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R5" i="31"/>
  <c r="R3" i="31" s="1"/>
  <c r="Q5" i="31"/>
  <c r="P5" i="31"/>
  <c r="O5" i="31"/>
  <c r="O3" i="31" s="1"/>
  <c r="N5" i="31"/>
  <c r="N3" i="31" s="1"/>
  <c r="M5" i="31"/>
  <c r="M3" i="31" s="1"/>
  <c r="J5" i="31"/>
  <c r="J3" i="31" s="1"/>
  <c r="I5" i="31"/>
  <c r="H5" i="31"/>
  <c r="G5" i="31"/>
  <c r="G3" i="31" s="1"/>
  <c r="F5" i="31"/>
  <c r="F3" i="31" s="1"/>
  <c r="E5" i="31"/>
  <c r="E3" i="31" s="1"/>
  <c r="W5" i="32"/>
  <c r="W3" i="32" s="1"/>
  <c r="T5" i="32"/>
  <c r="T3" i="32" s="1"/>
  <c r="S5" i="32"/>
  <c r="R5" i="32"/>
  <c r="Q5" i="32"/>
  <c r="Q3" i="32" s="1"/>
  <c r="P5" i="32"/>
  <c r="P3" i="32" s="1"/>
  <c r="O5" i="32"/>
  <c r="O3" i="32" s="1"/>
  <c r="L5" i="32"/>
  <c r="L3" i="32" s="1"/>
  <c r="K5" i="32"/>
  <c r="J5" i="32"/>
  <c r="I5" i="32"/>
  <c r="I3" i="32" s="1"/>
  <c r="H5" i="32"/>
  <c r="H3" i="32" s="1"/>
  <c r="G5" i="32"/>
  <c r="G3" i="32" s="1"/>
  <c r="D5" i="32"/>
  <c r="D3" i="32" s="1"/>
  <c r="C5" i="32"/>
  <c r="V5" i="33"/>
  <c r="V3" i="33" s="1"/>
  <c r="U5" i="33"/>
  <c r="T5" i="33"/>
  <c r="S5" i="33"/>
  <c r="S3" i="33" s="1"/>
  <c r="R5" i="33"/>
  <c r="R3" i="33" s="1"/>
  <c r="Q5" i="33"/>
  <c r="Q3" i="33" s="1"/>
  <c r="N5" i="33"/>
  <c r="N3" i="33" s="1"/>
  <c r="M5" i="33"/>
  <c r="L5" i="33"/>
  <c r="K5" i="33"/>
  <c r="K3" i="33" s="1"/>
  <c r="J5" i="33"/>
  <c r="J3" i="33" s="1"/>
  <c r="I5" i="33"/>
  <c r="I3" i="33" s="1"/>
  <c r="F5" i="33"/>
  <c r="F3" i="33" s="1"/>
  <c r="E5" i="33"/>
  <c r="D5" i="33"/>
  <c r="C5" i="33"/>
  <c r="C3" i="33" s="1"/>
  <c r="W5" i="34"/>
  <c r="V5" i="34"/>
  <c r="U5" i="34"/>
  <c r="U3" i="34" s="1"/>
  <c r="T5" i="34"/>
  <c r="T3" i="34" s="1"/>
  <c r="S5" i="34"/>
  <c r="S3" i="34" s="1"/>
  <c r="P5" i="34"/>
  <c r="P3" i="34" s="1"/>
  <c r="O5" i="34"/>
  <c r="N5" i="34"/>
  <c r="M5" i="34"/>
  <c r="M3" i="34" s="1"/>
  <c r="L5" i="34"/>
  <c r="L3" i="34" s="1"/>
  <c r="K5" i="34"/>
  <c r="K3" i="34" s="1"/>
  <c r="H5" i="34"/>
  <c r="H3" i="34" s="1"/>
  <c r="G5" i="34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R5" i="35"/>
  <c r="R3" i="35" s="1"/>
  <c r="Q5" i="35"/>
  <c r="P5" i="35"/>
  <c r="O5" i="35"/>
  <c r="O3" i="35" s="1"/>
  <c r="N5" i="35"/>
  <c r="N3" i="35" s="1"/>
  <c r="M5" i="35"/>
  <c r="M3" i="35" s="1"/>
  <c r="J5" i="35"/>
  <c r="J3" i="35" s="1"/>
  <c r="I5" i="35"/>
  <c r="H5" i="35"/>
  <c r="G5" i="35"/>
  <c r="G3" i="35" s="1"/>
  <c r="F5" i="35"/>
  <c r="F3" i="35" s="1"/>
  <c r="E5" i="35"/>
  <c r="E3" i="35" s="1"/>
  <c r="W5" i="36"/>
  <c r="W3" i="36" s="1"/>
  <c r="T5" i="36"/>
  <c r="T3" i="36" s="1"/>
  <c r="S5" i="36"/>
  <c r="R5" i="36"/>
  <c r="Q5" i="36"/>
  <c r="Q3" i="36" s="1"/>
  <c r="P5" i="36"/>
  <c r="P3" i="36" s="1"/>
  <c r="O5" i="36"/>
  <c r="O3" i="36" s="1"/>
  <c r="L5" i="36"/>
  <c r="L3" i="36" s="1"/>
  <c r="K5" i="36"/>
  <c r="J5" i="36"/>
  <c r="I5" i="36"/>
  <c r="I3" i="36" s="1"/>
  <c r="H5" i="36"/>
  <c r="H3" i="36" s="1"/>
  <c r="G5" i="36"/>
  <c r="G3" i="36" s="1"/>
  <c r="D5" i="36"/>
  <c r="D3" i="36" s="1"/>
  <c r="C5" i="36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F5" i="37"/>
  <c r="F3" i="37" s="1"/>
  <c r="E5" i="37"/>
  <c r="E3" i="37" s="1"/>
  <c r="D5" i="37"/>
  <c r="D3" i="37" s="1"/>
  <c r="C5" i="37"/>
  <c r="C3" i="37" s="1"/>
  <c r="H5" i="33" l="1"/>
  <c r="H3" i="33" s="1"/>
  <c r="P5" i="33"/>
  <c r="P3" i="33" s="1"/>
  <c r="C3" i="32"/>
  <c r="K3" i="32"/>
  <c r="S3" i="32"/>
  <c r="D5" i="35"/>
  <c r="D3" i="35" s="1"/>
  <c r="L5" i="35"/>
  <c r="L3" i="35" s="1"/>
  <c r="T5" i="35"/>
  <c r="T3" i="35" s="1"/>
  <c r="G3" i="34"/>
  <c r="O3" i="34"/>
  <c r="W3" i="34"/>
  <c r="F5" i="32"/>
  <c r="F3" i="32" s="1"/>
  <c r="N5" i="32"/>
  <c r="N3" i="32" s="1"/>
  <c r="V5" i="32"/>
  <c r="V3" i="32" s="1"/>
  <c r="I3" i="31"/>
  <c r="Q3" i="31"/>
  <c r="P5" i="37"/>
  <c r="P3" i="37" s="1"/>
  <c r="K3" i="36"/>
  <c r="S3" i="36"/>
  <c r="J5" i="34"/>
  <c r="J3" i="34" s="1"/>
  <c r="R5" i="34"/>
  <c r="R3" i="34" s="1"/>
  <c r="E3" i="33"/>
  <c r="M3" i="33"/>
  <c r="U3" i="33"/>
  <c r="H5" i="37"/>
  <c r="H3" i="37" s="1"/>
  <c r="D5" i="31"/>
  <c r="D3" i="31" s="1"/>
  <c r="L5" i="31"/>
  <c r="L3" i="31" s="1"/>
  <c r="T5" i="31"/>
  <c r="T3" i="31" s="1"/>
  <c r="G3" i="30"/>
  <c r="O3" i="30"/>
  <c r="W3" i="30"/>
  <c r="C3" i="36"/>
  <c r="F5" i="36"/>
  <c r="F3" i="36" s="1"/>
  <c r="N5" i="36"/>
  <c r="N3" i="36" s="1"/>
  <c r="V5" i="36"/>
  <c r="V3" i="36" s="1"/>
  <c r="I3" i="35"/>
  <c r="Q3" i="35"/>
  <c r="C5" i="35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2"/>
  <c r="C16" i="31"/>
  <c r="B16" i="31"/>
  <c r="B5" i="35" l="1"/>
  <c r="B3" i="35" s="1"/>
  <c r="B5" i="30"/>
  <c r="B3" i="30" s="1"/>
  <c r="B3" i="32"/>
  <c r="B5" i="34"/>
  <c r="B3" i="34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93" i="69"/>
  <c r="W214" i="68"/>
  <c r="W23" i="26"/>
  <c r="W406" i="72"/>
  <c r="W406" i="71"/>
  <c r="W162" i="62"/>
  <c r="W144" i="62"/>
  <c r="W162" i="61"/>
  <c r="W23" i="15"/>
  <c r="W224" i="72"/>
  <c r="W260" i="72"/>
  <c r="W242" i="72"/>
  <c r="W260" i="71"/>
  <c r="W224" i="71"/>
  <c r="W242" i="71"/>
  <c r="W144" i="53"/>
  <c r="W162" i="53"/>
  <c r="W144" i="52"/>
  <c r="W162" i="52"/>
  <c r="W144" i="51"/>
  <c r="W162" i="51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42" i="72"/>
  <c r="W162" i="63"/>
  <c r="W424" i="71"/>
  <c r="W144" i="61"/>
  <c r="W442" i="71"/>
  <c r="W144" i="63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9" i="4"/>
  <c r="B77" i="4"/>
  <c r="B49" i="4"/>
  <c r="B4" i="4"/>
  <c r="B61" i="4"/>
  <c r="B83" i="4"/>
  <c r="B20" i="4"/>
  <c r="B15" i="4"/>
  <c r="B7" i="4"/>
  <c r="B48" i="4"/>
  <c r="B58" i="4"/>
  <c r="B71" i="4"/>
  <c r="B67" i="4"/>
  <c r="B60" i="4"/>
  <c r="B80" i="4"/>
  <c r="B47" i="4"/>
  <c r="B78" i="4"/>
  <c r="B12" i="4"/>
  <c r="B35" i="4"/>
  <c r="B24" i="4"/>
  <c r="B22" i="4"/>
  <c r="B70" i="4"/>
  <c r="B68" i="4"/>
  <c r="B45" i="4"/>
  <c r="B17" i="4"/>
  <c r="B57" i="4"/>
  <c r="B34" i="4"/>
  <c r="B40" i="4"/>
  <c r="B29" i="4"/>
  <c r="B8" i="4"/>
  <c r="B27" i="4"/>
  <c r="B28" i="4"/>
  <c r="B37" i="4"/>
  <c r="B38" i="4"/>
  <c r="B30" i="4"/>
  <c r="B16" i="4"/>
  <c r="B55" i="4"/>
  <c r="B64" i="4"/>
  <c r="B41" i="4"/>
  <c r="B82" i="4"/>
  <c r="B21" i="4"/>
  <c r="B13" i="4"/>
  <c r="B65" i="4"/>
  <c r="B79" i="4"/>
  <c r="B14" i="4"/>
  <c r="B53" i="4"/>
  <c r="B23" i="4"/>
  <c r="B81" i="4"/>
  <c r="B73" i="4"/>
  <c r="B33" i="4"/>
  <c r="B84" i="4"/>
  <c r="B25" i="4"/>
  <c r="B59" i="4"/>
  <c r="B54" i="4"/>
  <c r="B66" i="4"/>
  <c r="B36" i="4"/>
  <c r="B9" i="4"/>
  <c r="B10" i="4"/>
  <c r="B44" i="4"/>
  <c r="B76" i="4"/>
  <c r="B46" i="4"/>
  <c r="B69" i="4"/>
  <c r="B26" i="4"/>
  <c r="B56" i="4"/>
  <c r="B52" i="4"/>
  <c r="B11" i="4"/>
  <c r="B7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L3" i="13"/>
  <c r="E17" i="13"/>
  <c r="E17" i="16" s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<sst xmlns="http://schemas.openxmlformats.org/spreadsheetml/2006/main" count="18216" uniqueCount="4947">
  <si>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</si>
  <si>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</si>
  <si>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</si>
  <si>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</si>
  <si>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</si>
  <si>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</si>
  <si>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</si>
  <si>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</si>
  <si>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</si>
  <si>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</si>
  <si>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</si>
  <si>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</si>
  <si>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</si>
  <si>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</si>
  <si>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</si>
  <si>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</si>
  <si>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</si>
  <si>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</si>
  <si>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</si>
  <si>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</si>
  <si>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</si>
  <si>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</si>
  <si>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</si>
  <si>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</si>
  <si>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</si>
  <si>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</si>
  <si>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</si>
  <si>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</si>
  <si>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</si>
  <si>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</si>
  <si>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</si>
  <si>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</si>
  <si>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</si>
  <si>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</si>
  <si>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</si>
  <si>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</si>
  <si>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</si>
  <si>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</si>
  <si>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</si>
  <si>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</si>
  <si>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</si>
  <si>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</si>
  <si>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</si>
  <si>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</si>
  <si>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</si>
  <si>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</si>
  <si>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</si>
  <si>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</si>
  <si>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</si>
  <si>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</si>
  <si>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</si>
  <si>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</si>
  <si>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</si>
  <si>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</si>
  <si>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</si>
  <si>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</si>
  <si>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</si>
  <si>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</si>
  <si>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</si>
  <si>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</si>
  <si>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</si>
  <si>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</si>
  <si>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</si>
  <si>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</si>
  <si>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</si>
  <si>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</si>
  <si>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</si>
  <si>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</si>
  <si>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</si>
  <si>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</si>
  <si>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</si>
  <si>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</si>
  <si>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</si>
  <si>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</si>
  <si>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</si>
  <si>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</si>
  <si>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</si>
  <si>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</si>
  <si>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</si>
  <si>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</si>
  <si>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</si>
  <si>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</si>
  <si>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</si>
  <si>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</si>
  <si>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</si>
  <si>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</si>
  <si>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</si>
  <si>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</si>
  <si>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</si>
  <si>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</si>
  <si>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</si>
  <si>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</si>
  <si>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</si>
  <si>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</si>
  <si>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</si>
  <si>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</si>
  <si>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</si>
  <si>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</si>
  <si>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</si>
  <si>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</si>
  <si>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</si>
  <si>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</si>
  <si>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</si>
  <si>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</si>
  <si>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</si>
  <si>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</si>
  <si>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</si>
  <si>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</si>
  <si>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</si>
  <si>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</si>
  <si>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</si>
  <si>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</si>
  <si>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</si>
  <si>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</si>
  <si>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</si>
  <si>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</si>
  <si>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</si>
  <si>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</si>
  <si>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</si>
  <si>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</si>
  <si>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</si>
  <si>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</si>
  <si>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</si>
  <si>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</si>
  <si>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</si>
  <si>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</si>
  <si>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</si>
  <si>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</si>
  <si>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</si>
  <si>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</si>
  <si>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</si>
  <si>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</si>
  <si>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</si>
  <si>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</si>
  <si>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</si>
  <si>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</si>
  <si>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</si>
  <si>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</si>
  <si>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</si>
  <si>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</si>
  <si>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</si>
  <si>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</si>
  <si>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</si>
  <si>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</si>
  <si>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</si>
  <si>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</si>
  <si>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</si>
  <si>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</si>
  <si>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</si>
  <si>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</si>
  <si>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</si>
  <si>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</si>
  <si>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</si>
  <si>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</si>
  <si>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</si>
  <si>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</si>
  <si>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</si>
  <si>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</si>
  <si>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</si>
  <si>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</si>
  <si>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</si>
  <si>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</si>
  <si>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</si>
  <si>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</si>
  <si>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</si>
  <si>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</si>
  <si>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</si>
  <si>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</si>
  <si>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</si>
  <si>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</si>
  <si>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</si>
  <si>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</si>
  <si>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</si>
  <si>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</si>
  <si>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</si>
  <si>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</si>
  <si>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</si>
  <si>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</si>
  <si>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</si>
  <si>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</si>
  <si>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</si>
  <si>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</si>
  <si>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</si>
  <si>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</si>
  <si>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</si>
  <si>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</si>
  <si>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</si>
  <si>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</si>
  <si>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</si>
  <si>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</si>
  <si>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</si>
  <si>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</si>
  <si>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</si>
  <si>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</si>
  <si>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</si>
  <si>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</si>
  <si>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</si>
  <si>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</si>
  <si>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</si>
  <si>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</si>
  <si>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</si>
  <si>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</si>
  <si>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</si>
  <si>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</si>
  <si>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</si>
  <si>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</si>
  <si>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</si>
  <si>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</si>
  <si>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</si>
  <si>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</si>
  <si>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</si>
  <si>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</si>
  <si>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</si>
  <si>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</si>
  <si>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</si>
  <si>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</si>
  <si>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</si>
  <si>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</si>
  <si>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MT</t>
  </si>
  <si>
    <t>Malta</t>
  </si>
  <si>
    <t>MT - Residential sector summary</t>
  </si>
  <si>
    <t>Macro.Meuro2015.MT.ConsumptionExpenditure</t>
  </si>
  <si>
    <t>Macro.number.MT.Population</t>
  </si>
  <si>
    <t>NUM.number.MT.Res.HH</t>
  </si>
  <si>
    <t>SurfaceArea.ksqm.MT.Res.HH</t>
  </si>
  <si>
    <t>NUM.number.MT.Res.HHnew</t>
  </si>
  <si>
    <t>SurfaceArea.ksqm.MT.Res.HHnew</t>
  </si>
  <si>
    <t>HDD.Celsius.MT.Actual</t>
  </si>
  <si>
    <t>HDD.Celsius.MT.Mean</t>
  </si>
  <si>
    <t>HDD.ratio.MT.Relative</t>
  </si>
  <si>
    <t>FEC.ktoe.MT.ES.Res</t>
  </si>
  <si>
    <t>FEC.ktoe.MT.ES.Res.Solids</t>
  </si>
  <si>
    <t>FEC.ktoe.MT.ES.Res.LPG</t>
  </si>
  <si>
    <t>FEC.ktoe.MT.ES.Res.Oil</t>
  </si>
  <si>
    <t>FEC.ktoe.MT.ES.Res.NG</t>
  </si>
  <si>
    <t>FEC.ktoe.MT.ES.Res.Biomass_Waste</t>
  </si>
  <si>
    <t>FEC.ktoe.MT.ES.Res.Biogas</t>
  </si>
  <si>
    <t>FEC.ktoe.MT.ES.Res.LiqBio</t>
  </si>
  <si>
    <t>FEC.ktoe.MT.ES.Res.Solar</t>
  </si>
  <si>
    <t>FEC.ktoe.MT.ES.Res.Geo</t>
  </si>
  <si>
    <t>FEC.ktoe.MT.ES.Res.Ambient</t>
  </si>
  <si>
    <t>FEC.ktoe.MT.ES.Res.Steam_Distr</t>
  </si>
  <si>
    <t>FEC.ktoe.MT.ES.Res.Elec</t>
  </si>
  <si>
    <t>FEC.ktoe.MT.Res.HH</t>
  </si>
  <si>
    <t>FEC.ktoe.MT.Res.HH.Thermal</t>
  </si>
  <si>
    <t>FEC.ktoe.MT.Res.HH.Thermal.SH</t>
  </si>
  <si>
    <t>FEC.ktoe.MT.Res.HH.Thermal.SC</t>
  </si>
  <si>
    <t>FEC.ktoe.MT.Res.HH.Thermal.WH</t>
  </si>
  <si>
    <t>FEC.ktoe.MT.Res.HH.Thermal.CO</t>
  </si>
  <si>
    <t>FEC.ktoe.MT.Res.HH.Appl</t>
  </si>
  <si>
    <t>EMI.ktCO2.MT.ES.Res</t>
  </si>
  <si>
    <t>EMI.ktCO2.MT.ES.Res.Solids</t>
  </si>
  <si>
    <t>EMI.ktCO2.MT.ES.Res.LPG</t>
  </si>
  <si>
    <t>EMI.ktCO2.MT.ES.Res.Oil</t>
  </si>
  <si>
    <t>EMI.ktCO2.MT.ES.Res.NG</t>
  </si>
  <si>
    <t>EMI.ktCO2.MT.ES.Res.Biomass_Waste</t>
  </si>
  <si>
    <t>EMI.ktCO2.MT.ES.Res.Biogas</t>
  </si>
  <si>
    <t>EMI.ktCO2.MT.ES.Res.LiqBio</t>
  </si>
  <si>
    <t>EMI.ktCO2.MT.ES.Res.Solar</t>
  </si>
  <si>
    <t>EMI.ktCO2.MT.ES.Res.Geo</t>
  </si>
  <si>
    <t>EMI.ktCO2.MT.ES.Res.Ambient</t>
  </si>
  <si>
    <t>EMI.ktCO2.MT.ES.Res.Steam_Distr</t>
  </si>
  <si>
    <t>EMI.ktCO2.MT.ES.Res.Elec</t>
  </si>
  <si>
    <t>EMI.ktCO2.MT.Res.HH</t>
  </si>
  <si>
    <t>EMI.ktCO2.MT.Res.HH.Thermal</t>
  </si>
  <si>
    <t>EMI.ktCO2.MT.Res.HH.Thermal.SH</t>
  </si>
  <si>
    <t>EMI.ktCO2.MT.Res.HH.Thermal.SC</t>
  </si>
  <si>
    <t>EMI.ktCO2.MT.Res.HH.Thermal.WH</t>
  </si>
  <si>
    <t>EMI.ktCO2.MT.Res.HH.Thermal.CO</t>
  </si>
  <si>
    <t>EMI.ktCO2.MT.Res.HH.Appl</t>
  </si>
  <si>
    <t>FEC_per_household.kWh.MT.Res.HH</t>
  </si>
  <si>
    <t>FEC_per_household.kWh.MT.Res.HH.Thermal</t>
  </si>
  <si>
    <t>FEC_per_household.kWh.MT.Res.HH.Thermal.SH</t>
  </si>
  <si>
    <t>FEC_per_household.kWh.MT.Res.HH.Thermal.SC</t>
  </si>
  <si>
    <t>FEC_per_household.kWh.MT.Res.HH.Thermal.WH</t>
  </si>
  <si>
    <t>FEC_per_household.kWh.MT.Res.HH.Thermal.CO</t>
  </si>
  <si>
    <t>FEC_per_household.kWh.MT.Res.HH.Appl</t>
  </si>
  <si>
    <t>TES_per_household.kWh.MT.Res.HH.Thermal</t>
  </si>
  <si>
    <t>TES_per_household.kWh.MT.Res.HH.Thermal.SH</t>
  </si>
  <si>
    <t>TES_per_household.kWh.MT.Res.HH.Thermal.SC</t>
  </si>
  <si>
    <t>TES_per_household.kWh.MT.Res.HH.Thermal.WH</t>
  </si>
  <si>
    <t>TES_per_household.kWh.MT.Res.HH.Thermal.CO</t>
  </si>
  <si>
    <t>EMI_per_household.kgCO2.MT.Res.HH</t>
  </si>
  <si>
    <t>EMI_per_household.kgCO2.MT.Res.HH.Thermal</t>
  </si>
  <si>
    <t>EMI_per_household.kgCO2.MT.Res.HH.Thermal.SH</t>
  </si>
  <si>
    <t>EMI_per_household.kgCO2.MT.Res.HH.Thermal.SC</t>
  </si>
  <si>
    <t>EMI_per_household.kgCO2.MT.Res.HH.Thermal.WH</t>
  </si>
  <si>
    <t>EMI_per_household.kgCO2.MT.Res.HH.Thermal.CO</t>
  </si>
  <si>
    <t>EMI_per_household.kgCO2.MT.Res.HH.Appl</t>
  </si>
  <si>
    <t>Eff.ratio.MT.Res.HH.Thermal</t>
  </si>
  <si>
    <t>Eff.ratio.MT.Res.HH.Thermal.SH</t>
  </si>
  <si>
    <t>Eff.ratio.MT.Res.HH.Thermal.SC</t>
  </si>
  <si>
    <t>Eff.ratio.MT.Res.HH.Thermal.WH</t>
  </si>
  <si>
    <t>Eff.ratio.MT.Res.HH.Thermal.CO</t>
  </si>
  <si>
    <t>FEC_per_sqm.kWh.MT.Res.HH</t>
  </si>
  <si>
    <t>FEC_per_sqm.kWh.MT.Res.HH.Thermal</t>
  </si>
  <si>
    <t>FEC_per_sqm.kWh.MT.Res.HH.Thermal.SH</t>
  </si>
  <si>
    <t>FEC_per_sqm.kWh.MT.Res.HH.Thermal.SC</t>
  </si>
  <si>
    <t>FEC_per_sqm.kWh.MT.Res.HH.Thermal.WH</t>
  </si>
  <si>
    <t>FEC_per_sqm.kWh.MT.Res.HH.Thermal.CO</t>
  </si>
  <si>
    <t>FEC_per_sqm.kWh.MT.Res.HH.Appl</t>
  </si>
  <si>
    <t>TES_per_sqm.kWh.MT.Res.HH.Thermal</t>
  </si>
  <si>
    <t>TES_per_sqm.kWh.MT.Res.HH.Thermal.SH</t>
  </si>
  <si>
    <t>TES_per_sqm.kWh.MT.Res.HH.Thermal.SC</t>
  </si>
  <si>
    <t>TES_per_sqm.kWh.MT.Res.HH.Thermal.WH</t>
  </si>
  <si>
    <t>TES_per_sqm.kWh.MT.Res.HH.Thermal.CO</t>
  </si>
  <si>
    <t>EMI_per_sqm.kgCO2.MT.Res.HH</t>
  </si>
  <si>
    <t>EMI_per_sqm.kgCO2.MT.Res.HH.Thermal</t>
  </si>
  <si>
    <t>EMI_per_sqm.kgCO2.MT.Res.HH.Thermal.SH</t>
  </si>
  <si>
    <t>EMI_per_sqm.kgCO2.MT.Res.HH.Thermal.SC</t>
  </si>
  <si>
    <t>EMI_per_sqm.kgCO2.MT.Res.HH.Thermal.WH</t>
  </si>
  <si>
    <t>EMI_per_sqm.kgCO2.MT.Res.HH.Thermal.CO</t>
  </si>
  <si>
    <t>EMI_per_sqm.kgCO2.MT.Res.HH.Appl</t>
  </si>
  <si>
    <t>FEC_per_capita.kWh.MT.Res.HH</t>
  </si>
  <si>
    <t>FEC_per_capita.kWh.MT.Res.HH.Thermal</t>
  </si>
  <si>
    <t>FEC_per_capita.kWh.MT.Res.HH.Thermal.SH</t>
  </si>
  <si>
    <t>FEC_per_capita.kWh.MT.Res.HH.Thermal.SC</t>
  </si>
  <si>
    <t>FEC_per_capita.kWh.MT.Res.HH.Thermal.WH</t>
  </si>
  <si>
    <t>FEC_per_capita.kWh.MT.Res.HH.Thermal.CO</t>
  </si>
  <si>
    <t>FEC_per_capita.kWh.MT.Res.HH.Appl</t>
  </si>
  <si>
    <t>TES_per_capita.kWh.MT.Res.HH.Thermal</t>
  </si>
  <si>
    <t>TES_per_capita.kWh.MT.Res.HH.Thermal.SH</t>
  </si>
  <si>
    <t>TES_per_capita.kWh.MT.Res.HH.Thermal.SC</t>
  </si>
  <si>
    <t>TES_per_capita.kWh.MT.Res.HH.Thermal.WH</t>
  </si>
  <si>
    <t>TES_per_capita.kWh.MT.Res.HH.Thermal.CO</t>
  </si>
  <si>
    <t>EMI_per_capita.kgCO2.MT.Res.HH</t>
  </si>
  <si>
    <t>EMI_per_capita.kgCO2.MT.Res.HH.Thermal</t>
  </si>
  <si>
    <t>EMI_per_capita.kgCO2.MT.Res.HH.Thermal.SH</t>
  </si>
  <si>
    <t>EMI_per_capita.kgCO2.MT.Res.HH.Thermal.SC</t>
  </si>
  <si>
    <t>EMI_per_capita.kgCO2.MT.Res.HH.Thermal.WH</t>
  </si>
  <si>
    <t>EMI_per_capita.kgCO2.MT.Res.HH.Thermal.CO</t>
  </si>
  <si>
    <t>EMI_per_capita.kgCO2.MT.Res.HH.Appl</t>
  </si>
  <si>
    <t>MT - Number of households</t>
  </si>
  <si>
    <t>NUM.number.MT.Res.HH.Thermal</t>
  </si>
  <si>
    <t>NUM.number.MT.Res.HH.Thermal.SH</t>
  </si>
  <si>
    <t>NUM.number.MT.Res.HH.Thermal.SH.Solids</t>
  </si>
  <si>
    <t>NUM.number.MT.Res.HH.Thermal.SH.LPG</t>
  </si>
  <si>
    <t>NUM.number.MT.Res.HH.Thermal.SH.Oil</t>
  </si>
  <si>
    <t>NUM.number.MT.Res.HH.Thermal.SH.Gas</t>
  </si>
  <si>
    <t>NUM.number.MT.Res.HH.Thermal.SH.Biomass</t>
  </si>
  <si>
    <t>NUM.number.MT.Res.HH.Thermal.SH.Geo</t>
  </si>
  <si>
    <t>NUM.number.MT.Res.HH.Thermal.SH.DistrHeat</t>
  </si>
  <si>
    <t>NUM.number.MT.Res.HH.Thermal.SH.AdvElc</t>
  </si>
  <si>
    <t>NUM.number.MT.Res.HH.Thermal.SH.ConvElc</t>
  </si>
  <si>
    <t>NUM.number.MT.Res.HH.Thermal.SC</t>
  </si>
  <si>
    <t>NUM.number.MT.Res.HH.Thermal.SC.AC</t>
  </si>
  <si>
    <t>NUM.number.MT.Res.HH.Thermal.WH</t>
  </si>
  <si>
    <t>NUM.number.MT.Res.HH.Thermal.WH.Solids</t>
  </si>
  <si>
    <t>NUM.number.MT.Res.HH.Thermal.WH.LPG</t>
  </si>
  <si>
    <t>NUM.number.MT.Res.HH.Thermal.WH.Oil</t>
  </si>
  <si>
    <t>NUM.number.MT.Res.HH.Thermal.WH.Gas</t>
  </si>
  <si>
    <t>NUM.number.MT.Res.HH.Thermal.WH.Biomass</t>
  </si>
  <si>
    <t>NUM.number.MT.Res.HH.Thermal.WH.Geo</t>
  </si>
  <si>
    <t>NUM.number.MT.Res.HH.Thermal.WH.DistrHeat</t>
  </si>
  <si>
    <t>NUM.number.MT.Res.HH.Thermal.WH.Elc</t>
  </si>
  <si>
    <t>NUM.number.MT.Res.HH.Thermal.WH.Solar</t>
  </si>
  <si>
    <t>NUM.number.MT.Res.HH.Thermal.CO</t>
  </si>
  <si>
    <t>NUM.number.MT.Res.HH.Thermal.CO.Solids</t>
  </si>
  <si>
    <t>NUM.number.MT.Res.HH.Thermal.CO.LPG</t>
  </si>
  <si>
    <t>NUM.number.MT.Res.HH.Thermal.CO.Gas</t>
  </si>
  <si>
    <t>NUM.number.MT.Res.HH.Thermal.CO.Biomass</t>
  </si>
  <si>
    <t>NUM.number.MT.Res.HH.Thermal.CO.Elc</t>
  </si>
  <si>
    <t>MT - Final energy consumption</t>
  </si>
  <si>
    <t>FEC.ktoe.MT.Res.HH.Thermal.SH.Solids.Solids</t>
  </si>
  <si>
    <t>FEC.ktoe.MT.Res.HH.Thermal.SH.LPG.LPG</t>
  </si>
  <si>
    <t>FEC.ktoe.MT.Res.HH.Thermal.SH.Oil.Oil_LiqBio</t>
  </si>
  <si>
    <t>FEC.ktoe.MT.Res.HH.Thermal.SH.Gas.NG_Biogas</t>
  </si>
  <si>
    <t>FEC.ktoe.MT.Res.HH.Thermal.SH.Biomass.Biomass_Waste</t>
  </si>
  <si>
    <t>FEC.ktoe.MT.Res.HH.Thermal.SH.Geo.Geo</t>
  </si>
  <si>
    <t>FEC.ktoe.MT.Res.HH.Thermal.SH.DistrHeat.Steam_Distr</t>
  </si>
  <si>
    <t>FEC.ktoe.MT.Res.HH.Thermal.SH.AdvElc.Elec</t>
  </si>
  <si>
    <t>FEC.ktoe.MT.Res.HH.Thermal.SH.ConvElc.Elec</t>
  </si>
  <si>
    <t>FEC.ktoe.MT.Res.HH.Thermal.SH.TotalCirculation.Elec</t>
  </si>
  <si>
    <t>FEC.ktoe.MT.Res.HH.Thermal.SC.AC.Elec</t>
  </si>
  <si>
    <t>FEC.ktoe.MT.Res.HH.Thermal.WH.Solids.Solids</t>
  </si>
  <si>
    <t>FEC.ktoe.MT.Res.HH.Thermal.WH.LPG.LPG</t>
  </si>
  <si>
    <t>FEC.ktoe.MT.Res.HH.Thermal.WH.Oil.Oil_LiqBio</t>
  </si>
  <si>
    <t>FEC.ktoe.MT.Res.HH.Thermal.WH.Gas.NG_Biogas</t>
  </si>
  <si>
    <t>FEC.ktoe.MT.Res.HH.Thermal.WH.Biomass.Biomass_Waste</t>
  </si>
  <si>
    <t>FEC.ktoe.MT.Res.HH.Thermal.WH.Geo.Geo</t>
  </si>
  <si>
    <t>FEC.ktoe.MT.Res.HH.Thermal.WH.DistrHeat.Steam_Distr</t>
  </si>
  <si>
    <t>FEC.ktoe.MT.Res.HH.Thermal.WH.Elc.Elec</t>
  </si>
  <si>
    <t>FEC.ktoe.MT.Res.HH.Thermal.WH.TotalSolar.Solar</t>
  </si>
  <si>
    <t>FEC.ktoe.MT.Res.HH.Thermal.CO.Solids.Solids</t>
  </si>
  <si>
    <t>FEC.ktoe.MT.Res.HH.Thermal.CO.LPG.LPG</t>
  </si>
  <si>
    <t>FEC.ktoe.MT.Res.HH.Thermal.CO.Gas.NG_Biogas</t>
  </si>
  <si>
    <t>FEC.ktoe.MT.Res.HH.Thermal.CO.Biomass.Biomass_Waste</t>
  </si>
  <si>
    <t>FEC.ktoe.MT.Res.HH.Thermal.CO.Elc.Elec</t>
  </si>
  <si>
    <t>MT - Thermal energy service</t>
  </si>
  <si>
    <t>TES.ktoe.MT.Res.HH.Thermal</t>
  </si>
  <si>
    <t>TES.ktoe.MT.Res.HH.Thermal.SH</t>
  </si>
  <si>
    <t>TES.ktoe.MT.Res.HH.Thermal.SH.Solids.Solids</t>
  </si>
  <si>
    <t>TES.ktoe.MT.Res.HH.Thermal.SH.LPG.LPG</t>
  </si>
  <si>
    <t>TES.ktoe.MT.Res.HH.Thermal.SH.Oil.Oil_LiqBio</t>
  </si>
  <si>
    <t>TES.ktoe.MT.Res.HH.Thermal.SH.Gas.NG_Biogas</t>
  </si>
  <si>
    <t>TES.ktoe.MT.Res.HH.Thermal.SH.Biomass.Biomass_Waste</t>
  </si>
  <si>
    <t>TES.ktoe.MT.Res.HH.Thermal.SH.Geo.Geo</t>
  </si>
  <si>
    <t>TES.ktoe.MT.Res.HH.Thermal.SH.DistrHeat.Steam_Distr</t>
  </si>
  <si>
    <t>TES.ktoe.MT.Res.HH.Thermal.SH.AdvElc.Elec</t>
  </si>
  <si>
    <t>TES.ktoe.MT.Res.HH.Thermal.SH.ConvElc.Elec</t>
  </si>
  <si>
    <t>TES.ktoe.MT.Res.HH.Thermal.SH.TotalCirculation.Elec</t>
  </si>
  <si>
    <t>TES.ktoe.MT.Res.HH.Thermal.SC</t>
  </si>
  <si>
    <t>TES.ktoe.MT.Res.HH.Thermal.SC.AC.Elec</t>
  </si>
  <si>
    <t>TES.ktoe.MT.Res.HH.Thermal.WH</t>
  </si>
  <si>
    <t>TES.ktoe.MT.Res.HH.Thermal.WH.Solids.Solids</t>
  </si>
  <si>
    <t>TES.ktoe.MT.Res.HH.Thermal.WH.LPG.LPG</t>
  </si>
  <si>
    <t>TES.ktoe.MT.Res.HH.Thermal.WH.Oil.Oil_LiqBio</t>
  </si>
  <si>
    <t>TES.ktoe.MT.Res.HH.Thermal.WH.Gas.NG_Biogas</t>
  </si>
  <si>
    <t>TES.ktoe.MT.Res.HH.Thermal.WH.Biomass.Biomass_Waste</t>
  </si>
  <si>
    <t>TES.ktoe.MT.Res.HH.Thermal.WH.Geo.Geo</t>
  </si>
  <si>
    <t>TES.ktoe.MT.Res.HH.Thermal.WH.DistrHeat.Steam_Distr</t>
  </si>
  <si>
    <t>TES.ktoe.MT.Res.HH.Thermal.WH.Elc.Elec</t>
  </si>
  <si>
    <t>TES.ktoe.MT.Res.HH.Thermal.WH.TotalSolar.Solar</t>
  </si>
  <si>
    <t>TES.ktoe.MT.Res.HH.Thermal.CO</t>
  </si>
  <si>
    <t>TES.ktoe.MT.Res.HH.Thermal.CO.Solids.Solids</t>
  </si>
  <si>
    <t>TES.ktoe.MT.Res.HH.Thermal.CO.LPG.LPG</t>
  </si>
  <si>
    <t>TES.ktoe.MT.Res.HH.Thermal.CO.Gas.NG_Biogas</t>
  </si>
  <si>
    <t>TES.ktoe.MT.Res.HH.Thermal.CO.Biomass.Biomass_Waste</t>
  </si>
  <si>
    <t>TES.ktoe.MT.Res.HH.Thermal.CO.Elc.Elec</t>
  </si>
  <si>
    <t>MT - System efficiency indicator of total stock</t>
  </si>
  <si>
    <t>Eff.ratio.MT.Res.HH.Thermal.SH.Solids.Solids</t>
  </si>
  <si>
    <t>Eff.ratio.MT.Res.HH.Thermal.SH.LPG.LPG</t>
  </si>
  <si>
    <t>Eff.ratio.MT.Res.HH.Thermal.SH.Oil.Oil_LiqBio</t>
  </si>
  <si>
    <t>Eff.ratio.MT.Res.HH.Thermal.SH.Gas.NG_Biogas</t>
  </si>
  <si>
    <t>Eff.ratio.MT.Res.HH.Thermal.SH.Biomass.Biomass_Waste</t>
  </si>
  <si>
    <t>Eff.ratio.MT.Res.HH.Thermal.SH.Geo.Geo</t>
  </si>
  <si>
    <t>Eff.ratio.MT.Res.HH.Thermal.SH.DistrHeat.Steam_Distr</t>
  </si>
  <si>
    <t>Eff.ratio.MT.Res.HH.Thermal.SH.AdvElc.Elec</t>
  </si>
  <si>
    <t>Eff.ratio.MT.Res.HH.Thermal.SH.ConvElc.Elec</t>
  </si>
  <si>
    <t>Eff.ratio.MT.Res.HH.Thermal.SH.TotalCirculation.Elec</t>
  </si>
  <si>
    <t>Eff.ratio.MT.Res.HH.Thermal.SC.AC.Elec</t>
  </si>
  <si>
    <t>Eff.ratio.MT.Res.HH.Thermal.WH.Solids.Solids</t>
  </si>
  <si>
    <t>Eff.ratio.MT.Res.HH.Thermal.WH.LPG.LPG</t>
  </si>
  <si>
    <t>Eff.ratio.MT.Res.HH.Thermal.WH.Oil.Oil_LiqBio</t>
  </si>
  <si>
    <t>Eff.ratio.MT.Res.HH.Thermal.WH.Gas.NG_Biogas</t>
  </si>
  <si>
    <t>Eff.ratio.MT.Res.HH.Thermal.WH.Biomass.Biomass_Waste</t>
  </si>
  <si>
    <t>Eff.ratio.MT.Res.HH.Thermal.WH.Geo.Geo</t>
  </si>
  <si>
    <t>Eff.ratio.MT.Res.HH.Thermal.WH.DistrHeat.Steam_Distr</t>
  </si>
  <si>
    <t>Eff.ratio.MT.Res.HH.Thermal.WH.Elc.Elec</t>
  </si>
  <si>
    <t>Eff.ratio.MT.Res.HH.Thermal.WH.TotalSolar.Solar</t>
  </si>
  <si>
    <t>Eff.ratio.MT.Res.HH.Thermal.CO.Solids.Solids</t>
  </si>
  <si>
    <t>Eff.ratio.MT.Res.HH.Thermal.CO.LPG.LPG</t>
  </si>
  <si>
    <t>Eff.ratio.MT.Res.HH.Thermal.CO.Gas.NG_Biogas</t>
  </si>
  <si>
    <t>Eff.ratio.MT.Res.HH.Thermal.CO.Biomass.Biomass_Waste</t>
  </si>
  <si>
    <t>Eff.ratio.MT.Res.HH.Thermal.CO.Elc.Elec</t>
  </si>
  <si>
    <t>MT - CO2 emissions</t>
  </si>
  <si>
    <t>EMI.ktCO2.MT.Res.HH.Thermal.SH.Solids.Solids</t>
  </si>
  <si>
    <t>EMI.ktCO2.MT.Res.HH.Thermal.SH.LPG.LPG</t>
  </si>
  <si>
    <t>EMI.ktCO2.MT.Res.HH.Thermal.SH.Oil.Oil_LiqBio</t>
  </si>
  <si>
    <t>EMI.ktCO2.MT.Res.HH.Thermal.SH.Gas.NG_Biogas</t>
  </si>
  <si>
    <t>EMI.ktCO2.MT.Res.HH.Thermal.SH.Biomass.Biomass_Waste</t>
  </si>
  <si>
    <t>EMI.ktCO2.MT.Res.HH.Thermal.SH.Geo.Geo</t>
  </si>
  <si>
    <t>EMI.ktCO2.MT.Res.HH.Thermal.SH.DistrHeat.Steam_Distr</t>
  </si>
  <si>
    <t>EMI.ktCO2.MT.Res.HH.Thermal.SH.AdvElc.Elec</t>
  </si>
  <si>
    <t>EMI.ktCO2.MT.Res.HH.Thermal.SH.ConvElc.Elec</t>
  </si>
  <si>
    <t>EMI.ktCO2.MT.Res.HH.Thermal.SH.TotalCirculation.Elec</t>
  </si>
  <si>
    <t>EMI.ktCO2.MT.Res.HH.Thermal.SC.AC.Elec</t>
  </si>
  <si>
    <t>EMI.ktCO2.MT.Res.HH.Thermal.WH.Solids.Solids</t>
  </si>
  <si>
    <t>EMI.ktCO2.MT.Res.HH.Thermal.WH.LPG.LPG</t>
  </si>
  <si>
    <t>EMI.ktCO2.MT.Res.HH.Thermal.WH.Oil.Oil_LiqBio</t>
  </si>
  <si>
    <t>EMI.ktCO2.MT.Res.HH.Thermal.WH.Gas.NG_Biogas</t>
  </si>
  <si>
    <t>EMI.ktCO2.MT.Res.HH.Thermal.WH.Biomass.Biomass_Waste</t>
  </si>
  <si>
    <t>EMI.ktCO2.MT.Res.HH.Thermal.WH.Geo.Geo</t>
  </si>
  <si>
    <t>EMI.ktCO2.MT.Res.HH.Thermal.WH.DistrHeat.Steam_Distr</t>
  </si>
  <si>
    <t>EMI.ktCO2.MT.Res.HH.Thermal.WH.Elc.Elec</t>
  </si>
  <si>
    <t>EMI.ktCO2.MT.Res.HH.Thermal.WH.TotalSolar.Solar</t>
  </si>
  <si>
    <t>EMI.ktCO2.MT.Res.HH.Thermal.CO.Solids.Solids</t>
  </si>
  <si>
    <t>EMI.ktCO2.MT.Res.HH.Thermal.CO.LPG.LPG</t>
  </si>
  <si>
    <t>EMI.ktCO2.MT.Res.HH.Thermal.CO.Gas.NG_Biogas</t>
  </si>
  <si>
    <t>EMI.ktCO2.MT.Res.HH.Thermal.CO.Biomass.Biomass_Waste</t>
  </si>
  <si>
    <t>EMI.ktCO2.MT.Res.HH.Thermal.CO.Elc.Elec</t>
  </si>
  <si>
    <t>MT - Final energy consumption per household</t>
  </si>
  <si>
    <t>FEC_per_household.kWh.MT.Res.HH.Thermal.SH.Solids.Solids</t>
  </si>
  <si>
    <t>FEC_per_household.kWh.MT.Res.HH.Thermal.SH.LPG.LPG</t>
  </si>
  <si>
    <t>FEC_per_household.kWh.MT.Res.HH.Thermal.SH.Oil.Oil_LiqBio</t>
  </si>
  <si>
    <t>FEC_per_household.kWh.MT.Res.HH.Thermal.SH.Gas.NG_Biogas</t>
  </si>
  <si>
    <t>FEC_per_household.kWh.MT.Res.HH.Thermal.SH.Biomass.Biomass_Waste</t>
  </si>
  <si>
    <t>FEC_per_household.kWh.MT.Res.HH.Thermal.SH.Geo.Geo</t>
  </si>
  <si>
    <t>FEC_per_household.kWh.MT.Res.HH.Thermal.SH.DistrHeat.Steam_Distr</t>
  </si>
  <si>
    <t>FEC_per_household.kWh.MT.Res.HH.Thermal.SH.AdvElc.Elec</t>
  </si>
  <si>
    <t>FEC_per_household.kWh.MT.Res.HH.Thermal.SH.ConvElc.Elec</t>
  </si>
  <si>
    <t>FEC_per_household.kWh.MT.Res.HH.Thermal.SH.TotalCirculation.Elec</t>
  </si>
  <si>
    <t>FEC_per_household.kWh.MT.Res.HH.Thermal.SC.AC.Elec</t>
  </si>
  <si>
    <t>FEC_per_household.kWh.MT.Res.HH.Thermal.WH.Solids.Solids</t>
  </si>
  <si>
    <t>FEC_per_household.kWh.MT.Res.HH.Thermal.WH.LPG.LPG</t>
  </si>
  <si>
    <t>FEC_per_household.kWh.MT.Res.HH.Thermal.WH.Oil.Oil_LiqBio</t>
  </si>
  <si>
    <t>FEC_per_household.kWh.MT.Res.HH.Thermal.WH.Gas.NG_Biogas</t>
  </si>
  <si>
    <t>FEC_per_household.kWh.MT.Res.HH.Thermal.WH.Biomass.Biomass_Waste</t>
  </si>
  <si>
    <t>FEC_per_household.kWh.MT.Res.HH.Thermal.WH.Geo.Geo</t>
  </si>
  <si>
    <t>FEC_per_household.kWh.MT.Res.HH.Thermal.WH.DistrHeat.Steam_Distr</t>
  </si>
  <si>
    <t>FEC_per_household.kWh.MT.Res.HH.Thermal.WH.Elc.Elec</t>
  </si>
  <si>
    <t>FEC_per_household.kWh.MT.Res.HH.Thermal.WH.TotalSolar.Solar</t>
  </si>
  <si>
    <t>FEC_per_household.kWh.MT.Res.HH.Thermal.CO.Solids.Solids</t>
  </si>
  <si>
    <t>FEC_per_household.kWh.MT.Res.HH.Thermal.CO.LPG.LPG</t>
  </si>
  <si>
    <t>FEC_per_household.kWh.MT.Res.HH.Thermal.CO.Gas.NG_Biogas</t>
  </si>
  <si>
    <t>FEC_per_household.kWh.MT.Res.HH.Thermal.CO.Biomass.Biomass_Waste</t>
  </si>
  <si>
    <t>FEC_per_household.kWh.MT.Res.HH.Thermal.CO.Elc.Elec</t>
  </si>
  <si>
    <t>MT - Thermal energy service per household</t>
  </si>
  <si>
    <t>TES_per_household.kWh.MT.Res.HH.Thermal.SH.Solids.Solids</t>
  </si>
  <si>
    <t>TES_per_household.kWh.MT.Res.HH.Thermal.SH.LPG.LPG</t>
  </si>
  <si>
    <t>TES_per_household.kWh.MT.Res.HH.Thermal.SH.Oil.Oil_LiqBio</t>
  </si>
  <si>
    <t>TES_per_household.kWh.MT.Res.HH.Thermal.SH.Gas.NG_Biogas</t>
  </si>
  <si>
    <t>TES_per_household.kWh.MT.Res.HH.Thermal.SH.Biomass.Biomass_Waste</t>
  </si>
  <si>
    <t>TES_per_household.kWh.MT.Res.HH.Thermal.SH.Geo.Geo</t>
  </si>
  <si>
    <t>TES_per_household.kWh.MT.Res.HH.Thermal.SH.DistrHeat.Steam_Distr</t>
  </si>
  <si>
    <t>TES_per_household.kWh.MT.Res.HH.Thermal.SH.AdvElc.Elec</t>
  </si>
  <si>
    <t>TES_per_household.kWh.MT.Res.HH.Thermal.SH.ConvElc.Elec</t>
  </si>
  <si>
    <t>TES_per_household.kWh.MT.Res.HH.Thermal.SH.TotalCirculation.Elec</t>
  </si>
  <si>
    <t>TES_per_household.kWh.MT.Res.HH.Thermal.SC.AC.Elec</t>
  </si>
  <si>
    <t>TES_per_household.kWh.MT.Res.HH.Thermal.WH.Solids.Solids</t>
  </si>
  <si>
    <t>TES_per_household.kWh.MT.Res.HH.Thermal.WH.LPG.LPG</t>
  </si>
  <si>
    <t>TES_per_household.kWh.MT.Res.HH.Thermal.WH.Oil.Oil_LiqBio</t>
  </si>
  <si>
    <t>TES_per_household.kWh.MT.Res.HH.Thermal.WH.Gas.NG_Biogas</t>
  </si>
  <si>
    <t>TES_per_household.kWh.MT.Res.HH.Thermal.WH.Biomass.Biomass_Waste</t>
  </si>
  <si>
    <t>TES_per_household.kWh.MT.Res.HH.Thermal.WH.Geo.Geo</t>
  </si>
  <si>
    <t>TES_per_household.kWh.MT.Res.HH.Thermal.WH.DistrHeat.Steam_Distr</t>
  </si>
  <si>
    <t>TES_per_household.kWh.MT.Res.HH.Thermal.WH.Elc.Elec</t>
  </si>
  <si>
    <t>TES_per_household.kWh.MT.Res.HH.Thermal.WH.TotalSolar.Solar</t>
  </si>
  <si>
    <t>TES_per_household.kWh.MT.Res.HH.Thermal.CO.Solids.Solids</t>
  </si>
  <si>
    <t>TES_per_household.kWh.MT.Res.HH.Thermal.CO.LPG.LPG</t>
  </si>
  <si>
    <t>TES_per_household.kWh.MT.Res.HH.Thermal.CO.Gas.NG_Biogas</t>
  </si>
  <si>
    <t>TES_per_household.kWh.MT.Res.HH.Thermal.CO.Biomass.Biomass_Waste</t>
  </si>
  <si>
    <t>TES_per_household.kWh.MT.Res.HH.Thermal.CO.Elc.Elec</t>
  </si>
  <si>
    <t>MT - CO2 emissions per household</t>
  </si>
  <si>
    <t>EMI_per_household.kgCO2.MT.Res.HH.Thermal.SH.Solids.Solids</t>
  </si>
  <si>
    <t>EMI_per_household.kgCO2.MT.Res.HH.Thermal.SH.LPG.LPG</t>
  </si>
  <si>
    <t>EMI_per_household.kgCO2.MT.Res.HH.Thermal.SH.Oil.Oil_LiqBio</t>
  </si>
  <si>
    <t>EMI_per_household.kgCO2.MT.Res.HH.Thermal.SH.Gas.NG_Biogas</t>
  </si>
  <si>
    <t>EMI_per_household.kgCO2.MT.Res.HH.Thermal.SH.Biomass.Biomass_Waste</t>
  </si>
  <si>
    <t>EMI_per_household.kgCO2.MT.Res.HH.Thermal.SH.Geo.Geo</t>
  </si>
  <si>
    <t>EMI_per_household.kgCO2.MT.Res.HH.Thermal.SH.DistrHeat.Steam_Distr</t>
  </si>
  <si>
    <t>EMI_per_household.kgCO2.MT.Res.HH.Thermal.SH.AdvElc.Elec</t>
  </si>
  <si>
    <t>EMI_per_household.kgCO2.MT.Res.HH.Thermal.SH.ConvElc.Elec</t>
  </si>
  <si>
    <t>EMI_per_household.kgCO2.MT.Res.HH.Thermal.SH.TotalCirculation.Elec</t>
  </si>
  <si>
    <t>EMI_per_household.kgCO2.MT.Res.HH.Thermal.SC.AC.Elec</t>
  </si>
  <si>
    <t>EMI_per_household.kgCO2.MT.Res.HH.Thermal.WH.Solids.Solids</t>
  </si>
  <si>
    <t>EMI_per_household.kgCO2.MT.Res.HH.Thermal.WH.LPG.LPG</t>
  </si>
  <si>
    <t>EMI_per_household.kgCO2.MT.Res.HH.Thermal.WH.Oil.Oil_LiqBio</t>
  </si>
  <si>
    <t>EMI_per_household.kgCO2.MT.Res.HH.Thermal.WH.Gas.NG_Biogas</t>
  </si>
  <si>
    <t>EMI_per_household.kgCO2.MT.Res.HH.Thermal.WH.Biomass.Biomass_Waste</t>
  </si>
  <si>
    <t>EMI_per_household.kgCO2.MT.Res.HH.Thermal.WH.Geo.Geo</t>
  </si>
  <si>
    <t>EMI_per_household.kgCO2.MT.Res.HH.Thermal.WH.DistrHeat.Steam_Distr</t>
  </si>
  <si>
    <t>EMI_per_household.kgCO2.MT.Res.HH.Thermal.WH.Elc.Elec</t>
  </si>
  <si>
    <t>EMI_per_household.kgCO2.MT.Res.HH.Thermal.WH.TotalSolar.Solar</t>
  </si>
  <si>
    <t>EMI_per_household.kgCO2.MT.Res.HH.Thermal.CO.Solids.Solids</t>
  </si>
  <si>
    <t>EMI_per_household.kgCO2.MT.Res.HH.Thermal.CO.LPG.LPG</t>
  </si>
  <si>
    <t>EMI_per_household.kgCO2.MT.Res.HH.Thermal.CO.Gas.NG_Biogas</t>
  </si>
  <si>
    <t>EMI_per_household.kgCO2.MT.Res.HH.Thermal.CO.Biomass.Biomass_Waste</t>
  </si>
  <si>
    <t>EMI_per_household.kgCO2.MT.Res.HH.Thermal.CO.Elc.Elec</t>
  </si>
  <si>
    <t>MT - Final energy consumption per surface area</t>
  </si>
  <si>
    <t>FEC_per_sqm.kWh.MT.Res.HH.Thermal.SH.Solids.Solids</t>
  </si>
  <si>
    <t>FEC_per_sqm.kWh.MT.Res.HH.Thermal.SH.LPG.LPG</t>
  </si>
  <si>
    <t>FEC_per_sqm.kWh.MT.Res.HH.Thermal.SH.Oil.Oil_LiqBio</t>
  </si>
  <si>
    <t>FEC_per_sqm.kWh.MT.Res.HH.Thermal.SH.Gas.NG_Biogas</t>
  </si>
  <si>
    <t>FEC_per_sqm.kWh.MT.Res.HH.Thermal.SH.Biomass.Biomass_Waste</t>
  </si>
  <si>
    <t>FEC_per_sqm.kWh.MT.Res.HH.Thermal.SH.Geo.Geo</t>
  </si>
  <si>
    <t>FEC_per_sqm.kWh.MT.Res.HH.Thermal.SH.DistrHeat.Steam_Distr</t>
  </si>
  <si>
    <t>FEC_per_sqm.kWh.MT.Res.HH.Thermal.SH.AdvElc.Elec</t>
  </si>
  <si>
    <t>FEC_per_sqm.kWh.MT.Res.HH.Thermal.SH.ConvElc.Elec</t>
  </si>
  <si>
    <t>FEC_per_sqm.kWh.MT.Res.HH.Thermal.SH.TotalCirculation.Elec</t>
  </si>
  <si>
    <t>FEC_per_sqm.kWh.MT.Res.HH.Thermal.SC.AC.Elec</t>
  </si>
  <si>
    <t>FEC_per_sqm.kWh.MT.Res.HH.Thermal.WH.Solids.Solids</t>
  </si>
  <si>
    <t>FEC_per_sqm.kWh.MT.Res.HH.Thermal.WH.LPG.LPG</t>
  </si>
  <si>
    <t>FEC_per_sqm.kWh.MT.Res.HH.Thermal.WH.Oil.Oil_LiqBio</t>
  </si>
  <si>
    <t>FEC_per_sqm.kWh.MT.Res.HH.Thermal.WH.Gas.NG_Biogas</t>
  </si>
  <si>
    <t>FEC_per_sqm.kWh.MT.Res.HH.Thermal.WH.Biomass.Biomass_Waste</t>
  </si>
  <si>
    <t>FEC_per_sqm.kWh.MT.Res.HH.Thermal.WH.Geo.Geo</t>
  </si>
  <si>
    <t>FEC_per_sqm.kWh.MT.Res.HH.Thermal.WH.DistrHeat.Steam_Distr</t>
  </si>
  <si>
    <t>FEC_per_sqm.kWh.MT.Res.HH.Thermal.WH.Elc.Elec</t>
  </si>
  <si>
    <t>FEC_per_sqm.kWh.MT.Res.HH.Thermal.WH.TotalSolar.Solar</t>
  </si>
  <si>
    <t>FEC_per_sqm.kWh.MT.Res.HH.Thermal.CO.Solids.Solids</t>
  </si>
  <si>
    <t>FEC_per_sqm.kWh.MT.Res.HH.Thermal.CO.LPG.LPG</t>
  </si>
  <si>
    <t>FEC_per_sqm.kWh.MT.Res.HH.Thermal.CO.Gas.NG_Biogas</t>
  </si>
  <si>
    <t>FEC_per_sqm.kWh.MT.Res.HH.Thermal.CO.Biomass.Biomass_Waste</t>
  </si>
  <si>
    <t>FEC_per_sqm.kWh.MT.Res.HH.Thermal.CO.Elc.Elec</t>
  </si>
  <si>
    <t>MT - Thermal energy service per surface area</t>
  </si>
  <si>
    <t>TES_per_sqm.kWh.MT.Res.HH.Thermal.SH.Solids.Solids</t>
  </si>
  <si>
    <t>TES_per_sqm.kWh.MT.Res.HH.Thermal.SH.LPG.LPG</t>
  </si>
  <si>
    <t>TES_per_sqm.kWh.MT.Res.HH.Thermal.SH.Oil.Oil_LiqBio</t>
  </si>
  <si>
    <t>TES_per_sqm.kWh.MT.Res.HH.Thermal.SH.Gas.NG_Biogas</t>
  </si>
  <si>
    <t>TES_per_sqm.kWh.MT.Res.HH.Thermal.SH.Biomass.Biomass_Waste</t>
  </si>
  <si>
    <t>TES_per_sqm.kWh.MT.Res.HH.Thermal.SH.Geo.Geo</t>
  </si>
  <si>
    <t>TES_per_sqm.kWh.MT.Res.HH.Thermal.SH.DistrHeat.Steam_Distr</t>
  </si>
  <si>
    <t>TES_per_sqm.kWh.MT.Res.HH.Thermal.SH.AdvElc.Elec</t>
  </si>
  <si>
    <t>TES_per_sqm.kWh.MT.Res.HH.Thermal.SH.ConvElc.Elec</t>
  </si>
  <si>
    <t>TES_per_sqm.kWh.MT.Res.HH.Thermal.SH.TotalCirculation.Elec</t>
  </si>
  <si>
    <t>TES_per_sqm.kWh.MT.Res.HH.Thermal.SC.AC.Elec</t>
  </si>
  <si>
    <t>TES_per_sqm.kWh.MT.Res.HH.Thermal.WH.Solids.Solids</t>
  </si>
  <si>
    <t>TES_per_sqm.kWh.MT.Res.HH.Thermal.WH.LPG.LPG</t>
  </si>
  <si>
    <t>TES_per_sqm.kWh.MT.Res.HH.Thermal.WH.Oil.Oil_LiqBio</t>
  </si>
  <si>
    <t>TES_per_sqm.kWh.MT.Res.HH.Thermal.WH.Gas.NG_Biogas</t>
  </si>
  <si>
    <t>TES_per_sqm.kWh.MT.Res.HH.Thermal.WH.Biomass.Biomass_Waste</t>
  </si>
  <si>
    <t>TES_per_sqm.kWh.MT.Res.HH.Thermal.WH.Geo.Geo</t>
  </si>
  <si>
    <t>TES_per_sqm.kWh.MT.Res.HH.Thermal.WH.DistrHeat.Steam_Distr</t>
  </si>
  <si>
    <t>TES_per_sqm.kWh.MT.Res.HH.Thermal.WH.Elc.Elec</t>
  </si>
  <si>
    <t>TES_per_sqm.kWh.MT.Res.HH.Thermal.WH.TotalSolar.Solar</t>
  </si>
  <si>
    <t>TES_per_sqm.kWh.MT.Res.HH.Thermal.CO.Solids.Solids</t>
  </si>
  <si>
    <t>TES_per_sqm.kWh.MT.Res.HH.Thermal.CO.LPG.LPG</t>
  </si>
  <si>
    <t>TES_per_sqm.kWh.MT.Res.HH.Thermal.CO.Gas.NG_Biogas</t>
  </si>
  <si>
    <t>TES_per_sqm.kWh.MT.Res.HH.Thermal.CO.Biomass.Biomass_Waste</t>
  </si>
  <si>
    <t>TES_per_sqm.kWh.MT.Res.HH.Thermal.CO.Elc.Elec</t>
  </si>
  <si>
    <t>MT - CO2 emissions per surface area</t>
  </si>
  <si>
    <t>EMI_per_sqm.kgCO2.MT.Res.HH.Thermal.SH.Solids.Solids</t>
  </si>
  <si>
    <t>EMI_per_sqm.kgCO2.MT.Res.HH.Thermal.SH.LPG.LPG</t>
  </si>
  <si>
    <t>EMI_per_sqm.kgCO2.MT.Res.HH.Thermal.SH.Oil.Oil_LiqBio</t>
  </si>
  <si>
    <t>EMI_per_sqm.kgCO2.MT.Res.HH.Thermal.SH.Gas.NG_Biogas</t>
  </si>
  <si>
    <t>EMI_per_sqm.kgCO2.MT.Res.HH.Thermal.SH.Biomass.Biomass_Waste</t>
  </si>
  <si>
    <t>EMI_per_sqm.kgCO2.MT.Res.HH.Thermal.SH.Geo.Geo</t>
  </si>
  <si>
    <t>EMI_per_sqm.kgCO2.MT.Res.HH.Thermal.SH.DistrHeat.Steam_Distr</t>
  </si>
  <si>
    <t>EMI_per_sqm.kgCO2.MT.Res.HH.Thermal.SH.AdvElc.Elec</t>
  </si>
  <si>
    <t>EMI_per_sqm.kgCO2.MT.Res.HH.Thermal.SH.ConvElc.Elec</t>
  </si>
  <si>
    <t>EMI_per_sqm.kgCO2.MT.Res.HH.Thermal.SH.TotalCirculation.Elec</t>
  </si>
  <si>
    <t>EMI_per_sqm.kgCO2.MT.Res.HH.Thermal.SC.AC.Elec</t>
  </si>
  <si>
    <t>EMI_per_sqm.kgCO2.MT.Res.HH.Thermal.WH.Solids.Solids</t>
  </si>
  <si>
    <t>EMI_per_sqm.kgCO2.MT.Res.HH.Thermal.WH.LPG.LPG</t>
  </si>
  <si>
    <t>EMI_per_sqm.kgCO2.MT.Res.HH.Thermal.WH.Oil.Oil_LiqBio</t>
  </si>
  <si>
    <t>EMI_per_sqm.kgCO2.MT.Res.HH.Thermal.WH.Gas.NG_Biogas</t>
  </si>
  <si>
    <t>EMI_per_sqm.kgCO2.MT.Res.HH.Thermal.WH.Biomass.Biomass_Waste</t>
  </si>
  <si>
    <t>EMI_per_sqm.kgCO2.MT.Res.HH.Thermal.WH.Geo.Geo</t>
  </si>
  <si>
    <t>EMI_per_sqm.kgCO2.MT.Res.HH.Thermal.WH.DistrHeat.Steam_Distr</t>
  </si>
  <si>
    <t>EMI_per_sqm.kgCO2.MT.Res.HH.Thermal.WH.Elc.Elec</t>
  </si>
  <si>
    <t>EMI_per_sqm.kgCO2.MT.Res.HH.Thermal.WH.TotalSolar.Solar</t>
  </si>
  <si>
    <t>EMI_per_sqm.kgCO2.MT.Res.HH.Thermal.CO.Solids.Solids</t>
  </si>
  <si>
    <t>EMI_per_sqm.kgCO2.MT.Res.HH.Thermal.CO.LPG.LPG</t>
  </si>
  <si>
    <t>EMI_per_sqm.kgCO2.MT.Res.HH.Thermal.CO.Gas.NG_Biogas</t>
  </si>
  <si>
    <t>EMI_per_sqm.kgCO2.MT.Res.HH.Thermal.CO.Biomass.Biomass_Waste</t>
  </si>
  <si>
    <t>EMI_per_sqm.kgCO2.MT.Res.HH.Thermal.CO.Elc.Elec</t>
  </si>
  <si>
    <t>MT - Number of new and renovated households</t>
  </si>
  <si>
    <t>NUM.number.MT.Res.HHnew.Thermal</t>
  </si>
  <si>
    <t>NUM.number.MT.Res.HHnew.Thermal.SH</t>
  </si>
  <si>
    <t>NUM.number.MT.Res.HHnew.Thermal.SH.Solids</t>
  </si>
  <si>
    <t>NUM.number.MT.Res.HHnew.Thermal.SH.LPG</t>
  </si>
  <si>
    <t>NUM.number.MT.Res.HHnew.Thermal.SH.Oil</t>
  </si>
  <si>
    <t>NUM.number.MT.Res.HHnew.Thermal.SH.Gas</t>
  </si>
  <si>
    <t>NUM.number.MT.Res.HHnew.Thermal.SH.Biomass</t>
  </si>
  <si>
    <t>NUM.number.MT.Res.HHnew.Thermal.SH.Geo</t>
  </si>
  <si>
    <t>NUM.number.MT.Res.HHnew.Thermal.SH.DistrHeat</t>
  </si>
  <si>
    <t>NUM.number.MT.Res.HHnew.Thermal.SH.AdvElc</t>
  </si>
  <si>
    <t>NUM.number.MT.Res.HHnew.Thermal.SH.ConvElc</t>
  </si>
  <si>
    <t>NUM.number.MT.Res.HHnew.Thermal.SC</t>
  </si>
  <si>
    <t>NUM.number.MT.Res.HHnew.Thermal.SC.AC</t>
  </si>
  <si>
    <t>NUM.number.MT.Res.HHnew.Thermal.WH</t>
  </si>
  <si>
    <t>NUM.number.MT.Res.HHnew.Thermal.WH.Solids</t>
  </si>
  <si>
    <t>NUM.number.MT.Res.HHnew.Thermal.WH.LPG</t>
  </si>
  <si>
    <t>NUM.number.MT.Res.HHnew.Thermal.WH.Oil</t>
  </si>
  <si>
    <t>NUM.number.MT.Res.HHnew.Thermal.WH.Gas</t>
  </si>
  <si>
    <t>NUM.number.MT.Res.HHnew.Thermal.WH.Biomass</t>
  </si>
  <si>
    <t>NUM.number.MT.Res.HHnew.Thermal.WH.Geo</t>
  </si>
  <si>
    <t>NUM.number.MT.Res.HHnew.Thermal.WH.DistrHeat</t>
  </si>
  <si>
    <t>NUM.number.MT.Res.HHnew.Thermal.WH.Elc</t>
  </si>
  <si>
    <t>NUM.number.MT.Res.HHnew.Thermal.WH.Solar</t>
  </si>
  <si>
    <t>NUM.number.MT.Res.HHnew.Thermal.CO</t>
  </si>
  <si>
    <t>NUM.number.MT.Res.HHnew.Thermal.CO.Solids</t>
  </si>
  <si>
    <t>NUM.number.MT.Res.HHnew.Thermal.CO.LPG</t>
  </si>
  <si>
    <t>NUM.number.MT.Res.HHnew.Thermal.CO.Gas</t>
  </si>
  <si>
    <t>NUM.number.MT.Res.HHnew.Thermal.CO.Biomass</t>
  </si>
  <si>
    <t>NUM.number.MT.Res.HHnew.Thermal.CO.Elc</t>
  </si>
  <si>
    <t>MT - Final energy consumption in new and renovated households</t>
  </si>
  <si>
    <t>FEC.ktoe.MT.Res.HHnew.Thermal</t>
  </si>
  <si>
    <t>FEC.ktoe.MT.Res.HHnew.Thermal.SH</t>
  </si>
  <si>
    <t>FEC.ktoe.MT.Res.HHnew.Thermal.SH.Solids.Solids</t>
  </si>
  <si>
    <t>FEC.ktoe.MT.Res.HHnew.Thermal.SH.LPG.LPG</t>
  </si>
  <si>
    <t>FEC.ktoe.MT.Res.HHnew.Thermal.SH.Oil.Oil_LiqBio</t>
  </si>
  <si>
    <t>FEC.ktoe.MT.Res.HHnew.Thermal.SH.Gas.NG_Biogas</t>
  </si>
  <si>
    <t>FEC.ktoe.MT.Res.HHnew.Thermal.SH.Biomass.Biomass_Waste</t>
  </si>
  <si>
    <t>FEC.ktoe.MT.Res.HHnew.Thermal.SH.Geo.Geo</t>
  </si>
  <si>
    <t>FEC.ktoe.MT.Res.HHnew.Thermal.SH.DistrHeat.Steam_Distr</t>
  </si>
  <si>
    <t>FEC.ktoe.MT.Res.HHnew.Thermal.SH.AdvElc.Elec</t>
  </si>
  <si>
    <t>FEC.ktoe.MT.Res.HHnew.Thermal.SH.ConvElc.Elec</t>
  </si>
  <si>
    <t>FEC.ktoe.MT.Res.HHnew.Thermal.SH.TotalCirculation.Elec</t>
  </si>
  <si>
    <t>FEC.ktoe.MT.Res.HHnew.Thermal.SC</t>
  </si>
  <si>
    <t>FEC.ktoe.MT.Res.HHnew.Thermal.SC.AC.Elec</t>
  </si>
  <si>
    <t>FEC.ktoe.MT.Res.HHnew.Thermal.WH</t>
  </si>
  <si>
    <t>FEC.ktoe.MT.Res.HHnew.Thermal.WH.Solids.Solids</t>
  </si>
  <si>
    <t>FEC.ktoe.MT.Res.HHnew.Thermal.WH.LPG.LPG</t>
  </si>
  <si>
    <t>FEC.ktoe.MT.Res.HHnew.Thermal.WH.Oil.Oil_LiqBio</t>
  </si>
  <si>
    <t>FEC.ktoe.MT.Res.HHnew.Thermal.WH.Gas.NG_Biogas</t>
  </si>
  <si>
    <t>FEC.ktoe.MT.Res.HHnew.Thermal.WH.Biomass.Biomass_Waste</t>
  </si>
  <si>
    <t>FEC.ktoe.MT.Res.HHnew.Thermal.WH.Geo.Geo</t>
  </si>
  <si>
    <t>FEC.ktoe.MT.Res.HHnew.Thermal.WH.DistrHeat.Steam_Distr</t>
  </si>
  <si>
    <t>FEC.ktoe.MT.Res.HHnew.Thermal.WH.Elc.Elec</t>
  </si>
  <si>
    <t>FEC.ktoe.MT.Res.HHnew.Thermal.WH.TotalSolar.Solar</t>
  </si>
  <si>
    <t>FEC.ktoe.MT.Res.HHnew.Thermal.CO</t>
  </si>
  <si>
    <t>FEC.ktoe.MT.Res.HHnew.Thermal.CO.Solids.Solids</t>
  </si>
  <si>
    <t>FEC.ktoe.MT.Res.HHnew.Thermal.CO.LPG.LPG</t>
  </si>
  <si>
    <t>FEC.ktoe.MT.Res.HHnew.Thermal.CO.Gas.NG_Biogas</t>
  </si>
  <si>
    <t>FEC.ktoe.MT.Res.HHnew.Thermal.CO.Biomass.Biomass_Waste</t>
  </si>
  <si>
    <t>FEC.ktoe.MT.Res.HHnew.Thermal.CO.Elc.Elec</t>
  </si>
  <si>
    <t>MT - Thermal energy service in new and renovated households</t>
  </si>
  <si>
    <t>TES.ktoe.MT.Res.HHnew.Thermal</t>
  </si>
  <si>
    <t>TES.ktoe.MT.Res.HHnew.Thermal.SH</t>
  </si>
  <si>
    <t>TES.ktoe.MT.Res.HHnew.Thermal.SH.Solids.Solids</t>
  </si>
  <si>
    <t>TES.ktoe.MT.Res.HHnew.Thermal.SH.LPG.LPG</t>
  </si>
  <si>
    <t>TES.ktoe.MT.Res.HHnew.Thermal.SH.Oil.Oil_LiqBio</t>
  </si>
  <si>
    <t>TES.ktoe.MT.Res.HHnew.Thermal.SH.Gas.NG_Biogas</t>
  </si>
  <si>
    <t>TES.ktoe.MT.Res.HHnew.Thermal.SH.Biomass.Biomass_Waste</t>
  </si>
  <si>
    <t>TES.ktoe.MT.Res.HHnew.Thermal.SH.Geo.Geo</t>
  </si>
  <si>
    <t>TES.ktoe.MT.Res.HHnew.Thermal.SH.DistrHeat.Steam_Distr</t>
  </si>
  <si>
    <t>TES.ktoe.MT.Res.HHnew.Thermal.SH.AdvElc.Elec</t>
  </si>
  <si>
    <t>TES.ktoe.MT.Res.HHnew.Thermal.SH.ConvElc.Elec</t>
  </si>
  <si>
    <t>TES.ktoe.MT.Res.HHnew.Thermal.SH.TotalCirculation.Elec</t>
  </si>
  <si>
    <t>TES.ktoe.MT.Res.HHnew.Thermal.SC</t>
  </si>
  <si>
    <t>TES.ktoe.MT.Res.HHnew.Thermal.SC.AC.Elec</t>
  </si>
  <si>
    <t>TES.ktoe.MT.Res.HHnew.Thermal.WH</t>
  </si>
  <si>
    <t>TES.ktoe.MT.Res.HHnew.Thermal.WH.Solids.Solids</t>
  </si>
  <si>
    <t>TES.ktoe.MT.Res.HHnew.Thermal.WH.LPG.LPG</t>
  </si>
  <si>
    <t>TES.ktoe.MT.Res.HHnew.Thermal.WH.Oil.Oil_LiqBio</t>
  </si>
  <si>
    <t>TES.ktoe.MT.Res.HHnew.Thermal.WH.Gas.NG_Biogas</t>
  </si>
  <si>
    <t>TES.ktoe.MT.Res.HHnew.Thermal.WH.Biomass.Biomass_Waste</t>
  </si>
  <si>
    <t>TES.ktoe.MT.Res.HHnew.Thermal.WH.Geo.Geo</t>
  </si>
  <si>
    <t>TES.ktoe.MT.Res.HHnew.Thermal.WH.DistrHeat.Steam_Distr</t>
  </si>
  <si>
    <t>TES.ktoe.MT.Res.HHnew.Thermal.WH.Elc.Elec</t>
  </si>
  <si>
    <t>TES.ktoe.MT.Res.HHnew.Thermal.WH.TotalSolar.Solar</t>
  </si>
  <si>
    <t>TES.ktoe.MT.Res.HHnew.Thermal.CO</t>
  </si>
  <si>
    <t>TES.ktoe.MT.Res.HHnew.Thermal.CO.Solids.Solids</t>
  </si>
  <si>
    <t>TES.ktoe.MT.Res.HHnew.Thermal.CO.LPG.LPG</t>
  </si>
  <si>
    <t>TES.ktoe.MT.Res.HHnew.Thermal.CO.Gas.NG_Biogas</t>
  </si>
  <si>
    <t>TES.ktoe.MT.Res.HHnew.Thermal.CO.Biomass.Biomass_Waste</t>
  </si>
  <si>
    <t>TES.ktoe.MT.Res.HHnew.Thermal.CO.Elc.Elec</t>
  </si>
  <si>
    <t>MT - System efficiency indicator of new and renovated households</t>
  </si>
  <si>
    <t>Eff.ratio.MT.Res.HHnew.Thermal</t>
  </si>
  <si>
    <t>Eff.ratio.MT.Res.HHnew.Thermal.SH</t>
  </si>
  <si>
    <t>Eff.ratio.MT.Res.HHnew.Thermal.SH.Solids.Solids</t>
  </si>
  <si>
    <t>Eff.ratio.MT.Res.HHnew.Thermal.SH.LPG.LPG</t>
  </si>
  <si>
    <t>Eff.ratio.MT.Res.HHnew.Thermal.SH.Oil.Oil_LiqBio</t>
  </si>
  <si>
    <t>Eff.ratio.MT.Res.HHnew.Thermal.SH.Gas.NG_Biogas</t>
  </si>
  <si>
    <t>Eff.ratio.MT.Res.HHnew.Thermal.SH.Biomass.Biomass_Waste</t>
  </si>
  <si>
    <t>Eff.ratio.MT.Res.HHnew.Thermal.SH.Geo.Geo</t>
  </si>
  <si>
    <t>Eff.ratio.MT.Res.HHnew.Thermal.SH.DistrHeat.Steam_Distr</t>
  </si>
  <si>
    <t>Eff.ratio.MT.Res.HHnew.Thermal.SH.AdvElc.Elec</t>
  </si>
  <si>
    <t>Eff.ratio.MT.Res.HHnew.Thermal.SH.ConvElc.Elec</t>
  </si>
  <si>
    <t>Eff.ratio.MT.Res.HHnew.Thermal.SH.TotalCirculation.Elec</t>
  </si>
  <si>
    <t>Eff.ratio.MT.Res.HHnew.Thermal.SC</t>
  </si>
  <si>
    <t>Eff.ratio.MT.Res.HHnew.Thermal.SC.AC.Elec</t>
  </si>
  <si>
    <t>Eff.ratio.MT.Res.HHnew.Thermal.WH</t>
  </si>
  <si>
    <t>Eff.ratio.MT.Res.HHnew.Thermal.WH.Solids.Solids</t>
  </si>
  <si>
    <t>Eff.ratio.MT.Res.HHnew.Thermal.WH.LPG.LPG</t>
  </si>
  <si>
    <t>Eff.ratio.MT.Res.HHnew.Thermal.WH.Oil.Oil_LiqBio</t>
  </si>
  <si>
    <t>Eff.ratio.MT.Res.HHnew.Thermal.WH.Gas.NG_Biogas</t>
  </si>
  <si>
    <t>Eff.ratio.MT.Res.HHnew.Thermal.WH.Biomass.Biomass_Waste</t>
  </si>
  <si>
    <t>Eff.ratio.MT.Res.HHnew.Thermal.WH.Geo.Geo</t>
  </si>
  <si>
    <t>Eff.ratio.MT.Res.HHnew.Thermal.WH.DistrHeat.Steam_Distr</t>
  </si>
  <si>
    <t>Eff.ratio.MT.Res.HHnew.Thermal.WH.Elc.Elec</t>
  </si>
  <si>
    <t>Eff.ratio.MT.Res.HHnew.Thermal.WH.TotalSolar.Solar</t>
  </si>
  <si>
    <t>Eff.ratio.MT.Res.HHnew.Thermal.CO</t>
  </si>
  <si>
    <t>Eff.ratio.MT.Res.HHnew.Thermal.CO.Solids.Solids</t>
  </si>
  <si>
    <t>Eff.ratio.MT.Res.HHnew.Thermal.CO.LPG.LPG</t>
  </si>
  <si>
    <t>Eff.ratio.MT.Res.HHnew.Thermal.CO.Gas.NG_Biogas</t>
  </si>
  <si>
    <t>Eff.ratio.MT.Res.HHnew.Thermal.CO.Biomass.Biomass_Waste</t>
  </si>
  <si>
    <t>Eff.ratio.MT.Res.HHnew.Thermal.CO.Elc.Elec</t>
  </si>
  <si>
    <t>MT - CO2 emissions in new and renovated households</t>
  </si>
  <si>
    <t>EMI.ktCO2.MT.Res.HHnew.Thermal</t>
  </si>
  <si>
    <t>EMI.ktCO2.MT.Res.HHnew.Thermal.SH</t>
  </si>
  <si>
    <t>EMI.ktCO2.MT.Res.HHnew.Thermal.SH.Solids.Solids</t>
  </si>
  <si>
    <t>EMI.ktCO2.MT.Res.HHnew.Thermal.SH.LPG.LPG</t>
  </si>
  <si>
    <t>EMI.ktCO2.MT.Res.HHnew.Thermal.SH.Oil.Oil_LiqBio</t>
  </si>
  <si>
    <t>EMI.ktCO2.MT.Res.HHnew.Thermal.SH.Gas.NG_Biogas</t>
  </si>
  <si>
    <t>EMI.ktCO2.MT.Res.HHnew.Thermal.SH.Biomass.Biomass_Waste</t>
  </si>
  <si>
    <t>EMI.ktCO2.MT.Res.HHnew.Thermal.SH.Geo.Geo</t>
  </si>
  <si>
    <t>EMI.ktCO2.MT.Res.HHnew.Thermal.SH.DistrHeat.Steam_Distr</t>
  </si>
  <si>
    <t>EMI.ktCO2.MT.Res.HHnew.Thermal.SH.AdvElc.Elec</t>
  </si>
  <si>
    <t>EMI.ktCO2.MT.Res.HHnew.Thermal.SH.ConvElc.Elec</t>
  </si>
  <si>
    <t>EMI.ktCO2.MT.Res.HHnew.Thermal.SH.TotalCirculation.Elec</t>
  </si>
  <si>
    <t>EMI.ktCO2.MT.Res.HHnew.Thermal.SC</t>
  </si>
  <si>
    <t>EMI.ktCO2.MT.Res.HHnew.Thermal.SC.AC.Elec</t>
  </si>
  <si>
    <t>EMI.ktCO2.MT.Res.HHnew.Thermal.WH</t>
  </si>
  <si>
    <t>EMI.ktCO2.MT.Res.HHnew.Thermal.WH.Solids.Solids</t>
  </si>
  <si>
    <t>EMI.ktCO2.MT.Res.HHnew.Thermal.WH.LPG.LPG</t>
  </si>
  <si>
    <t>EMI.ktCO2.MT.Res.HHnew.Thermal.WH.Oil.Oil_LiqBio</t>
  </si>
  <si>
    <t>EMI.ktCO2.MT.Res.HHnew.Thermal.WH.Gas.NG_Biogas</t>
  </si>
  <si>
    <t>EMI.ktCO2.MT.Res.HHnew.Thermal.WH.Biomass.Biomass_Waste</t>
  </si>
  <si>
    <t>EMI.ktCO2.MT.Res.HHnew.Thermal.WH.Geo.Geo</t>
  </si>
  <si>
    <t>EMI.ktCO2.MT.Res.HHnew.Thermal.WH.DistrHeat.Steam_Distr</t>
  </si>
  <si>
    <t>EMI.ktCO2.MT.Res.HHnew.Thermal.WH.Elc.Elec</t>
  </si>
  <si>
    <t>EMI.ktCO2.MT.Res.HHnew.Thermal.WH.TotalSolar.Solar</t>
  </si>
  <si>
    <t>EMI.ktCO2.MT.Res.HHnew.Thermal.CO</t>
  </si>
  <si>
    <t>EMI.ktCO2.MT.Res.HHnew.Thermal.CO.Solids.Solids</t>
  </si>
  <si>
    <t>EMI.ktCO2.MT.Res.HHnew.Thermal.CO.LPG.LPG</t>
  </si>
  <si>
    <t>EMI.ktCO2.MT.Res.HHnew.Thermal.CO.Gas.NG_Biogas</t>
  </si>
  <si>
    <t>EMI.ktCO2.MT.Res.HHnew.Thermal.CO.Biomass.Biomass_Waste</t>
  </si>
  <si>
    <t>EMI.ktCO2.MT.Res.HHnew.Thermal.CO.Elc.Elec</t>
  </si>
  <si>
    <t>MT - Final energy consumption of new and renovated households (per household)</t>
  </si>
  <si>
    <t>FEC_per_household.kWh.MT.Res.HHnew.Thermal</t>
  </si>
  <si>
    <t>FEC_per_household.kWh.MT.Res.HHnew.Thermal.SH</t>
  </si>
  <si>
    <t>FEC_per_household.kWh.MT.Res.HHnew.Thermal.SH.Solids.Solids</t>
  </si>
  <si>
    <t>FEC_per_household.kWh.MT.Res.HHnew.Thermal.SH.LPG.LPG</t>
  </si>
  <si>
    <t>FEC_per_household.kWh.MT.Res.HHnew.Thermal.SH.Oil.Oil_LiqBio</t>
  </si>
  <si>
    <t>FEC_per_household.kWh.MT.Res.HHnew.Thermal.SH.Gas.NG_Biogas</t>
  </si>
  <si>
    <t>FEC_per_household.kWh.MT.Res.HHnew.Thermal.SH.Biomass.Biomass_Waste</t>
  </si>
  <si>
    <t>FEC_per_household.kWh.MT.Res.HHnew.Thermal.SH.Geo.Geo</t>
  </si>
  <si>
    <t>FEC_per_household.kWh.MT.Res.HHnew.Thermal.SH.DistrHeat.Steam_Distr</t>
  </si>
  <si>
    <t>FEC_per_household.kWh.MT.Res.HHnew.Thermal.SH.AdvElc.Elec</t>
  </si>
  <si>
    <t>FEC_per_household.kWh.MT.Res.HHnew.Thermal.SH.ConvElc.Elec</t>
  </si>
  <si>
    <t>FEC_per_household.kWh.MT.Res.HHnew.Thermal.SH.TotalCirculation.Elec</t>
  </si>
  <si>
    <t>FEC_per_household.kWh.MT.Res.HHnew.Thermal.SC</t>
  </si>
  <si>
    <t>FEC_per_household.kWh.MT.Res.HHnew.Thermal.SC.AC.Elec</t>
  </si>
  <si>
    <t>FEC_per_household.kWh.MT.Res.HHnew.Thermal.WH</t>
  </si>
  <si>
    <t>FEC_per_household.kWh.MT.Res.HHnew.Thermal.WH.Solids.Solids</t>
  </si>
  <si>
    <t>FEC_per_household.kWh.MT.Res.HHnew.Thermal.WH.LPG.LPG</t>
  </si>
  <si>
    <t>FEC_per_household.kWh.MT.Res.HHnew.Thermal.WH.Oil.Oil_LiqBio</t>
  </si>
  <si>
    <t>FEC_per_household.kWh.MT.Res.HHnew.Thermal.WH.Gas.NG_Biogas</t>
  </si>
  <si>
    <t>FEC_per_household.kWh.MT.Res.HHnew.Thermal.WH.Biomass.Biomass_Waste</t>
  </si>
  <si>
    <t>FEC_per_household.kWh.MT.Res.HHnew.Thermal.WH.Geo.Geo</t>
  </si>
  <si>
    <t>FEC_per_household.kWh.MT.Res.HHnew.Thermal.WH.DistrHeat.Steam_Distr</t>
  </si>
  <si>
    <t>FEC_per_household.kWh.MT.Res.HHnew.Thermal.WH.Elc.Elec</t>
  </si>
  <si>
    <t>FEC_per_household.kWh.MT.Res.HHnew.Thermal.WH.TotalSolar.Solar</t>
  </si>
  <si>
    <t>FEC_per_household.kWh.MT.Res.HHnew.Thermal.CO</t>
  </si>
  <si>
    <t>FEC_per_household.kWh.MT.Res.HHnew.Thermal.CO.Solids.Solids</t>
  </si>
  <si>
    <t>FEC_per_household.kWh.MT.Res.HHnew.Thermal.CO.LPG.LPG</t>
  </si>
  <si>
    <t>FEC_per_household.kWh.MT.Res.HHnew.Thermal.CO.Gas.NG_Biogas</t>
  </si>
  <si>
    <t>FEC_per_household.kWh.MT.Res.HHnew.Thermal.CO.Biomass.Biomass_Waste</t>
  </si>
  <si>
    <t>FEC_per_household.kWh.MT.Res.HHnew.Thermal.CO.Elc.Elec</t>
  </si>
  <si>
    <t>MT - Thermal energy service of new and renovated households (per household)</t>
  </si>
  <si>
    <t>TES_per_household.kWh.MT.Res.HHnew.Thermal</t>
  </si>
  <si>
    <t>TES_per_household.kWh.MT.Res.HHnew.Thermal.SH</t>
  </si>
  <si>
    <t>TES_per_household.kWh.MT.Res.HHnew.Thermal.SH.Solids.Solids</t>
  </si>
  <si>
    <t>TES_per_household.kWh.MT.Res.HHnew.Thermal.SH.LPG.LPG</t>
  </si>
  <si>
    <t>TES_per_household.kWh.MT.Res.HHnew.Thermal.SH.Oil.Oil_LiqBio</t>
  </si>
  <si>
    <t>TES_per_household.kWh.MT.Res.HHnew.Thermal.SH.Gas.NG_Biogas</t>
  </si>
  <si>
    <t>TES_per_household.kWh.MT.Res.HHnew.Thermal.SH.Biomass.Biomass_Waste</t>
  </si>
  <si>
    <t>TES_per_household.kWh.MT.Res.HHnew.Thermal.SH.Geo.Geo</t>
  </si>
  <si>
    <t>TES_per_household.kWh.MT.Res.HHnew.Thermal.SH.DistrHeat.Steam_Distr</t>
  </si>
  <si>
    <t>TES_per_household.kWh.MT.Res.HHnew.Thermal.SH.AdvElc.Elec</t>
  </si>
  <si>
    <t>TES_per_household.kWh.MT.Res.HHnew.Thermal.SH.ConvElc.Elec</t>
  </si>
  <si>
    <t>TES_per_household.kWh.MT.Res.HHnew.Thermal.SH.TotalCirculation.Elec</t>
  </si>
  <si>
    <t>TES_per_household.kWh.MT.Res.HHnew.Thermal.SC</t>
  </si>
  <si>
    <t>TES_per_household.kWh.MT.Res.HHnew.Thermal.SC.AC.Elec</t>
  </si>
  <si>
    <t>TES_per_household.kWh.MT.Res.HHnew.Thermal.WH</t>
  </si>
  <si>
    <t>TES_per_household.kWh.MT.Res.HHnew.Thermal.WH.Solids.Solids</t>
  </si>
  <si>
    <t>TES_per_household.kWh.MT.Res.HHnew.Thermal.WH.LPG.LPG</t>
  </si>
  <si>
    <t>TES_per_household.kWh.MT.Res.HHnew.Thermal.WH.Oil.Oil_LiqBio</t>
  </si>
  <si>
    <t>TES_per_household.kWh.MT.Res.HHnew.Thermal.WH.Gas.NG_Biogas</t>
  </si>
  <si>
    <t>TES_per_household.kWh.MT.Res.HHnew.Thermal.WH.Biomass.Biomass_Waste</t>
  </si>
  <si>
    <t>TES_per_household.kWh.MT.Res.HHnew.Thermal.WH.Geo.Geo</t>
  </si>
  <si>
    <t>TES_per_household.kWh.MT.Res.HHnew.Thermal.WH.DistrHeat.Steam_Distr</t>
  </si>
  <si>
    <t>TES_per_household.kWh.MT.Res.HHnew.Thermal.WH.Elc.Elec</t>
  </si>
  <si>
    <t>TES_per_household.kWh.MT.Res.HHnew.Thermal.WH.TotalSolar.Solar</t>
  </si>
  <si>
    <t>TES_per_household.kWh.MT.Res.HHnew.Thermal.CO</t>
  </si>
  <si>
    <t>TES_per_household.kWh.MT.Res.HHnew.Thermal.CO.Solids.Solids</t>
  </si>
  <si>
    <t>TES_per_household.kWh.MT.Res.HHnew.Thermal.CO.LPG.LPG</t>
  </si>
  <si>
    <t>TES_per_household.kWh.MT.Res.HHnew.Thermal.CO.Gas.NG_Biogas</t>
  </si>
  <si>
    <t>TES_per_household.kWh.MT.Res.HHnew.Thermal.CO.Biomass.Biomass_Waste</t>
  </si>
  <si>
    <t>TES_per_household.kWh.MT.Res.HHnew.Thermal.CO.Elc.Elec</t>
  </si>
  <si>
    <t>MT - CO2 emissions in new and renovated households (per household)</t>
  </si>
  <si>
    <t>EMI_per_household.kgCO2.MT.Res.HHnew.Thermal</t>
  </si>
  <si>
    <t>EMI_per_household.kgCO2.MT.Res.HHnew.Thermal.SH</t>
  </si>
  <si>
    <t>EMI_per_household.kgCO2.MT.Res.HHnew.Thermal.SH.Solids.Solids</t>
  </si>
  <si>
    <t>EMI_per_household.kgCO2.MT.Res.HHnew.Thermal.SH.LPG.LPG</t>
  </si>
  <si>
    <t>EMI_per_household.kgCO2.MT.Res.HHnew.Thermal.SH.Oil.Oil_LiqBio</t>
  </si>
  <si>
    <t>EMI_per_household.kgCO2.MT.Res.HHnew.Thermal.SH.Gas.NG_Biogas</t>
  </si>
  <si>
    <t>EMI_per_household.kgCO2.MT.Res.HHnew.Thermal.SH.Biomass.Biomass_Waste</t>
  </si>
  <si>
    <t>EMI_per_household.kgCO2.MT.Res.HHnew.Thermal.SH.Geo.Geo</t>
  </si>
  <si>
    <t>EMI_per_household.kgCO2.MT.Res.HHnew.Thermal.SH.DistrHeat.Steam_Distr</t>
  </si>
  <si>
    <t>EMI_per_household.kgCO2.MT.Res.HHnew.Thermal.SH.AdvElc.Elec</t>
  </si>
  <si>
    <t>EMI_per_household.kgCO2.MT.Res.HHnew.Thermal.SH.ConvElc.Elec</t>
  </si>
  <si>
    <t>EMI_per_household.kgCO2.MT.Res.HHnew.Thermal.SH.TotalCirculation.Elec</t>
  </si>
  <si>
    <t>EMI_per_household.kgCO2.MT.Res.HHnew.Thermal.SC</t>
  </si>
  <si>
    <t>EMI_per_household.kgCO2.MT.Res.HHnew.Thermal.SC.AC.Elec</t>
  </si>
  <si>
    <t>EMI_per_household.kgCO2.MT.Res.HHnew.Thermal.WH</t>
  </si>
  <si>
    <t>EMI_per_household.kgCO2.MT.Res.HHnew.Thermal.WH.Solids.Solids</t>
  </si>
  <si>
    <t>EMI_per_household.kgCO2.MT.Res.HHnew.Thermal.WH.LPG.LPG</t>
  </si>
  <si>
    <t>EMI_per_household.kgCO2.MT.Res.HHnew.Thermal.WH.Oil.Oil_LiqBio</t>
  </si>
  <si>
    <t>EMI_per_household.kgCO2.MT.Res.HHnew.Thermal.WH.Gas.NG_Biogas</t>
  </si>
  <si>
    <t>EMI_per_household.kgCO2.MT.Res.HHnew.Thermal.WH.Biomass.Biomass_Waste</t>
  </si>
  <si>
    <t>EMI_per_household.kgCO2.MT.Res.HHnew.Thermal.WH.Geo.Geo</t>
  </si>
  <si>
    <t>EMI_per_household.kgCO2.MT.Res.HHnew.Thermal.WH.DistrHeat.Steam_Distr</t>
  </si>
  <si>
    <t>EMI_per_household.kgCO2.MT.Res.HHnew.Thermal.WH.Elc.Elec</t>
  </si>
  <si>
    <t>EMI_per_household.kgCO2.MT.Res.HHnew.Thermal.WH.TotalSolar.Solar</t>
  </si>
  <si>
    <t>EMI_per_household.kgCO2.MT.Res.HHnew.Thermal.CO</t>
  </si>
  <si>
    <t>EMI_per_household.kgCO2.MT.Res.HHnew.Thermal.CO.Solids.Solids</t>
  </si>
  <si>
    <t>EMI_per_household.kgCO2.MT.Res.HHnew.Thermal.CO.LPG.LPG</t>
  </si>
  <si>
    <t>EMI_per_household.kgCO2.MT.Res.HHnew.Thermal.CO.Gas.NG_Biogas</t>
  </si>
  <si>
    <t>EMI_per_household.kgCO2.MT.Res.HHnew.Thermal.CO.Biomass.Biomass_Waste</t>
  </si>
  <si>
    <t>EMI_per_household.kgCO2.MT.Res.HHnew.Thermal.CO.Elc.Elec</t>
  </si>
  <si>
    <t>MT - Final energy consumption in new and renovated households per surface area</t>
  </si>
  <si>
    <t>FEC_per_sqm.kWh.MT.Res.HHnew.Thermal</t>
  </si>
  <si>
    <t>FEC_per_sqm.kWh.MT.Res.HHnew.Thermal.SH</t>
  </si>
  <si>
    <t>FEC_per_sqm.kWh.MT.Res.HHnew.Thermal.SH.Solids.Solids</t>
  </si>
  <si>
    <t>FEC_per_sqm.kWh.MT.Res.HHnew.Thermal.SH.LPG.LPG</t>
  </si>
  <si>
    <t>FEC_per_sqm.kWh.MT.Res.HHnew.Thermal.SH.Oil.Oil_LiqBio</t>
  </si>
  <si>
    <t>FEC_per_sqm.kWh.MT.Res.HHnew.Thermal.SH.Gas.NG_Biogas</t>
  </si>
  <si>
    <t>FEC_per_sqm.kWh.MT.Res.HHnew.Thermal.SH.Biomass.Biomass_Waste</t>
  </si>
  <si>
    <t>FEC_per_sqm.kWh.MT.Res.HHnew.Thermal.SH.Geo.Geo</t>
  </si>
  <si>
    <t>FEC_per_sqm.kWh.MT.Res.HHnew.Thermal.SH.DistrHeat.Steam_Distr</t>
  </si>
  <si>
    <t>FEC_per_sqm.kWh.MT.Res.HHnew.Thermal.SH.AdvElc.Elec</t>
  </si>
  <si>
    <t>FEC_per_sqm.kWh.MT.Res.HHnew.Thermal.SH.ConvElc.Elec</t>
  </si>
  <si>
    <t>FEC_per_sqm.kWh.MT.Res.HHnew.Thermal.SH.TotalCirculation.Elec</t>
  </si>
  <si>
    <t>FEC_per_sqm.kWh.MT.Res.HHnew.Thermal.SC</t>
  </si>
  <si>
    <t>FEC_per_sqm.kWh.MT.Res.HHnew.Thermal.SC.AC.Elec</t>
  </si>
  <si>
    <t>FEC_per_sqm.kWh.MT.Res.HHnew.Thermal.WH</t>
  </si>
  <si>
    <t>FEC_per_sqm.kWh.MT.Res.HHnew.Thermal.WH.Solids.Solids</t>
  </si>
  <si>
    <t>FEC_per_sqm.kWh.MT.Res.HHnew.Thermal.WH.LPG.LPG</t>
  </si>
  <si>
    <t>FEC_per_sqm.kWh.MT.Res.HHnew.Thermal.WH.Oil.Oil_LiqBio</t>
  </si>
  <si>
    <t>FEC_per_sqm.kWh.MT.Res.HHnew.Thermal.WH.Gas.NG_Biogas</t>
  </si>
  <si>
    <t>FEC_per_sqm.kWh.MT.Res.HHnew.Thermal.WH.Biomass.Biomass_Waste</t>
  </si>
  <si>
    <t>FEC_per_sqm.kWh.MT.Res.HHnew.Thermal.WH.Geo.Geo</t>
  </si>
  <si>
    <t>FEC_per_sqm.kWh.MT.Res.HHnew.Thermal.WH.DistrHeat.Steam_Distr</t>
  </si>
  <si>
    <t>FEC_per_sqm.kWh.MT.Res.HHnew.Thermal.WH.Elc.Elec</t>
  </si>
  <si>
    <t>FEC_per_sqm.kWh.MT.Res.HHnew.Thermal.WH.TotalSolar.Solar</t>
  </si>
  <si>
    <t>FEC_per_sqm.kWh.MT.Res.HHnew.Thermal.CO</t>
  </si>
  <si>
    <t>FEC_per_sqm.kWh.MT.Res.HHnew.Thermal.CO.Solids.Solids</t>
  </si>
  <si>
    <t>FEC_per_sqm.kWh.MT.Res.HHnew.Thermal.CO.LPG.LPG</t>
  </si>
  <si>
    <t>FEC_per_sqm.kWh.MT.Res.HHnew.Thermal.CO.Gas.NG_Biogas</t>
  </si>
  <si>
    <t>FEC_per_sqm.kWh.MT.Res.HHnew.Thermal.CO.Biomass.Biomass_Waste</t>
  </si>
  <si>
    <t>FEC_per_sqm.kWh.MT.Res.HHnew.Thermal.CO.Elc.Elec</t>
  </si>
  <si>
    <t>MT - Thermal energy service in new and renovated households per surface area</t>
  </si>
  <si>
    <t>TES_per_sqm.kWh.MT.Res.HHnew.Thermal</t>
  </si>
  <si>
    <t>TES_per_sqm.kWh.MT.Res.HHnew.Thermal.SH</t>
  </si>
  <si>
    <t>TES_per_sqm.kWh.MT.Res.HHnew.Thermal.SH.Solids.Solids</t>
  </si>
  <si>
    <t>TES_per_sqm.kWh.MT.Res.HHnew.Thermal.SH.LPG.LPG</t>
  </si>
  <si>
    <t>TES_per_sqm.kWh.MT.Res.HHnew.Thermal.SH.Oil.Oil_LiqBio</t>
  </si>
  <si>
    <t>TES_per_sqm.kWh.MT.Res.HHnew.Thermal.SH.Gas.NG_Biogas</t>
  </si>
  <si>
    <t>TES_per_sqm.kWh.MT.Res.HHnew.Thermal.SH.Biomass.Biomass_Waste</t>
  </si>
  <si>
    <t>TES_per_sqm.kWh.MT.Res.HHnew.Thermal.SH.Geo.Geo</t>
  </si>
  <si>
    <t>TES_per_sqm.kWh.MT.Res.HHnew.Thermal.SH.DistrHeat.Steam_Distr</t>
  </si>
  <si>
    <t>TES_per_sqm.kWh.MT.Res.HHnew.Thermal.SH.AdvElc.Elec</t>
  </si>
  <si>
    <t>TES_per_sqm.kWh.MT.Res.HHnew.Thermal.SH.ConvElc.Elec</t>
  </si>
  <si>
    <t>TES_per_sqm.kWh.MT.Res.HHnew.Thermal.SH.TotalCirculation.Elec</t>
  </si>
  <si>
    <t>TES_per_sqm.kWh.MT.Res.HHnew.Thermal.SC</t>
  </si>
  <si>
    <t>TES_per_sqm.kWh.MT.Res.HHnew.Thermal.SC.AC.Elec</t>
  </si>
  <si>
    <t>TES_per_sqm.kWh.MT.Res.HHnew.Thermal.WH</t>
  </si>
  <si>
    <t>TES_per_sqm.kWh.MT.Res.HHnew.Thermal.WH.Solids.Solids</t>
  </si>
  <si>
    <t>TES_per_sqm.kWh.MT.Res.HHnew.Thermal.WH.LPG.LPG</t>
  </si>
  <si>
    <t>TES_per_sqm.kWh.MT.Res.HHnew.Thermal.WH.Oil.Oil_LiqBio</t>
  </si>
  <si>
    <t>TES_per_sqm.kWh.MT.Res.HHnew.Thermal.WH.Gas.NG_Biogas</t>
  </si>
  <si>
    <t>TES_per_sqm.kWh.MT.Res.HHnew.Thermal.WH.Biomass.Biomass_Waste</t>
  </si>
  <si>
    <t>TES_per_sqm.kWh.MT.Res.HHnew.Thermal.WH.Geo.Geo</t>
  </si>
  <si>
    <t>TES_per_sqm.kWh.MT.Res.HHnew.Thermal.WH.DistrHeat.Steam_Distr</t>
  </si>
  <si>
    <t>TES_per_sqm.kWh.MT.Res.HHnew.Thermal.WH.Elc.Elec</t>
  </si>
  <si>
    <t>TES_per_sqm.kWh.MT.Res.HHnew.Thermal.WH.TotalSolar.Solar</t>
  </si>
  <si>
    <t>TES_per_sqm.kWh.MT.Res.HHnew.Thermal.CO</t>
  </si>
  <si>
    <t>TES_per_sqm.kWh.MT.Res.HHnew.Thermal.CO.Solids.Solids</t>
  </si>
  <si>
    <t>TES_per_sqm.kWh.MT.Res.HHnew.Thermal.CO.LPG.LPG</t>
  </si>
  <si>
    <t>TES_per_sqm.kWh.MT.Res.HHnew.Thermal.CO.Gas.NG_Biogas</t>
  </si>
  <si>
    <t>TES_per_sqm.kWh.MT.Res.HHnew.Thermal.CO.Biomass.Biomass_Waste</t>
  </si>
  <si>
    <t>TES_per_sqm.kWh.MT.Res.HHnew.Thermal.CO.Elc.Elec</t>
  </si>
  <si>
    <t>MT - CO2 emissions in new and renovated households per surface area</t>
  </si>
  <si>
    <t>EMI_per_sqm.kgCO2.MT.Res.HHnew.Thermal</t>
  </si>
  <si>
    <t>EMI_per_sqm.kgCO2.MT.Res.HHnew.Thermal.SH</t>
  </si>
  <si>
    <t>EMI_per_sqm.kgCO2.MT.Res.HHnew.Thermal.SH.Solids.Solids</t>
  </si>
  <si>
    <t>EMI_per_sqm.kgCO2.MT.Res.HHnew.Thermal.SH.LPG.LPG</t>
  </si>
  <si>
    <t>EMI_per_sqm.kgCO2.MT.Res.HHnew.Thermal.SH.Oil.Oil_LiqBio</t>
  </si>
  <si>
    <t>EMI_per_sqm.kgCO2.MT.Res.HHnew.Thermal.SH.Gas.NG_Biogas</t>
  </si>
  <si>
    <t>EMI_per_sqm.kgCO2.MT.Res.HHnew.Thermal.SH.Biomass.Biomass_Waste</t>
  </si>
  <si>
    <t>EMI_per_sqm.kgCO2.MT.Res.HHnew.Thermal.SH.Geo.Geo</t>
  </si>
  <si>
    <t>EMI_per_sqm.kgCO2.MT.Res.HHnew.Thermal.SH.DistrHeat.Steam_Distr</t>
  </si>
  <si>
    <t>EMI_per_sqm.kgCO2.MT.Res.HHnew.Thermal.SH.AdvElc.Elec</t>
  </si>
  <si>
    <t>EMI_per_sqm.kgCO2.MT.Res.HHnew.Thermal.SH.ConvElc.Elec</t>
  </si>
  <si>
    <t>EMI_per_sqm.kgCO2.MT.Res.HHnew.Thermal.SH.TotalCirculation.Elec</t>
  </si>
  <si>
    <t>EMI_per_sqm.kgCO2.MT.Res.HHnew.Thermal.SC</t>
  </si>
  <si>
    <t>EMI_per_sqm.kgCO2.MT.Res.HHnew.Thermal.SC.AC.Elec</t>
  </si>
  <si>
    <t>EMI_per_sqm.kgCO2.MT.Res.HHnew.Thermal.WH</t>
  </si>
  <si>
    <t>EMI_per_sqm.kgCO2.MT.Res.HHnew.Thermal.WH.Solids.Solids</t>
  </si>
  <si>
    <t>EMI_per_sqm.kgCO2.MT.Res.HHnew.Thermal.WH.LPG.LPG</t>
  </si>
  <si>
    <t>EMI_per_sqm.kgCO2.MT.Res.HHnew.Thermal.WH.Oil.Oil_LiqBio</t>
  </si>
  <si>
    <t>EMI_per_sqm.kgCO2.MT.Res.HHnew.Thermal.WH.Gas.NG_Biogas</t>
  </si>
  <si>
    <t>EMI_per_sqm.kgCO2.MT.Res.HHnew.Thermal.WH.Biomass.Biomass_Waste</t>
  </si>
  <si>
    <t>EMI_per_sqm.kgCO2.MT.Res.HHnew.Thermal.WH.Geo.Geo</t>
  </si>
  <si>
    <t>EMI_per_sqm.kgCO2.MT.Res.HHnew.Thermal.WH.DistrHeat.Steam_Distr</t>
  </si>
  <si>
    <t>EMI_per_sqm.kgCO2.MT.Res.HHnew.Thermal.WH.Elc.Elec</t>
  </si>
  <si>
    <t>EMI_per_sqm.kgCO2.MT.Res.HHnew.Thermal.WH.TotalSolar.Solar</t>
  </si>
  <si>
    <t>EMI_per_sqm.kgCO2.MT.Res.HHnew.Thermal.CO</t>
  </si>
  <si>
    <t>EMI_per_sqm.kgCO2.MT.Res.HHnew.Thermal.CO.Solids.Solids</t>
  </si>
  <si>
    <t>EMI_per_sqm.kgCO2.MT.Res.HHnew.Thermal.CO.LPG.LPG</t>
  </si>
  <si>
    <t>EMI_per_sqm.kgCO2.MT.Res.HHnew.Thermal.CO.Gas.NG_Biogas</t>
  </si>
  <si>
    <t>EMI_per_sqm.kgCO2.MT.Res.HHnew.Thermal.CO.Biomass.Biomass_Waste</t>
  </si>
  <si>
    <t>EMI_per_sqm.kgCO2.MT.Res.HHnew.Thermal.CO.Elc.Elec</t>
  </si>
  <si>
    <t>FEC.ktoe.MT.Res.HH.Appl.RF</t>
  </si>
  <si>
    <t>FEC.ktoe.MT.Res.HH.Appl.WM</t>
  </si>
  <si>
    <t>FEC.ktoe.MT.Res.HH.Appl.DR</t>
  </si>
  <si>
    <t>FEC.ktoe.MT.Res.HH.Appl.DW</t>
  </si>
  <si>
    <t>FEC.ktoe.MT.Res.HH.Appl.TV</t>
  </si>
  <si>
    <t>FEC.ktoe.MT.Res.HH.Appl.IT</t>
  </si>
  <si>
    <t>FEC.ktoe.MT.Res.HH.Appl.LI</t>
  </si>
  <si>
    <t>FEC.ktoe.MT.Res.HH.Appl.OA</t>
  </si>
  <si>
    <t>Size.MW.MT.Res.HH.Appl</t>
  </si>
  <si>
    <t>Size.MW.MT.Res.HH.Appl.RF</t>
  </si>
  <si>
    <t>Size.MW.MT.Res.HH.Appl.WM</t>
  </si>
  <si>
    <t>Size.MW.MT.Res.HH.Appl.DR</t>
  </si>
  <si>
    <t>Size.MW.MT.Res.HH.Appl.DW</t>
  </si>
  <si>
    <t>Size.MW.MT.Res.HH.Appl.TV</t>
  </si>
  <si>
    <t>Size.MW.MT.Res.HH.Appl.IT</t>
  </si>
  <si>
    <t>Size.MW.MT.Res.HH.Appl.LI</t>
  </si>
  <si>
    <t>Size.MW.MT.Res.HH.Appl.OA</t>
  </si>
  <si>
    <t>NUM.number.MT.Res.HH.Appl.RF</t>
  </si>
  <si>
    <t>NUM.number.MT.Res.HH.Appl.WM</t>
  </si>
  <si>
    <t>NUM.number.MT.Res.HH.Appl.DR</t>
  </si>
  <si>
    <t>NUM.number.MT.Res.HH.Appl.DW</t>
  </si>
  <si>
    <t>NUM.number.MT.Res.HH.Appl.TV</t>
  </si>
  <si>
    <t>NUM.number.MT.Res.HH.Appl.IT</t>
  </si>
  <si>
    <t>NUM.number.MT.Res.HH.Appl.LI</t>
  </si>
  <si>
    <t>NUM.number.MT.Res.HH.Appl.OA</t>
  </si>
  <si>
    <t>NUM.number.MT.Res.HH.Applnew.RF</t>
  </si>
  <si>
    <t>NUM.number.MT.Res.HH.Applnew.WM</t>
  </si>
  <si>
    <t>NUM.number.MT.Res.HH.Applnew.DR</t>
  </si>
  <si>
    <t>NUM.number.MT.Res.HH.Applnew.DW</t>
  </si>
  <si>
    <t>NUM.number.MT.Res.HH.Applnew.TV</t>
  </si>
  <si>
    <t>NUM.number.MT.Res.HH.Applnew.IT</t>
  </si>
  <si>
    <t>NUM.number.MT.Res.HH.Applnew.LI</t>
  </si>
  <si>
    <t>NUM.number.MT.Res.HH.Applnew.OA</t>
  </si>
  <si>
    <t>NUM.number.MT.Res.HH.Applrepl.RF</t>
  </si>
  <si>
    <t>NUM.number.MT.Res.HH.Applrepl.WM</t>
  </si>
  <si>
    <t>NUM.number.MT.Res.HH.Applrepl.DR</t>
  </si>
  <si>
    <t>NUM.number.MT.Res.HH.Applrepl.DW</t>
  </si>
  <si>
    <t>NUM.number.MT.Res.HH.Applrepl.TV</t>
  </si>
  <si>
    <t>NUM.number.MT.Res.HH.Applrepl.IT</t>
  </si>
  <si>
    <t>NUM.number.MT.Res.HH.Applrepl.LI</t>
  </si>
  <si>
    <t>NUM.number.MT.Res.HH.Applrepl.OA</t>
  </si>
  <si>
    <t>Op.hours.MT.Res.HH.Appl.RF</t>
  </si>
  <si>
    <t>Op.hours.MT.Res.HH.Appl.WM</t>
  </si>
  <si>
    <t>Op.hours.MT.Res.HH.Appl.DR</t>
  </si>
  <si>
    <t>Op.hours.MT.Res.HH.Appl.DW</t>
  </si>
  <si>
    <t>Op.hours.MT.Res.HH.Appl.TV</t>
  </si>
  <si>
    <t>Op.hours.MT.Res.HH.Appl.IT</t>
  </si>
  <si>
    <t>Op.hours.MT.Res.HH.Appl.LI</t>
  </si>
  <si>
    <t>Op.hours.MT.Res.HH.Appl.OA</t>
  </si>
  <si>
    <t>Size_per_appl.W.MT.Res.HH.Appl.RF</t>
  </si>
  <si>
    <t>Size_per_appl.W.MT.Res.HH.Appl.WM</t>
  </si>
  <si>
    <t>Size_per_appl.W.MT.Res.HH.Appl.DR</t>
  </si>
  <si>
    <t>Size_per_appl.W.MT.Res.HH.Appl.DW</t>
  </si>
  <si>
    <t>Size_per_appl.W.MT.Res.HH.Appl.TV</t>
  </si>
  <si>
    <t>Size_per_appl.W.MT.Res.HH.Appl.IT</t>
  </si>
  <si>
    <t>Size_per_appl.W.MT.Res.HH.Appl.LI</t>
  </si>
  <si>
    <t>Size_per_appl.W.MT.Res.HH.Appl.OA</t>
  </si>
  <si>
    <t>Size_per_appl.W.MT.Res.HH.Applnew.RF</t>
  </si>
  <si>
    <t>Size_per_appl.W.MT.Res.HH.Applnew.WM</t>
  </si>
  <si>
    <t>Size_per_appl.W.MT.Res.HH.Applnew.DR</t>
  </si>
  <si>
    <t>Size_per_appl.W.MT.Res.HH.Applnew.DW</t>
  </si>
  <si>
    <t>Size_per_appl.W.MT.Res.HH.Applnew.TV</t>
  </si>
  <si>
    <t>Size_per_appl.W.MT.Res.HH.Applnew.IT</t>
  </si>
  <si>
    <t>Size_per_appl.W.MT.Res.HH.Applnew.LI</t>
  </si>
  <si>
    <t>Size_per_appl.W.MT.Res.HH.Applnew.OA</t>
  </si>
  <si>
    <t>NUM.number_per_household.MT.Res.HH.Appl.RF</t>
  </si>
  <si>
    <t>NUM.number_per_household.MT.Res.HH.Appl.WM</t>
  </si>
  <si>
    <t>NUM.number_per_household.MT.Res.HH.Appl.DR</t>
  </si>
  <si>
    <t>NUM.number_per_household.MT.Res.HH.Appl.DW</t>
  </si>
  <si>
    <t>NUM.number_per_household.MT.Res.HH.Appl.TV</t>
  </si>
  <si>
    <t>NUM.number_per_household.MT.Res.HH.Appl.IT</t>
  </si>
  <si>
    <t>NUM.number_per_household.MT.Res.HH.Appl.LI</t>
  </si>
  <si>
    <t>NUM.number_per_household.MT.Res.HH.Appl.OA</t>
  </si>
  <si>
    <t>Size_per_household.W.MT.Res.HH.Appl.RF</t>
  </si>
  <si>
    <t>Size_per_household.W.MT.Res.HH.Appl.WM</t>
  </si>
  <si>
    <t>Size_per_household.W.MT.Res.HH.Appl.DR</t>
  </si>
  <si>
    <t>Size_per_household.W.MT.Res.HH.Appl.DW</t>
  </si>
  <si>
    <t>Size_per_household.W.MT.Res.HH.Appl.TV</t>
  </si>
  <si>
    <t>Size_per_household.W.MT.Res.HH.Appl.IT</t>
  </si>
  <si>
    <t>Size_per_household.W.MT.Res.HH.Appl.LI</t>
  </si>
  <si>
    <t>Size_per_household.W.MT.Res.HH.Appl.OA</t>
  </si>
  <si>
    <t>FEC_per_household.kWh.MT.Res.HH.Appl.RF</t>
  </si>
  <si>
    <t>FEC_per_household.kWh.MT.Res.HH.Appl.WM</t>
  </si>
  <si>
    <t>FEC_per_household.kWh.MT.Res.HH.Appl.DR</t>
  </si>
  <si>
    <t>FEC_per_household.kWh.MT.Res.HH.Appl.DW</t>
  </si>
  <si>
    <t>FEC_per_household.kWh.MT.Res.HH.Appl.TV</t>
  </si>
  <si>
    <t>FEC_per_household.kWh.MT.Res.HH.Appl.IT</t>
  </si>
  <si>
    <t>FEC_per_household.kWh.MT.Res.HH.Appl.LI</t>
  </si>
  <si>
    <t>FEC_per_household.kWh.MT.Res.HH.Appl.OA</t>
  </si>
  <si>
    <t>Lumens_per_household.lumen.MT.Res.HH.Appl.LI</t>
  </si>
  <si>
    <t>MT - Number of households (detailed structure)</t>
  </si>
  <si>
    <t>NUM.number.MT.Res.HH.Thermal.SH.Solids.SH</t>
  </si>
  <si>
    <t>NUM.number.MT.Res.HH.Thermal.SH.Solids.SC.AC</t>
  </si>
  <si>
    <t>NUM.number.MT.Res.HH.Thermal.SH.Solids.WH.Solids.NoSolar</t>
  </si>
  <si>
    <t>NUM.number.MT.Res.HH.Thermal.SH.Solids.WH.LPG.NoSolar</t>
  </si>
  <si>
    <t>NUM.number.MT.Res.HH.Thermal.SH.Solids.WH.LPG.Solar</t>
  </si>
  <si>
    <t>NUM.number.MT.Res.HH.Thermal.SH.Solids.WH.Elc.NoSolar</t>
  </si>
  <si>
    <t>NUM.number.MT.Res.HH.Thermal.SH.Solids.WH.Elc.Solar</t>
  </si>
  <si>
    <t>NUM.number.MT.Res.HH.Thermal.SH.Solids.CO.Solids</t>
  </si>
  <si>
    <t>NUM.number.MT.Res.HH.Thermal.SH.Solids.CO.LPG</t>
  </si>
  <si>
    <t>NUM.number.MT.Res.HH.Thermal.SH.Solids.CO.Elc</t>
  </si>
  <si>
    <t>NUM.number.MT.Res.HH.Thermal.SH.LPG.SH</t>
  </si>
  <si>
    <t>NUM.number.MT.Res.HH.Thermal.SH.LPG.SC.AC</t>
  </si>
  <si>
    <t>NUM.number.MT.Res.HH.Thermal.SH.LPG.WH.LPG.NoSolar</t>
  </si>
  <si>
    <t>NUM.number.MT.Res.HH.Thermal.SH.LPG.WH.LPG.Solar</t>
  </si>
  <si>
    <t>NUM.number.MT.Res.HH.Thermal.SH.LPG.WH.Elc.NoSolar</t>
  </si>
  <si>
    <t>NUM.number.MT.Res.HH.Thermal.SH.LPG.WH.Elc.Solar</t>
  </si>
  <si>
    <t>NUM.number.MT.Res.HH.Thermal.SH.LPG.CO.LPG</t>
  </si>
  <si>
    <t>NUM.number.MT.Res.HH.Thermal.SH.LPG.CO.Elc</t>
  </si>
  <si>
    <t>NUM.number.MT.Res.HH.Thermal.SH.Oil.SH</t>
  </si>
  <si>
    <t>NUM.number.MT.Res.HH.Thermal.SH.Oil.SC.AC</t>
  </si>
  <si>
    <t>NUM.number.MT.Res.HH.Thermal.SH.Oil.WH.Oil.NoSolar</t>
  </si>
  <si>
    <t>NUM.number.MT.Res.HH.Thermal.SH.Oil.WH.Oil.Solar</t>
  </si>
  <si>
    <t>NUM.number.MT.Res.HH.Thermal.SH.Oil.WH.Elc.NoSolar</t>
  </si>
  <si>
    <t>NUM.number.MT.Res.HH.Thermal.SH.Oil.WH.Elc.Solar</t>
  </si>
  <si>
    <t>NUM.number.MT.Res.HH.Thermal.SH.Oil.CO.LPG</t>
  </si>
  <si>
    <t>NUM.number.MT.Res.HH.Thermal.SH.Oil.CO.Elc</t>
  </si>
  <si>
    <t>NUM.number.MT.Res.HH.Thermal.SH.Gas.SH</t>
  </si>
  <si>
    <t>NUM.number.MT.Res.HH.Thermal.SH.Gas.SC.AC</t>
  </si>
  <si>
    <t>NUM.number.MT.Res.HH.Thermal.SH.Gas.WH.Gas.NoSolar</t>
  </si>
  <si>
    <t>NUM.number.MT.Res.HH.Thermal.SH.Gas.WH.Gas.Solar</t>
  </si>
  <si>
    <t>NUM.number.MT.Res.HH.Thermal.SH.Gas.WH.Elc.NoSolar</t>
  </si>
  <si>
    <t>NUM.number.MT.Res.HH.Thermal.SH.Gas.WH.Elc.Solar</t>
  </si>
  <si>
    <t>NUM.number.MT.Res.HH.Thermal.SH.Gas.CO.Gas</t>
  </si>
  <si>
    <t>NUM.number.MT.Res.HH.Thermal.SH.Gas.CO.Elc</t>
  </si>
  <si>
    <t>NUM.number.MT.Res.HH.Thermal.SH.Biomass.SH</t>
  </si>
  <si>
    <t>NUM.number.MT.Res.HH.Thermal.SH.Biomass.SC.AC</t>
  </si>
  <si>
    <t>NUM.number.MT.Res.HH.Thermal.SH.Biomass.WH.Biomass.NoSolar</t>
  </si>
  <si>
    <t>NUM.number.MT.Res.HH.Thermal.SH.Biomass.WH.Biomass.Solar</t>
  </si>
  <si>
    <t>NUM.number.MT.Res.HH.Thermal.SH.Biomass.WH.LPG.NoSolar</t>
  </si>
  <si>
    <t>NUM.number.MT.Res.HH.Thermal.SH.Biomass.WH.LPG.Solar</t>
  </si>
  <si>
    <t>NUM.number.MT.Res.HH.Thermal.SH.Biomass.WH.Elc.NoSolar</t>
  </si>
  <si>
    <t>NUM.number.MT.Res.HH.Thermal.SH.Biomass.WH.Elc.Solar</t>
  </si>
  <si>
    <t>NUM.number.MT.Res.HH.Thermal.SH.Biomass.CO.Biomass</t>
  </si>
  <si>
    <t>NUM.number.MT.Res.HH.Thermal.SH.Biomass.CO.LPG</t>
  </si>
  <si>
    <t>NUM.number.MT.Res.HH.Thermal.SH.Biomass.CO.Elc</t>
  </si>
  <si>
    <t>NUM.number.MT.Res.HH.Thermal.SH.Geo.SH</t>
  </si>
  <si>
    <t>NUM.number.MT.Res.HH.Thermal.SH.Geo.SC.AC</t>
  </si>
  <si>
    <t>NUM.number.MT.Res.HH.Thermal.SH.Geo.WH.Geo.NoSolar</t>
  </si>
  <si>
    <t>NUM.number.MT.Res.HH.Thermal.SH.Geo.WH.Geo.Solar</t>
  </si>
  <si>
    <t>NUM.number.MT.Res.HH.Thermal.SH.Geo.WH.Elc.NoSolar</t>
  </si>
  <si>
    <t>NUM.number.MT.Res.HH.Thermal.SH.Geo.WH.Elc.Solar</t>
  </si>
  <si>
    <t>NUM.number.MT.Res.HH.Thermal.SH.Geo.CO.LPG</t>
  </si>
  <si>
    <t>NUM.number.MT.Res.HH.Thermal.SH.Geo.CO.Elc</t>
  </si>
  <si>
    <t>NUM.number.MT.Res.HH.Thermal.SH.DistrHeat.SH</t>
  </si>
  <si>
    <t>NUM.number.MT.Res.HH.Thermal.SH.DistrHeat.SC.AC</t>
  </si>
  <si>
    <t>NUM.number.MT.Res.HH.Thermal.SH.DistrHeat.WH.DistrHeat.NoSolar</t>
  </si>
  <si>
    <t>NUM.number.MT.Res.HH.Thermal.SH.DistrHeat.WH.DistrHeat.Solar</t>
  </si>
  <si>
    <t>NUM.number.MT.Res.HH.Thermal.SH.DistrHeat.WH.Elc.NoSolar</t>
  </si>
  <si>
    <t>NUM.number.MT.Res.HH.Thermal.SH.DistrHeat.WH.Elc.Solar</t>
  </si>
  <si>
    <t>NUM.number.MT.Res.HH.Thermal.SH.DistrHeat.CO.LPG</t>
  </si>
  <si>
    <t>NUM.number.MT.Res.HH.Thermal.SH.DistrHeat.CO.Elc</t>
  </si>
  <si>
    <t>NUM.number.MT.Res.HH.Thermal.SH.AdvElc.SH</t>
  </si>
  <si>
    <t>NUM.number.MT.Res.HH.Thermal.SH.AdvElc.SC.AC</t>
  </si>
  <si>
    <t>NUM.number.MT.Res.HH.Thermal.SH.AdvElc.WH.LPG.NoSolar</t>
  </si>
  <si>
    <t>NUM.number.MT.Res.HH.Thermal.SH.AdvElc.WH.LPG.Solar</t>
  </si>
  <si>
    <t>NUM.number.MT.Res.HH.Thermal.SH.AdvElc.WH.Elc.NoSolar</t>
  </si>
  <si>
    <t>NUM.number.MT.Res.HH.Thermal.SH.AdvElc.WH.Elc.Solar</t>
  </si>
  <si>
    <t>NUM.number.MT.Res.HH.Thermal.SH.AdvElc.CO.LPG</t>
  </si>
  <si>
    <t>NUM.number.MT.Res.HH.Thermal.SH.AdvElc.CO.Elc</t>
  </si>
  <si>
    <t>NUM.number.MT.Res.HH.Thermal.SH.ConvElc.SH</t>
  </si>
  <si>
    <t>NUM.number.MT.Res.HH.Thermal.SH.ConvElc.SC.AC</t>
  </si>
  <si>
    <t>NUM.number.MT.Res.HH.Thermal.SH.ConvElc.WH.LPG.NoSolar</t>
  </si>
  <si>
    <t>NUM.number.MT.Res.HH.Thermal.SH.ConvElc.WH.LPG.Solar</t>
  </si>
  <si>
    <t>NUM.number.MT.Res.HH.Thermal.SH.ConvElc.WH.Elc.NoSolar</t>
  </si>
  <si>
    <t>NUM.number.MT.Res.HH.Thermal.SH.ConvElc.WH.Elc.Solar</t>
  </si>
  <si>
    <t>NUM.number.MT.Res.HH.Thermal.SH.ConvElc.CO.LPG</t>
  </si>
  <si>
    <t>NUM.number.MT.Res.HH.Thermal.SH.ConvElc.CO.Elc</t>
  </si>
  <si>
    <t>MT - Retired equipment (detailed structure)</t>
  </si>
  <si>
    <t>NUM.number.MT.Res.HH.ThermalOut.SH.Solids</t>
  </si>
  <si>
    <t>NUM.number.MT.Res.HH.ThermalOut.SH.Solids.SH</t>
  </si>
  <si>
    <t>NUM.number.MT.Res.HH.ThermalOut.SH.Solids.SC.AC</t>
  </si>
  <si>
    <t>NUM.number.MT.Res.HH.ThermalOut.SH.Solids.WH.Solids.NoSolar</t>
  </si>
  <si>
    <t>NUM.number.MT.Res.HH.ThermalOut.SH.Solids.WH.LPG.NoSolar</t>
  </si>
  <si>
    <t>NUM.number.MT.Res.HH.ThermalOut.SH.Solids.WH.LPG.Solar</t>
  </si>
  <si>
    <t>NUM.number.MT.Res.HH.ThermalOut.SH.Solids.WH.Elc.NoSolar</t>
  </si>
  <si>
    <t>NUM.number.MT.Res.HH.ThermalOut.SH.Solids.WH.Elc.Solar</t>
  </si>
  <si>
    <t>NUM.number.MT.Res.HH.ThermalOut.SH.Solids.CO.Solids</t>
  </si>
  <si>
    <t>NUM.number.MT.Res.HH.ThermalOut.SH.Solids.CO.LPG</t>
  </si>
  <si>
    <t>NUM.number.MT.Res.HH.ThermalOut.SH.Solids.CO.Elc</t>
  </si>
  <si>
    <t>NUM.number.MT.Res.HH.ThermalOut.SH.LPG</t>
  </si>
  <si>
    <t>NUM.number.MT.Res.HH.ThermalOut.SH.LPG.SH</t>
  </si>
  <si>
    <t>NUM.number.MT.Res.HH.ThermalOut.SH.LPG.SC.AC</t>
  </si>
  <si>
    <t>NUM.number.MT.Res.HH.ThermalOut.SH.LPG.WH.LPG.NoSolar</t>
  </si>
  <si>
    <t>NUM.number.MT.Res.HH.ThermalOut.SH.LPG.WH.LPG.Solar</t>
  </si>
  <si>
    <t>NUM.number.MT.Res.HH.ThermalOut.SH.LPG.WH.Elc.NoSolar</t>
  </si>
  <si>
    <t>NUM.number.MT.Res.HH.ThermalOut.SH.LPG.WH.Elc.Solar</t>
  </si>
  <si>
    <t>NUM.number.MT.Res.HH.ThermalOut.SH.LPG.CO.LPG</t>
  </si>
  <si>
    <t>NUM.number.MT.Res.HH.ThermalOut.SH.LPG.CO.Elc</t>
  </si>
  <si>
    <t>NUM.number.MT.Res.HH.ThermalOut.SH.Oil</t>
  </si>
  <si>
    <t>NUM.number.MT.Res.HH.ThermalOut.SH.Oil.SH</t>
  </si>
  <si>
    <t>NUM.number.MT.Res.HH.ThermalOut.SH.Oil.SC.AC</t>
  </si>
  <si>
    <t>NUM.number.MT.Res.HH.ThermalOut.SH.Oil.WH.Oil.NoSolar</t>
  </si>
  <si>
    <t>NUM.number.MT.Res.HH.ThermalOut.SH.Oil.WH.Oil.Solar</t>
  </si>
  <si>
    <t>NUM.number.MT.Res.HH.ThermalOut.SH.Oil.WH.Elc.NoSolar</t>
  </si>
  <si>
    <t>NUM.number.MT.Res.HH.ThermalOut.SH.Oil.WH.Elc.Solar</t>
  </si>
  <si>
    <t>NUM.number.MT.Res.HH.ThermalOut.SH.Oil.CO.LPG</t>
  </si>
  <si>
    <t>NUM.number.MT.Res.HH.ThermalOut.SH.Oil.CO.Elc</t>
  </si>
  <si>
    <t>NUM.number.MT.Res.HH.ThermalOut.SH.Gas</t>
  </si>
  <si>
    <t>NUM.number.MT.Res.HH.ThermalOut.SH.Gas.SH</t>
  </si>
  <si>
    <t>NUM.number.MT.Res.HH.ThermalOut.SH.Gas.SC.AC</t>
  </si>
  <si>
    <t>NUM.number.MT.Res.HH.ThermalOut.SH.Gas.WH.Gas.NoSolar</t>
  </si>
  <si>
    <t>NUM.number.MT.Res.HH.ThermalOut.SH.Gas.WH.Gas.Solar</t>
  </si>
  <si>
    <t>NUM.number.MT.Res.HH.ThermalOut.SH.Gas.WH.Elc.NoSolar</t>
  </si>
  <si>
    <t>NUM.number.MT.Res.HH.ThermalOut.SH.Gas.WH.Elc.Solar</t>
  </si>
  <si>
    <t>NUM.number.MT.Res.HH.ThermalOut.SH.Gas.CO.Gas</t>
  </si>
  <si>
    <t>NUM.number.MT.Res.HH.ThermalOut.SH.Gas.CO.Elc</t>
  </si>
  <si>
    <t>NUM.number.MT.Res.HH.ThermalOut.SH.Biomass</t>
  </si>
  <si>
    <t>NUM.number.MT.Res.HH.ThermalOut.SH.Biomass.SH</t>
  </si>
  <si>
    <t>NUM.number.MT.Res.HH.ThermalOut.SH.Biomass.SC.AC</t>
  </si>
  <si>
    <t>NUM.number.MT.Res.HH.ThermalOut.SH.Biomass.WH.Biomass.NoSolar</t>
  </si>
  <si>
    <t>NUM.number.MT.Res.HH.ThermalOut.SH.Biomass.WH.Biomass.Solar</t>
  </si>
  <si>
    <t>NUM.number.MT.Res.HH.ThermalOut.SH.Biomass.WH.LPG.NoSolar</t>
  </si>
  <si>
    <t>NUM.number.MT.Res.HH.ThermalOut.SH.Biomass.WH.LPG.Solar</t>
  </si>
  <si>
    <t>NUM.number.MT.Res.HH.ThermalOut.SH.Biomass.WH.Elc.NoSolar</t>
  </si>
  <si>
    <t>NUM.number.MT.Res.HH.ThermalOut.SH.Biomass.WH.Elc.Solar</t>
  </si>
  <si>
    <t>NUM.number.MT.Res.HH.ThermalOut.SH.Biomass.CO.Biomass</t>
  </si>
  <si>
    <t>NUM.number.MT.Res.HH.ThermalOut.SH.Biomass.CO.LPG</t>
  </si>
  <si>
    <t>NUM.number.MT.Res.HH.ThermalOut.SH.Biomass.CO.Elc</t>
  </si>
  <si>
    <t>NUM.number.MT.Res.HH.ThermalOut.SH.Geo</t>
  </si>
  <si>
    <t>NUM.number.MT.Res.HH.ThermalOut.SH.Geo.SH</t>
  </si>
  <si>
    <t>NUM.number.MT.Res.HH.ThermalOut.SH.Geo.SC.AC</t>
  </si>
  <si>
    <t>NUM.number.MT.Res.HH.ThermalOut.SH.Geo.WH.Geo.NoSolar</t>
  </si>
  <si>
    <t>NUM.number.MT.Res.HH.ThermalOut.SH.Geo.WH.Geo.Solar</t>
  </si>
  <si>
    <t>NUM.number.MT.Res.HH.ThermalOut.SH.Geo.WH.Elc.NoSolar</t>
  </si>
  <si>
    <t>NUM.number.MT.Res.HH.ThermalOut.SH.Geo.WH.Elc.Solar</t>
  </si>
  <si>
    <t>NUM.number.MT.Res.HH.ThermalOut.SH.Geo.CO.LPG</t>
  </si>
  <si>
    <t>NUM.number.MT.Res.HH.ThermalOut.SH.Geo.CO.Elc</t>
  </si>
  <si>
    <t>NUM.number.MT.Res.HH.ThermalOut.SH.DistrHeat</t>
  </si>
  <si>
    <t>NUM.number.MT.Res.HH.ThermalOut.SH.DistrHeat.SH</t>
  </si>
  <si>
    <t>NUM.number.MT.Res.HH.ThermalOut.SH.DistrHeat.SC.AC</t>
  </si>
  <si>
    <t>NUM.number.MT.Res.HH.ThermalOut.SH.DistrHeat.WH.DistrHeat.NoSolar</t>
  </si>
  <si>
    <t>NUM.number.MT.Res.HH.ThermalOut.SH.DistrHeat.WH.DistrHeat.Solar</t>
  </si>
  <si>
    <t>NUM.number.MT.Res.HH.ThermalOut.SH.DistrHeat.WH.Elc.NoSolar</t>
  </si>
  <si>
    <t>NUM.number.MT.Res.HH.ThermalOut.SH.DistrHeat.WH.Elc.Solar</t>
  </si>
  <si>
    <t>NUM.number.MT.Res.HH.ThermalOut.SH.DistrHeat.CO.LPG</t>
  </si>
  <si>
    <t>NUM.number.MT.Res.HH.ThermalOut.SH.DistrHeat.CO.Elc</t>
  </si>
  <si>
    <t>NUM.number.MT.Res.HH.ThermalOut.SH.AdvElc</t>
  </si>
  <si>
    <t>NUM.number.MT.Res.HH.ThermalOut.SH.AdvElc.SH</t>
  </si>
  <si>
    <t>NUM.number.MT.Res.HH.ThermalOut.SH.AdvElc.SC.AC</t>
  </si>
  <si>
    <t>NUM.number.MT.Res.HH.ThermalOut.SH.AdvElc.WH.LPG.NoSolar</t>
  </si>
  <si>
    <t>NUM.number.MT.Res.HH.ThermalOut.SH.AdvElc.WH.LPG.Solar</t>
  </si>
  <si>
    <t>NUM.number.MT.Res.HH.ThermalOut.SH.AdvElc.WH.Elc.NoSolar</t>
  </si>
  <si>
    <t>NUM.number.MT.Res.HH.ThermalOut.SH.AdvElc.WH.Elc.Solar</t>
  </si>
  <si>
    <t>NUM.number.MT.Res.HH.ThermalOut.SH.AdvElc.CO.LPG</t>
  </si>
  <si>
    <t>NUM.number.MT.Res.HH.ThermalOut.SH.AdvElc.CO.Elc</t>
  </si>
  <si>
    <t>NUM.number.MT.Res.HH.ThermalOut.SH.ConvElc</t>
  </si>
  <si>
    <t>NUM.number.MT.Res.HH.ThermalOut.SH.ConvElc.SH</t>
  </si>
  <si>
    <t>NUM.number.MT.Res.HH.ThermalOut.SH.ConvElc.SC.AC</t>
  </si>
  <si>
    <t>NUM.number.MT.Res.HH.ThermalOut.SH.ConvElc.WH.LPG.NoSolar</t>
  </si>
  <si>
    <t>NUM.number.MT.Res.HH.ThermalOut.SH.ConvElc.WH.LPG.Solar</t>
  </si>
  <si>
    <t>NUM.number.MT.Res.HH.ThermalOut.SH.ConvElc.WH.Elc.NoSolar</t>
  </si>
  <si>
    <t>NUM.number.MT.Res.HH.ThermalOut.SH.ConvElc.WH.Elc.Solar</t>
  </si>
  <si>
    <t>NUM.number.MT.Res.HH.ThermalOut.SH.ConvElc.CO.LPG</t>
  </si>
  <si>
    <t>NUM.number.MT.Res.HH.ThermalOut.SH.ConvElc.CO.Elc</t>
  </si>
  <si>
    <t>MT - New equipment installations (detailed structure)</t>
  </si>
  <si>
    <t>NUM.number.MT.Res.HH.ThermalNew.SH.Solids</t>
  </si>
  <si>
    <t>NUM.number.MT.Res.HH.ThermalNew.SH.Solids.SH</t>
  </si>
  <si>
    <t>NUM.number.MT.Res.HH.ThermalNew.SH.Solids.SC.AC</t>
  </si>
  <si>
    <t>NUM.number.MT.Res.HH.ThermalNew.SH.Solids.WH.Solids.NoSolar</t>
  </si>
  <si>
    <t>NUM.number.MT.Res.HH.ThermalNew.SH.Solids.WH.LPG.NoSolar</t>
  </si>
  <si>
    <t>NUM.number.MT.Res.HH.ThermalNew.SH.Solids.WH.LPG.Solar</t>
  </si>
  <si>
    <t>NUM.number.MT.Res.HH.ThermalNew.SH.Solids.WH.Elc.NoSolar</t>
  </si>
  <si>
    <t>NUM.number.MT.Res.HH.ThermalNew.SH.Solids.WH.Elc.Solar</t>
  </si>
  <si>
    <t>NUM.number.MT.Res.HH.ThermalNew.SH.Solids.CO.Solids</t>
  </si>
  <si>
    <t>NUM.number.MT.Res.HH.ThermalNew.SH.Solids.CO.LPG</t>
  </si>
  <si>
    <t>NUM.number.MT.Res.HH.ThermalNew.SH.Solids.CO.Elc</t>
  </si>
  <si>
    <t>NUM.number.MT.Res.HH.ThermalNew.SH.LPG</t>
  </si>
  <si>
    <t>NUM.number.MT.Res.HH.ThermalNew.SH.LPG.SH</t>
  </si>
  <si>
    <t>NUM.number.MT.Res.HH.ThermalNew.SH.LPG.SC.AC</t>
  </si>
  <si>
    <t>NUM.number.MT.Res.HH.ThermalNew.SH.LPG.WH.LPG.NoSolar</t>
  </si>
  <si>
    <t>NUM.number.MT.Res.HH.ThermalNew.SH.LPG.WH.LPG.Solar</t>
  </si>
  <si>
    <t>NUM.number.MT.Res.HH.ThermalNew.SH.LPG.WH.Elc.NoSolar</t>
  </si>
  <si>
    <t>NUM.number.MT.Res.HH.ThermalNew.SH.LPG.WH.Elc.Solar</t>
  </si>
  <si>
    <t>NUM.number.MT.Res.HH.ThermalNew.SH.LPG.CO.LPG</t>
  </si>
  <si>
    <t>NUM.number.MT.Res.HH.ThermalNew.SH.LPG.CO.Elc</t>
  </si>
  <si>
    <t>NUM.number.MT.Res.HH.ThermalNew.SH.Oil</t>
  </si>
  <si>
    <t>NUM.number.MT.Res.HH.ThermalNew.SH.Oil.SH</t>
  </si>
  <si>
    <t>NUM.number.MT.Res.HH.ThermalNew.SH.Oil.SC.AC</t>
  </si>
  <si>
    <t>NUM.number.MT.Res.HH.ThermalNew.SH.Oil.WH.Oil.NoSolar</t>
  </si>
  <si>
    <t>NUM.number.MT.Res.HH.ThermalNew.SH.Oil.WH.Oil.Solar</t>
  </si>
  <si>
    <t>NUM.number.MT.Res.HH.ThermalNew.SH.Oil.WH.Elc.NoSolar</t>
  </si>
  <si>
    <t>NUM.number.MT.Res.HH.ThermalNew.SH.Oil.WH.Elc.Solar</t>
  </si>
  <si>
    <t>NUM.number.MT.Res.HH.ThermalNew.SH.Oil.CO.LPG</t>
  </si>
  <si>
    <t>NUM.number.MT.Res.HH.ThermalNew.SH.Oil.CO.Elc</t>
  </si>
  <si>
    <t>NUM.number.MT.Res.HH.ThermalNew.SH.Gas</t>
  </si>
  <si>
    <t>NUM.number.MT.Res.HH.ThermalNew.SH.Gas.SH</t>
  </si>
  <si>
    <t>NUM.number.MT.Res.HH.ThermalNew.SH.Gas.SC.AC</t>
  </si>
  <si>
    <t>NUM.number.MT.Res.HH.ThermalNew.SH.Gas.WH.Gas.NoSolar</t>
  </si>
  <si>
    <t>NUM.number.MT.Res.HH.ThermalNew.SH.Gas.WH.Gas.Solar</t>
  </si>
  <si>
    <t>NUM.number.MT.Res.HH.ThermalNew.SH.Gas.WH.Elc.NoSolar</t>
  </si>
  <si>
    <t>NUM.number.MT.Res.HH.ThermalNew.SH.Gas.WH.Elc.Solar</t>
  </si>
  <si>
    <t>NUM.number.MT.Res.HH.ThermalNew.SH.Gas.CO.Gas</t>
  </si>
  <si>
    <t>NUM.number.MT.Res.HH.ThermalNew.SH.Gas.CO.Elc</t>
  </si>
  <si>
    <t>NUM.number.MT.Res.HH.ThermalNew.SH.Biomass</t>
  </si>
  <si>
    <t>NUM.number.MT.Res.HH.ThermalNew.SH.Biomass.SH</t>
  </si>
  <si>
    <t>NUM.number.MT.Res.HH.ThermalNew.SH.Biomass.SC.AC</t>
  </si>
  <si>
    <t>NUM.number.MT.Res.HH.ThermalNew.SH.Biomass.WH.Biomass.NoSolar</t>
  </si>
  <si>
    <t>NUM.number.MT.Res.HH.ThermalNew.SH.Biomass.WH.Biomass.Solar</t>
  </si>
  <si>
    <t>NUM.number.MT.Res.HH.ThermalNew.SH.Biomass.WH.LPG.NoSolar</t>
  </si>
  <si>
    <t>NUM.number.MT.Res.HH.ThermalNew.SH.Biomass.WH.LPG.Solar</t>
  </si>
  <si>
    <t>NUM.number.MT.Res.HH.ThermalNew.SH.Biomass.WH.Elc.NoSolar</t>
  </si>
  <si>
    <t>NUM.number.MT.Res.HH.ThermalNew.SH.Biomass.WH.Elc.Solar</t>
  </si>
  <si>
    <t>NUM.number.MT.Res.HH.ThermalNew.SH.Biomass.CO.Biomass</t>
  </si>
  <si>
    <t>NUM.number.MT.Res.HH.ThermalNew.SH.Biomass.CO.LPG</t>
  </si>
  <si>
    <t>NUM.number.MT.Res.HH.ThermalNew.SH.Biomass.CO.Elc</t>
  </si>
  <si>
    <t>NUM.number.MT.Res.HH.ThermalNew.SH.Geo</t>
  </si>
  <si>
    <t>NUM.number.MT.Res.HH.ThermalNew.SH.Geo.SH</t>
  </si>
  <si>
    <t>NUM.number.MT.Res.HH.ThermalNew.SH.Geo.SC.AC</t>
  </si>
  <si>
    <t>NUM.number.MT.Res.HH.ThermalNew.SH.Geo.WH.Geo.NoSolar</t>
  </si>
  <si>
    <t>NUM.number.MT.Res.HH.ThermalNew.SH.Geo.WH.Geo.Solar</t>
  </si>
  <si>
    <t>NUM.number.MT.Res.HH.ThermalNew.SH.Geo.WH.Elc.NoSolar</t>
  </si>
  <si>
    <t>NUM.number.MT.Res.HH.ThermalNew.SH.Geo.WH.Elc.Solar</t>
  </si>
  <si>
    <t>NUM.number.MT.Res.HH.ThermalNew.SH.Geo.CO.LPG</t>
  </si>
  <si>
    <t>NUM.number.MT.Res.HH.ThermalNew.SH.Geo.CO.Elc</t>
  </si>
  <si>
    <t>NUM.number.MT.Res.HH.ThermalNew.SH.DistrHeat</t>
  </si>
  <si>
    <t>NUM.number.MT.Res.HH.ThermalNew.SH.DistrHeat.SH</t>
  </si>
  <si>
    <t>NUM.number.MT.Res.HH.ThermalNew.SH.DistrHeat.SC.AC</t>
  </si>
  <si>
    <t>NUM.number.MT.Res.HH.ThermalNew.SH.DistrHeat.WH.DistrHeat.NoSolar</t>
  </si>
  <si>
    <t>NUM.number.MT.Res.HH.ThermalNew.SH.DistrHeat.WH.DistrHeat.Solar</t>
  </si>
  <si>
    <t>NUM.number.MT.Res.HH.ThermalNew.SH.DistrHeat.WH.Elc.NoSolar</t>
  </si>
  <si>
    <t>NUM.number.MT.Res.HH.ThermalNew.SH.DistrHeat.WH.Elc.Solar</t>
  </si>
  <si>
    <t>NUM.number.MT.Res.HH.ThermalNew.SH.DistrHeat.CO.LPG</t>
  </si>
  <si>
    <t>NUM.number.MT.Res.HH.ThermalNew.SH.DistrHeat.CO.Elc</t>
  </si>
  <si>
    <t>NUM.number.MT.Res.HH.ThermalNew.SH.AdvElc</t>
  </si>
  <si>
    <t>NUM.number.MT.Res.HH.ThermalNew.SH.AdvElc.SH</t>
  </si>
  <si>
    <t>NUM.number.MT.Res.HH.ThermalNew.SH.AdvElc.SC.AC</t>
  </si>
  <si>
    <t>NUM.number.MT.Res.HH.ThermalNew.SH.AdvElc.WH.LPG.NoSolar</t>
  </si>
  <si>
    <t>NUM.number.MT.Res.HH.ThermalNew.SH.AdvElc.WH.LPG.Solar</t>
  </si>
  <si>
    <t>NUM.number.MT.Res.HH.ThermalNew.SH.AdvElc.WH.Elc.NoSolar</t>
  </si>
  <si>
    <t>NUM.number.MT.Res.HH.ThermalNew.SH.AdvElc.WH.Elc.Solar</t>
  </si>
  <si>
    <t>NUM.number.MT.Res.HH.ThermalNew.SH.AdvElc.CO.LPG</t>
  </si>
  <si>
    <t>NUM.number.MT.Res.HH.ThermalNew.SH.AdvElc.CO.Elc</t>
  </si>
  <si>
    <t>NUM.number.MT.Res.HH.ThermalNew.SH.ConvElc</t>
  </si>
  <si>
    <t>NUM.number.MT.Res.HH.ThermalNew.SH.ConvElc.SH</t>
  </si>
  <si>
    <t>NUM.number.MT.Res.HH.ThermalNew.SH.ConvElc.SC.AC</t>
  </si>
  <si>
    <t>NUM.number.MT.Res.HH.ThermalNew.SH.ConvElc.WH.LPG.NoSolar</t>
  </si>
  <si>
    <t>NUM.number.MT.Res.HH.ThermalNew.SH.ConvElc.WH.LPG.Solar</t>
  </si>
  <si>
    <t>NUM.number.MT.Res.HH.ThermalNew.SH.ConvElc.WH.Elc.NoSolar</t>
  </si>
  <si>
    <t>NUM.number.MT.Res.HH.ThermalNew.SH.ConvElc.WH.Elc.Solar</t>
  </si>
  <si>
    <t>NUM.number.MT.Res.HH.ThermalNew.SH.ConvElc.CO.LPG</t>
  </si>
  <si>
    <t>NUM.number.MT.Res.HH.ThermalNew.SH.ConvElc.CO.Elc</t>
  </si>
  <si>
    <t>MT - New equipment installations in new and renovated households (detailed structure)</t>
  </si>
  <si>
    <t>NUM.number.MT.Res.HHnew.ThermalNew.SH.Solids</t>
  </si>
  <si>
    <t>NUM.number.MT.Res.HHnew.ThermalNew.SH.Solids.SH</t>
  </si>
  <si>
    <t>NUM.number.MT.Res.HHnew.ThermalNew.SH.Solids.SC.AC</t>
  </si>
  <si>
    <t>NUM.number.MT.Res.HHnew.ThermalNew.SH.Solids.WH.Solids.NoSolar</t>
  </si>
  <si>
    <t>NUM.number.MT.Res.HHnew.ThermalNew.SH.Solids.WH.LPG.NoSolar</t>
  </si>
  <si>
    <t>NUM.number.MT.Res.HHnew.ThermalNew.SH.Solids.WH.LPG.Solar</t>
  </si>
  <si>
    <t>NUM.number.MT.Res.HHnew.ThermalNew.SH.Solids.WH.Elc.NoSolar</t>
  </si>
  <si>
    <t>NUM.number.MT.Res.HHnew.ThermalNew.SH.Solids.WH.Elc.Solar</t>
  </si>
  <si>
    <t>NUM.number.MT.Res.HHnew.ThermalNew.SH.Solids.CO.Solids</t>
  </si>
  <si>
    <t>NUM.number.MT.Res.HHnew.ThermalNew.SH.Solids.CO.LPG</t>
  </si>
  <si>
    <t>NUM.number.MT.Res.HHnew.ThermalNew.SH.Solids.CO.Elc</t>
  </si>
  <si>
    <t>NUM.number.MT.Res.HHnew.ThermalNew.SH.LPG</t>
  </si>
  <si>
    <t>NUM.number.MT.Res.HHnew.ThermalNew.SH.LPG.SH</t>
  </si>
  <si>
    <t>NUM.number.MT.Res.HHnew.ThermalNew.SH.LPG.SC.AC</t>
  </si>
  <si>
    <t>NUM.number.MT.Res.HHnew.ThermalNew.SH.LPG.WH.LPG.NoSolar</t>
  </si>
  <si>
    <t>NUM.number.MT.Res.HHnew.ThermalNew.SH.LPG.WH.LPG.Solar</t>
  </si>
  <si>
    <t>NUM.number.MT.Res.HHnew.ThermalNew.SH.LPG.WH.Elc.NoSolar</t>
  </si>
  <si>
    <t>NUM.number.MT.Res.HHnew.ThermalNew.SH.LPG.WH.Elc.Solar</t>
  </si>
  <si>
    <t>NUM.number.MT.Res.HHnew.ThermalNew.SH.LPG.CO.LPG</t>
  </si>
  <si>
    <t>NUM.number.MT.Res.HHnew.ThermalNew.SH.LPG.CO.Elc</t>
  </si>
  <si>
    <t>NUM.number.MT.Res.HHnew.ThermalNew.SH.Oil</t>
  </si>
  <si>
    <t>NUM.number.MT.Res.HHnew.ThermalNew.SH.Oil.SH</t>
  </si>
  <si>
    <t>NUM.number.MT.Res.HHnew.ThermalNew.SH.Oil.SC.AC</t>
  </si>
  <si>
    <t>NUM.number.MT.Res.HHnew.ThermalNew.SH.Oil.WH.Oil.NoSolar</t>
  </si>
  <si>
    <t>NUM.number.MT.Res.HHnew.ThermalNew.SH.Oil.WH.Oil.Solar</t>
  </si>
  <si>
    <t>NUM.number.MT.Res.HHnew.ThermalNew.SH.Oil.WH.Elc.NoSolar</t>
  </si>
  <si>
    <t>NUM.number.MT.Res.HHnew.ThermalNew.SH.Oil.WH.Elc.Solar</t>
  </si>
  <si>
    <t>NUM.number.MT.Res.HHnew.ThermalNew.SH.Oil.CO.LPG</t>
  </si>
  <si>
    <t>NUM.number.MT.Res.HHnew.ThermalNew.SH.Oil.CO.Elc</t>
  </si>
  <si>
    <t>NUM.number.MT.Res.HHnew.ThermalNew.SH.Gas</t>
  </si>
  <si>
    <t>NUM.number.MT.Res.HHnew.ThermalNew.SH.Gas.SH</t>
  </si>
  <si>
    <t>NUM.number.MT.Res.HHnew.ThermalNew.SH.Gas.SC.AC</t>
  </si>
  <si>
    <t>NUM.number.MT.Res.HHnew.ThermalNew.SH.Gas.WH.Gas.NoSolar</t>
  </si>
  <si>
    <t>NUM.number.MT.Res.HHnew.ThermalNew.SH.Gas.WH.Gas.Solar</t>
  </si>
  <si>
    <t>NUM.number.MT.Res.HHnew.ThermalNew.SH.Gas.WH.Elc.NoSolar</t>
  </si>
  <si>
    <t>NUM.number.MT.Res.HHnew.ThermalNew.SH.Gas.WH.Elc.Solar</t>
  </si>
  <si>
    <t>NUM.number.MT.Res.HHnew.ThermalNew.SH.Gas.CO.Gas</t>
  </si>
  <si>
    <t>NUM.number.MT.Res.HHnew.ThermalNew.SH.Gas.CO.Elc</t>
  </si>
  <si>
    <t>NUM.number.MT.Res.HHnew.ThermalNew.SH.Biomass</t>
  </si>
  <si>
    <t>NUM.number.MT.Res.HHnew.ThermalNew.SH.Biomass.SH</t>
  </si>
  <si>
    <t>NUM.number.MT.Res.HHnew.ThermalNew.SH.Biomass.SC.AC</t>
  </si>
  <si>
    <t>NUM.number.MT.Res.HHnew.ThermalNew.SH.Biomass.WH.Biomass.NoSolar</t>
  </si>
  <si>
    <t>NUM.number.MT.Res.HHnew.ThermalNew.SH.Biomass.WH.Biomass.Solar</t>
  </si>
  <si>
    <t>NUM.number.MT.Res.HHnew.ThermalNew.SH.Biomass.WH.LPG.NoSolar</t>
  </si>
  <si>
    <t>NUM.number.MT.Res.HHnew.ThermalNew.SH.Biomass.WH.LPG.Solar</t>
  </si>
  <si>
    <t>NUM.number.MT.Res.HHnew.ThermalNew.SH.Biomass.WH.Elc.NoSolar</t>
  </si>
  <si>
    <t>NUM.number.MT.Res.HHnew.ThermalNew.SH.Biomass.WH.Elc.Solar</t>
  </si>
  <si>
    <t>NUM.number.MT.Res.HHnew.ThermalNew.SH.Biomass.CO.Biomass</t>
  </si>
  <si>
    <t>NUM.number.MT.Res.HHnew.ThermalNew.SH.Biomass.CO.LPG</t>
  </si>
  <si>
    <t>NUM.number.MT.Res.HHnew.ThermalNew.SH.Biomass.CO.Elc</t>
  </si>
  <si>
    <t>NUM.number.MT.Res.HHnew.ThermalNew.SH.Geo</t>
  </si>
  <si>
    <t>NUM.number.MT.Res.HHnew.ThermalNew.SH.Geo.SH</t>
  </si>
  <si>
    <t>NUM.number.MT.Res.HHnew.ThermalNew.SH.Geo.SC.AC</t>
  </si>
  <si>
    <t>NUM.number.MT.Res.HHnew.ThermalNew.SH.Geo.WH.Geo.NoSolar</t>
  </si>
  <si>
    <t>NUM.number.MT.Res.HHnew.ThermalNew.SH.Geo.WH.Geo.Solar</t>
  </si>
  <si>
    <t>NUM.number.MT.Res.HHnew.ThermalNew.SH.Geo.WH.Elc.NoSolar</t>
  </si>
  <si>
    <t>NUM.number.MT.Res.HHnew.ThermalNew.SH.Geo.WH.Elc.Solar</t>
  </si>
  <si>
    <t>NUM.number.MT.Res.HHnew.ThermalNew.SH.Geo.CO.LPG</t>
  </si>
  <si>
    <t>NUM.number.MT.Res.HHnew.ThermalNew.SH.Geo.CO.Elc</t>
  </si>
  <si>
    <t>NUM.number.MT.Res.HHnew.ThermalNew.SH.DistrHeat</t>
  </si>
  <si>
    <t>NUM.number.MT.Res.HHnew.ThermalNew.SH.DistrHeat.SH</t>
  </si>
  <si>
    <t>NUM.number.MT.Res.HHnew.ThermalNew.SH.DistrHeat.SC.AC</t>
  </si>
  <si>
    <t>NUM.number.MT.Res.HHnew.ThermalNew.SH.DistrHeat.WH.DistrHeat.NoSolar</t>
  </si>
  <si>
    <t>NUM.number.MT.Res.HHnew.ThermalNew.SH.DistrHeat.WH.DistrHeat.Solar</t>
  </si>
  <si>
    <t>NUM.number.MT.Res.HHnew.ThermalNew.SH.DistrHeat.WH.Elc.NoSolar</t>
  </si>
  <si>
    <t>NUM.number.MT.Res.HHnew.ThermalNew.SH.DistrHeat.WH.Elc.Solar</t>
  </si>
  <si>
    <t>NUM.number.MT.Res.HHnew.ThermalNew.SH.DistrHeat.CO.LPG</t>
  </si>
  <si>
    <t>NUM.number.MT.Res.HHnew.ThermalNew.SH.DistrHeat.CO.Elc</t>
  </si>
  <si>
    <t>NUM.number.MT.Res.HHnew.ThermalNew.SH.AdvElc</t>
  </si>
  <si>
    <t>NUM.number.MT.Res.HHnew.ThermalNew.SH.AdvElc.SH</t>
  </si>
  <si>
    <t>NUM.number.MT.Res.HHnew.ThermalNew.SH.AdvElc.SC.AC</t>
  </si>
  <si>
    <t>NUM.number.MT.Res.HHnew.ThermalNew.SH.AdvElc.WH.LPG.NoSolar</t>
  </si>
  <si>
    <t>NUM.number.MT.Res.HHnew.ThermalNew.SH.AdvElc.WH.LPG.Solar</t>
  </si>
  <si>
    <t>NUM.number.MT.Res.HHnew.ThermalNew.SH.AdvElc.WH.Elc.NoSolar</t>
  </si>
  <si>
    <t>NUM.number.MT.Res.HHnew.ThermalNew.SH.AdvElc.WH.Elc.Solar</t>
  </si>
  <si>
    <t>NUM.number.MT.Res.HHnew.ThermalNew.SH.AdvElc.CO.LPG</t>
  </si>
  <si>
    <t>NUM.number.MT.Res.HHnew.ThermalNew.SH.AdvElc.CO.Elc</t>
  </si>
  <si>
    <t>NUM.number.MT.Res.HHnew.ThermalNew.SH.ConvElc</t>
  </si>
  <si>
    <t>NUM.number.MT.Res.HHnew.ThermalNew.SH.ConvElc.SH</t>
  </si>
  <si>
    <t>NUM.number.MT.Res.HHnew.ThermalNew.SH.ConvElc.SC.AC</t>
  </si>
  <si>
    <t>NUM.number.MT.Res.HHnew.ThermalNew.SH.ConvElc.WH.LPG.NoSolar</t>
  </si>
  <si>
    <t>NUM.number.MT.Res.HHnew.ThermalNew.SH.ConvElc.WH.LPG.Solar</t>
  </si>
  <si>
    <t>NUM.number.MT.Res.HHnew.ThermalNew.SH.ConvElc.WH.Elc.NoSolar</t>
  </si>
  <si>
    <t>NUM.number.MT.Res.HHnew.ThermalNew.SH.ConvElc.WH.Elc.Solar</t>
  </si>
  <si>
    <t>NUM.number.MT.Res.HHnew.ThermalNew.SH.ConvElc.CO.LPG</t>
  </si>
  <si>
    <t>NUM.number.MT.Res.HHnew.ThermalNew.SH.ConvElc.CO.Elc</t>
  </si>
  <si>
    <t>MT - New equipment installations via replacement (detailed structure)</t>
  </si>
  <si>
    <t>NUM.number.MT.Res.HH.ThermalRepl.SH.Solids</t>
  </si>
  <si>
    <t>NUM.number.MT.Res.HH.ThermalRepl.SH.Solids.SH</t>
  </si>
  <si>
    <t>NUM.number.MT.Res.HH.ThermalRepl.SH.Solids.SC.AC</t>
  </si>
  <si>
    <t>NUM.number.MT.Res.HH.ThermalRepl.SH.Solids.WH.Solids.NoSolar</t>
  </si>
  <si>
    <t>NUM.number.MT.Res.HH.ThermalRepl.SH.Solids.WH.LPG.NoSolar</t>
  </si>
  <si>
    <t>NUM.number.MT.Res.HH.ThermalRepl.SH.Solids.WH.LPG.Solar</t>
  </si>
  <si>
    <t>NUM.number.MT.Res.HH.ThermalRepl.SH.Solids.WH.Elc.NoSolar</t>
  </si>
  <si>
    <t>NUM.number.MT.Res.HH.ThermalRepl.SH.Solids.WH.Elc.Solar</t>
  </si>
  <si>
    <t>NUM.number.MT.Res.HH.ThermalRepl.SH.Solids.CO.Solids</t>
  </si>
  <si>
    <t>NUM.number.MT.Res.HH.ThermalRepl.SH.Solids.CO.LPG</t>
  </si>
  <si>
    <t>NUM.number.MT.Res.HH.ThermalRepl.SH.Solids.CO.Elc</t>
  </si>
  <si>
    <t>NUM.number.MT.Res.HH.ThermalRepl.SH.LPG</t>
  </si>
  <si>
    <t>NUM.number.MT.Res.HH.ThermalRepl.SH.LPG.SH</t>
  </si>
  <si>
    <t>NUM.number.MT.Res.HH.ThermalRepl.SH.LPG.SC.AC</t>
  </si>
  <si>
    <t>NUM.number.MT.Res.HH.ThermalRepl.SH.LPG.WH.LPG.NoSolar</t>
  </si>
  <si>
    <t>NUM.number.MT.Res.HH.ThermalRepl.SH.LPG.WH.LPG.Solar</t>
  </si>
  <si>
    <t>NUM.number.MT.Res.HH.ThermalRepl.SH.LPG.WH.Elc.NoSolar</t>
  </si>
  <si>
    <t>NUM.number.MT.Res.HH.ThermalRepl.SH.LPG.WH.Elc.Solar</t>
  </si>
  <si>
    <t>NUM.number.MT.Res.HH.ThermalRepl.SH.LPG.CO.LPG</t>
  </si>
  <si>
    <t>NUM.number.MT.Res.HH.ThermalRepl.SH.LPG.CO.Elc</t>
  </si>
  <si>
    <t>NUM.number.MT.Res.HH.ThermalRepl.SH.Oil</t>
  </si>
  <si>
    <t>NUM.number.MT.Res.HH.ThermalRepl.SH.Oil.SH</t>
  </si>
  <si>
    <t>NUM.number.MT.Res.HH.ThermalRepl.SH.Oil.SC.AC</t>
  </si>
  <si>
    <t>NUM.number.MT.Res.HH.ThermalRepl.SH.Oil.WH.Oil.NoSolar</t>
  </si>
  <si>
    <t>NUM.number.MT.Res.HH.ThermalRepl.SH.Oil.WH.Oil.Solar</t>
  </si>
  <si>
    <t>NUM.number.MT.Res.HH.ThermalRepl.SH.Oil.WH.Elc.NoSolar</t>
  </si>
  <si>
    <t>NUM.number.MT.Res.HH.ThermalRepl.SH.Oil.WH.Elc.Solar</t>
  </si>
  <si>
    <t>NUM.number.MT.Res.HH.ThermalRepl.SH.Oil.CO.LPG</t>
  </si>
  <si>
    <t>NUM.number.MT.Res.HH.ThermalRepl.SH.Oil.CO.Elc</t>
  </si>
  <si>
    <t>NUM.number.MT.Res.HH.ThermalRepl.SH.Gas</t>
  </si>
  <si>
    <t>NUM.number.MT.Res.HH.ThermalRepl.SH.Gas.SH</t>
  </si>
  <si>
    <t>NUM.number.MT.Res.HH.ThermalRepl.SH.Gas.SC.AC</t>
  </si>
  <si>
    <t>NUM.number.MT.Res.HH.ThermalRepl.SH.Gas.WH.Gas.NoSolar</t>
  </si>
  <si>
    <t>NUM.number.MT.Res.HH.ThermalRepl.SH.Gas.WH.Gas.Solar</t>
  </si>
  <si>
    <t>NUM.number.MT.Res.HH.ThermalRepl.SH.Gas.WH.Elc.NoSolar</t>
  </si>
  <si>
    <t>NUM.number.MT.Res.HH.ThermalRepl.SH.Gas.WH.Elc.Solar</t>
  </si>
  <si>
    <t>NUM.number.MT.Res.HH.ThermalRepl.SH.Gas.CO.Gas</t>
  </si>
  <si>
    <t>NUM.number.MT.Res.HH.ThermalRepl.SH.Gas.CO.Elc</t>
  </si>
  <si>
    <t>NUM.number.MT.Res.HH.ThermalRepl.SH.Biomass</t>
  </si>
  <si>
    <t>NUM.number.MT.Res.HH.ThermalRepl.SH.Biomass.SH</t>
  </si>
  <si>
    <t>NUM.number.MT.Res.HH.ThermalRepl.SH.Biomass.SC.AC</t>
  </si>
  <si>
    <t>NUM.number.MT.Res.HH.ThermalRepl.SH.Biomass.WH.Biomass.NoSolar</t>
  </si>
  <si>
    <t>NUM.number.MT.Res.HH.ThermalRepl.SH.Biomass.WH.Biomass.Solar</t>
  </si>
  <si>
    <t>NUM.number.MT.Res.HH.ThermalRepl.SH.Biomass.WH.LPG.NoSolar</t>
  </si>
  <si>
    <t>NUM.number.MT.Res.HH.ThermalRepl.SH.Biomass.WH.LPG.Solar</t>
  </si>
  <si>
    <t>NUM.number.MT.Res.HH.ThermalRepl.SH.Biomass.WH.Elc.NoSolar</t>
  </si>
  <si>
    <t>NUM.number.MT.Res.HH.ThermalRepl.SH.Biomass.WH.Elc.Solar</t>
  </si>
  <si>
    <t>NUM.number.MT.Res.HH.ThermalRepl.SH.Biomass.CO.Biomass</t>
  </si>
  <si>
    <t>NUM.number.MT.Res.HH.ThermalRepl.SH.Biomass.CO.LPG</t>
  </si>
  <si>
    <t>NUM.number.MT.Res.HH.ThermalRepl.SH.Biomass.CO.Elc</t>
  </si>
  <si>
    <t>NUM.number.MT.Res.HH.ThermalRepl.SH.Geo</t>
  </si>
  <si>
    <t>NUM.number.MT.Res.HH.ThermalRepl.SH.Geo.SH</t>
  </si>
  <si>
    <t>NUM.number.MT.Res.HH.ThermalRepl.SH.Geo.SC.AC</t>
  </si>
  <si>
    <t>NUM.number.MT.Res.HH.ThermalRepl.SH.Geo.WH.Geo.NoSolar</t>
  </si>
  <si>
    <t>NUM.number.MT.Res.HH.ThermalRepl.SH.Geo.WH.Geo.Solar</t>
  </si>
  <si>
    <t>NUM.number.MT.Res.HH.ThermalRepl.SH.Geo.WH.Elc.NoSolar</t>
  </si>
  <si>
    <t>NUM.number.MT.Res.HH.ThermalRepl.SH.Geo.WH.Elc.Solar</t>
  </si>
  <si>
    <t>NUM.number.MT.Res.HH.ThermalRepl.SH.Geo.CO.LPG</t>
  </si>
  <si>
    <t>NUM.number.MT.Res.HH.ThermalRepl.SH.Geo.CO.Elc</t>
  </si>
  <si>
    <t>NUM.number.MT.Res.HH.ThermalRepl.SH.DistrHeat</t>
  </si>
  <si>
    <t>NUM.number.MT.Res.HH.ThermalRepl.SH.DistrHeat.SH</t>
  </si>
  <si>
    <t>NUM.number.MT.Res.HH.ThermalRepl.SH.DistrHeat.SC.AC</t>
  </si>
  <si>
    <t>NUM.number.MT.Res.HH.ThermalRepl.SH.DistrHeat.WH.DistrHeat.NoSolar</t>
  </si>
  <si>
    <t>NUM.number.MT.Res.HH.ThermalRepl.SH.DistrHeat.WH.DistrHeat.Solar</t>
  </si>
  <si>
    <t>NUM.number.MT.Res.HH.ThermalRepl.SH.DistrHeat.WH.Elc.NoSolar</t>
  </si>
  <si>
    <t>NUM.number.MT.Res.HH.ThermalRepl.SH.DistrHeat.WH.Elc.Solar</t>
  </si>
  <si>
    <t>NUM.number.MT.Res.HH.ThermalRepl.SH.DistrHeat.CO.LPG</t>
  </si>
  <si>
    <t>NUM.number.MT.Res.HH.ThermalRepl.SH.DistrHeat.CO.Elc</t>
  </si>
  <si>
    <t>NUM.number.MT.Res.HH.ThermalRepl.SH.AdvElc</t>
  </si>
  <si>
    <t>NUM.number.MT.Res.HH.ThermalRepl.SH.AdvElc.SH</t>
  </si>
  <si>
    <t>NUM.number.MT.Res.HH.ThermalRepl.SH.AdvElc.SC.AC</t>
  </si>
  <si>
    <t>NUM.number.MT.Res.HH.ThermalRepl.SH.AdvElc.WH.LPG.NoSolar</t>
  </si>
  <si>
    <t>NUM.number.MT.Res.HH.ThermalRepl.SH.AdvElc.WH.LPG.Solar</t>
  </si>
  <si>
    <t>NUM.number.MT.Res.HH.ThermalRepl.SH.AdvElc.WH.Elc.NoSolar</t>
  </si>
  <si>
    <t>NUM.number.MT.Res.HH.ThermalRepl.SH.AdvElc.WH.Elc.Solar</t>
  </si>
  <si>
    <t>NUM.number.MT.Res.HH.ThermalRepl.SH.AdvElc.CO.LPG</t>
  </si>
  <si>
    <t>NUM.number.MT.Res.HH.ThermalRepl.SH.AdvElc.CO.Elc</t>
  </si>
  <si>
    <t>NUM.number.MT.Res.HH.ThermalRepl.SH.ConvElc</t>
  </si>
  <si>
    <t>NUM.number.MT.Res.HH.ThermalRepl.SH.ConvElc.SH</t>
  </si>
  <si>
    <t>NUM.number.MT.Res.HH.ThermalRepl.SH.ConvElc.SC.AC</t>
  </si>
  <si>
    <t>NUM.number.MT.Res.HH.ThermalRepl.SH.ConvElc.WH.LPG.NoSolar</t>
  </si>
  <si>
    <t>NUM.number.MT.Res.HH.ThermalRepl.SH.ConvElc.WH.LPG.Solar</t>
  </si>
  <si>
    <t>NUM.number.MT.Res.HH.ThermalRepl.SH.ConvElc.WH.Elc.NoSolar</t>
  </si>
  <si>
    <t>NUM.number.MT.Res.HH.ThermalRepl.SH.ConvElc.WH.Elc.Solar</t>
  </si>
  <si>
    <t>NUM.number.MT.Res.HH.ThermalRepl.SH.ConvElc.CO.LPG</t>
  </si>
  <si>
    <t>NUM.number.MT.Res.HH.ThermalRepl.SH.ConvElc.CO.Elc</t>
  </si>
  <si>
    <t>MT - Equipment installations in 2021 - vintage structure</t>
  </si>
  <si>
    <t>VIN.number.MT.Res.HH.Thermal.SH.Solids</t>
  </si>
  <si>
    <t>VIN.number.MT.Res.HH.Thermal.SH.Solids.SH</t>
  </si>
  <si>
    <t>VIN.number.MT.Res.HH.Thermal.SH.Solids.SC.AC</t>
  </si>
  <si>
    <t>VIN.number.MT.Res.HH.Thermal.SH.Solids.WH.Solids.NoSolar</t>
  </si>
  <si>
    <t>VIN.number.MT.Res.HH.Thermal.SH.Solids.WH.LPG.NoSolar</t>
  </si>
  <si>
    <t>VIN.number.MT.Res.HH.Thermal.SH.Solids.WH.LPG.Solar</t>
  </si>
  <si>
    <t>VIN.number.MT.Res.HH.Thermal.SH.Solids.WH.Elc.NoSolar</t>
  </si>
  <si>
    <t>VIN.number.MT.Res.HH.Thermal.SH.Solids.WH.Elc.Solar</t>
  </si>
  <si>
    <t>VIN.number.MT.Res.HH.Thermal.SH.Solids.CO.Solids</t>
  </si>
  <si>
    <t>VIN.number.MT.Res.HH.Thermal.SH.Solids.CO.LPG</t>
  </si>
  <si>
    <t>VIN.number.MT.Res.HH.Thermal.SH.Solids.CO.Elc</t>
  </si>
  <si>
    <t>VIN.number.MT.Res.HH.Thermal.SH.LPG</t>
  </si>
  <si>
    <t>VIN.number.MT.Res.HH.Thermal.SH.LPG.SH</t>
  </si>
  <si>
    <t>VIN.number.MT.Res.HH.Thermal.SH.LPG.SC.AC</t>
  </si>
  <si>
    <t>VIN.number.MT.Res.HH.Thermal.SH.LPG.WH.LPG.NoSolar</t>
  </si>
  <si>
    <t>VIN.number.MT.Res.HH.Thermal.SH.LPG.WH.LPG.Solar</t>
  </si>
  <si>
    <t>VIN.number.MT.Res.HH.Thermal.SH.LPG.WH.Elc.NoSolar</t>
  </si>
  <si>
    <t>VIN.number.MT.Res.HH.Thermal.SH.LPG.WH.Elc.Solar</t>
  </si>
  <si>
    <t>VIN.number.MT.Res.HH.Thermal.SH.LPG.CO.LPG</t>
  </si>
  <si>
    <t>VIN.number.MT.Res.HH.Thermal.SH.LPG.CO.Elc</t>
  </si>
  <si>
    <t>VIN.number.MT.Res.HH.Thermal.SH.Oil</t>
  </si>
  <si>
    <t>VIN.number.MT.Res.HH.Thermal.SH.Oil.SH</t>
  </si>
  <si>
    <t>VIN.number.MT.Res.HH.Thermal.SH.Oil.SC.AC</t>
  </si>
  <si>
    <t>VIN.number.MT.Res.HH.Thermal.SH.Oil.WH.Oil.NoSolar</t>
  </si>
  <si>
    <t>VIN.number.MT.Res.HH.Thermal.SH.Oil.WH.Oil.Solar</t>
  </si>
  <si>
    <t>VIN.number.MT.Res.HH.Thermal.SH.Oil.WH.Elc.NoSolar</t>
  </si>
  <si>
    <t>VIN.number.MT.Res.HH.Thermal.SH.Oil.WH.Elc.Solar</t>
  </si>
  <si>
    <t>VIN.number.MT.Res.HH.Thermal.SH.Oil.CO.LPG</t>
  </si>
  <si>
    <t>VIN.number.MT.Res.HH.Thermal.SH.Oil.CO.Elc</t>
  </si>
  <si>
    <t>VIN.number.MT.Res.HH.Thermal.SH.Gas</t>
  </si>
  <si>
    <t>VIN.number.MT.Res.HH.Thermal.SH.Gas.SH</t>
  </si>
  <si>
    <t>VIN.number.MT.Res.HH.Thermal.SH.Gas.SC.AC</t>
  </si>
  <si>
    <t>VIN.number.MT.Res.HH.Thermal.SH.Gas.WH.Gas.NoSolar</t>
  </si>
  <si>
    <t>VIN.number.MT.Res.HH.Thermal.SH.Gas.WH.Gas.Solar</t>
  </si>
  <si>
    <t>VIN.number.MT.Res.HH.Thermal.SH.Gas.WH.Elc.NoSolar</t>
  </si>
  <si>
    <t>VIN.number.MT.Res.HH.Thermal.SH.Gas.WH.Elc.Solar</t>
  </si>
  <si>
    <t>VIN.number.MT.Res.HH.Thermal.SH.Gas.CO.Gas</t>
  </si>
  <si>
    <t>VIN.number.MT.Res.HH.Thermal.SH.Gas.CO.Elc</t>
  </si>
  <si>
    <t>VIN.number.MT.Res.HH.Thermal.SH.Biomass</t>
  </si>
  <si>
    <t>VIN.number.MT.Res.HH.Thermal.SH.Biomass.SH</t>
  </si>
  <si>
    <t>VIN.number.MT.Res.HH.Thermal.SH.Biomass.SC.AC</t>
  </si>
  <si>
    <t>VIN.number.MT.Res.HH.Thermal.SH.Biomass.WH.Biomass.NoSolar</t>
  </si>
  <si>
    <t>VIN.number.MT.Res.HH.Thermal.SH.Biomass.WH.Biomass.Solar</t>
  </si>
  <si>
    <t>VIN.number.MT.Res.HH.Thermal.SH.Biomass.WH.LPG.NoSolar</t>
  </si>
  <si>
    <t>VIN.number.MT.Res.HH.Thermal.SH.Biomass.WH.LPG.Solar</t>
  </si>
  <si>
    <t>VIN.number.MT.Res.HH.Thermal.SH.Biomass.WH.Elc.NoSolar</t>
  </si>
  <si>
    <t>VIN.number.MT.Res.HH.Thermal.SH.Biomass.WH.Elc.Solar</t>
  </si>
  <si>
    <t>VIN.number.MT.Res.HH.Thermal.SH.Biomass.CO.Biomass</t>
  </si>
  <si>
    <t>VIN.number.MT.Res.HH.Thermal.SH.Biomass.CO.LPG</t>
  </si>
  <si>
    <t>VIN.number.MT.Res.HH.Thermal.SH.Biomass.CO.Elc</t>
  </si>
  <si>
    <t>VIN.number.MT.Res.HH.Thermal.SH.Geo</t>
  </si>
  <si>
    <t>VIN.number.MT.Res.HH.Thermal.SH.Geo.SH</t>
  </si>
  <si>
    <t>VIN.number.MT.Res.HH.Thermal.SH.Geo.SC.AC</t>
  </si>
  <si>
    <t>VIN.number.MT.Res.HH.Thermal.SH.Geo.WH.Geo.NoSolar</t>
  </si>
  <si>
    <t>VIN.number.MT.Res.HH.Thermal.SH.Geo.WH.Geo.Solar</t>
  </si>
  <si>
    <t>VIN.number.MT.Res.HH.Thermal.SH.Geo.WH.Elc.NoSolar</t>
  </si>
  <si>
    <t>VIN.number.MT.Res.HH.Thermal.SH.Geo.WH.Elc.Solar</t>
  </si>
  <si>
    <t>VIN.number.MT.Res.HH.Thermal.SH.Geo.CO.LPG</t>
  </si>
  <si>
    <t>VIN.number.MT.Res.HH.Thermal.SH.Geo.CO.Elc</t>
  </si>
  <si>
    <t>VIN.number.MT.Res.HH.Thermal.SH.DistrHeat</t>
  </si>
  <si>
    <t>VIN.number.MT.Res.HH.Thermal.SH.DistrHeat.SH</t>
  </si>
  <si>
    <t>VIN.number.MT.Res.HH.Thermal.SH.DistrHeat.SC.AC</t>
  </si>
  <si>
    <t>VIN.number.MT.Res.HH.Thermal.SH.DistrHeat.WH.DistrHeat.NoSolar</t>
  </si>
  <si>
    <t>VIN.number.MT.Res.HH.Thermal.SH.DistrHeat.WH.DistrHeat.Solar</t>
  </si>
  <si>
    <t>VIN.number.MT.Res.HH.Thermal.SH.DistrHeat.WH.Elc.NoSolar</t>
  </si>
  <si>
    <t>VIN.number.MT.Res.HH.Thermal.SH.DistrHeat.WH.Elc.Solar</t>
  </si>
  <si>
    <t>VIN.number.MT.Res.HH.Thermal.SH.DistrHeat.CO.LPG</t>
  </si>
  <si>
    <t>VIN.number.MT.Res.HH.Thermal.SH.DistrHeat.CO.Elc</t>
  </si>
  <si>
    <t>VIN.number.MT.Res.HH.Thermal.SH.AdvElc</t>
  </si>
  <si>
    <t>VIN.number.MT.Res.HH.Thermal.SH.AdvElc.SH</t>
  </si>
  <si>
    <t>VIN.number.MT.Res.HH.Thermal.SH.AdvElc.SC.AC</t>
  </si>
  <si>
    <t>VIN.number.MT.Res.HH.Thermal.SH.AdvElc.WH.LPG.NoSolar</t>
  </si>
  <si>
    <t>VIN.number.MT.Res.HH.Thermal.SH.AdvElc.WH.LPG.Solar</t>
  </si>
  <si>
    <t>VIN.number.MT.Res.HH.Thermal.SH.AdvElc.WH.Elc.NoSolar</t>
  </si>
  <si>
    <t>VIN.number.MT.Res.HH.Thermal.SH.AdvElc.WH.Elc.Solar</t>
  </si>
  <si>
    <t>VIN.number.MT.Res.HH.Thermal.SH.AdvElc.CO.LPG</t>
  </si>
  <si>
    <t>VIN.number.MT.Res.HH.Thermal.SH.AdvElc.CO.Elc</t>
  </si>
  <si>
    <t>VIN.number.MT.Res.HH.Thermal.SH.ConvElc</t>
  </si>
  <si>
    <t>VIN.number.MT.Res.HH.Thermal.SH.ConvElc.SH</t>
  </si>
  <si>
    <t>VIN.number.MT.Res.HH.Thermal.SH.ConvElc.SC.AC</t>
  </si>
  <si>
    <t>VIN.number.MT.Res.HH.Thermal.SH.ConvElc.WH.LPG.NoSolar</t>
  </si>
  <si>
    <t>VIN.number.MT.Res.HH.Thermal.SH.ConvElc.WH.LPG.Solar</t>
  </si>
  <si>
    <t>VIN.number.MT.Res.HH.Thermal.SH.ConvElc.WH.Elc.NoSolar</t>
  </si>
  <si>
    <t>VIN.number.MT.Res.HH.Thermal.SH.ConvElc.WH.Elc.Solar</t>
  </si>
  <si>
    <t>VIN.number.MT.Res.HH.Thermal.SH.ConvElc.CO.LPG</t>
  </si>
  <si>
    <t>VIN.number.MT.Res.HH.Thermal.SH.ConvElc.CO.Elc</t>
  </si>
  <si>
    <t>MT - Final energy consumption (detailed structure)</t>
  </si>
  <si>
    <t>FEC.ktoe.MT.Res.HH.Thermal.SH.Solids</t>
  </si>
  <si>
    <t>FEC.ktoe.MT.Res.HH.Thermal.SH.Solids.SH</t>
  </si>
  <si>
    <t>FEC.ktoe.MT.Res.HH.Thermal.SH.Solids.SH.Solids</t>
  </si>
  <si>
    <t>FEC.ktoe.MT.Res.HH.Thermal.SH.Solids.SH.Elec</t>
  </si>
  <si>
    <t>FEC.ktoe.MT.Res.HH.Thermal.SH.Solids.SC</t>
  </si>
  <si>
    <t>FEC.ktoe.MT.Res.HH.Thermal.SH.Solids.SC.AC.Elec</t>
  </si>
  <si>
    <t>FEC.ktoe.MT.Res.HH.Thermal.SH.Solids.WH</t>
  </si>
  <si>
    <t>FEC.ktoe.MT.Res.HH.Thermal.SH.Solids.WH.Solids.NoSolar.Solids</t>
  </si>
  <si>
    <t>FEC.ktoe.MT.Res.HH.Thermal.SH.Solids.WH.LPG.NoSolar.LPG</t>
  </si>
  <si>
    <t>FEC.ktoe.MT.Res.HH.Thermal.SH.Solids.WH.LPG.Solar</t>
  </si>
  <si>
    <t>FEC.ktoe.MT.Res.HH.Thermal.SH.Solids.WH.LPG.Solar.LPG</t>
  </si>
  <si>
    <t>FEC.ktoe.MT.Res.HH.Thermal.SH.Solids.WH.LPG.Solar.Solar</t>
  </si>
  <si>
    <t>FEC.ktoe.MT.Res.HH.Thermal.SH.Solids.WH.Elc.NoSolar.Elec</t>
  </si>
  <si>
    <t>FEC.ktoe.MT.Res.HH.Thermal.SH.Solids.WH.Elc.Solar</t>
  </si>
  <si>
    <t>FEC.ktoe.MT.Res.HH.Thermal.SH.Solids.WH.Elc.Solar.Elec</t>
  </si>
  <si>
    <t>FEC.ktoe.MT.Res.HH.Thermal.SH.Solids.WH.Elc.Solar.Solar</t>
  </si>
  <si>
    <t>FEC.ktoe.MT.Res.HH.Thermal.SH.Solids.CO</t>
  </si>
  <si>
    <t>FEC.ktoe.MT.Res.HH.Thermal.SH.Solids.CO.Solids.Solids</t>
  </si>
  <si>
    <t>FEC.ktoe.MT.Res.HH.Thermal.SH.Solids.CO.LPG.LPG</t>
  </si>
  <si>
    <t>FEC.ktoe.MT.Res.HH.Thermal.SH.Solids.CO.Elc.Elec</t>
  </si>
  <si>
    <t>FEC.ktoe.MT.Res.HH.Thermal.SH.LPG</t>
  </si>
  <si>
    <t>FEC.ktoe.MT.Res.HH.Thermal.SH.LPG.SH</t>
  </si>
  <si>
    <t>FEC.ktoe.MT.Res.HH.Thermal.SH.LPG.SH.LPG</t>
  </si>
  <si>
    <t>FEC.ktoe.MT.Res.HH.Thermal.SH.LPG.SH.Elec</t>
  </si>
  <si>
    <t>FEC.ktoe.MT.Res.HH.Thermal.SH.LPG.SC</t>
  </si>
  <si>
    <t>FEC.ktoe.MT.Res.HH.Thermal.SH.LPG.SC.AC.Elec</t>
  </si>
  <si>
    <t>FEC.ktoe.MT.Res.HH.Thermal.SH.LPG.WH</t>
  </si>
  <si>
    <t>FEC.ktoe.MT.Res.HH.Thermal.SH.LPG.WH.LPG.NoSolar.LPG</t>
  </si>
  <si>
    <t>FEC.ktoe.MT.Res.HH.Thermal.SH.LPG.WH.LPG.Solar</t>
  </si>
  <si>
    <t>FEC.ktoe.MT.Res.HH.Thermal.SH.LPG.WH.LPG.Solar.LPG</t>
  </si>
  <si>
    <t>FEC.ktoe.MT.Res.HH.Thermal.SH.LPG.WH.LPG.Solar.Solar</t>
  </si>
  <si>
    <t>FEC.ktoe.MT.Res.HH.Thermal.SH.LPG.WH.Elc.NoSolar.Elec</t>
  </si>
  <si>
    <t>FEC.ktoe.MT.Res.HH.Thermal.SH.LPG.WH.Elc.Solar</t>
  </si>
  <si>
    <t>FEC.ktoe.MT.Res.HH.Thermal.SH.LPG.WH.Elc.Solar.Elec</t>
  </si>
  <si>
    <t>FEC.ktoe.MT.Res.HH.Thermal.SH.LPG.WH.Elc.Solar.Solar</t>
  </si>
  <si>
    <t>FEC.ktoe.MT.Res.HH.Thermal.SH.LPG.CO</t>
  </si>
  <si>
    <t>FEC.ktoe.MT.Res.HH.Thermal.SH.LPG.CO.LPG.LPG</t>
  </si>
  <si>
    <t>FEC.ktoe.MT.Res.HH.Thermal.SH.LPG.CO.Elc.Elec</t>
  </si>
  <si>
    <t>FEC.ktoe.MT.Res.HH.Thermal.SH.Oil</t>
  </si>
  <si>
    <t>FEC.ktoe.MT.Res.HH.Thermal.SH.Oil.SH</t>
  </si>
  <si>
    <t>FEC.ktoe.MT.Res.HH.Thermal.SH.Oil.SH.Oil</t>
  </si>
  <si>
    <t>FEC.ktoe.MT.Res.HH.Thermal.SH.Oil.SH.Elec</t>
  </si>
  <si>
    <t>FEC.ktoe.MT.Res.HH.Thermal.SH.Oil.SC</t>
  </si>
  <si>
    <t>FEC.ktoe.MT.Res.HH.Thermal.SH.Oil.SC.AC.Elec</t>
  </si>
  <si>
    <t>FEC.ktoe.MT.Res.HH.Thermal.SH.Oil.WH</t>
  </si>
  <si>
    <t>FEC.ktoe.MT.Res.HH.Thermal.SH.Oil.WH.Oil.NoSolar.Oil</t>
  </si>
  <si>
    <t>FEC.ktoe.MT.Res.HH.Thermal.SH.Oil.WH.Oil.Solar</t>
  </si>
  <si>
    <t>FEC.ktoe.MT.Res.HH.Thermal.SH.Oil.WH.Oil.Solar.Oil</t>
  </si>
  <si>
    <t>FEC.ktoe.MT.Res.HH.Thermal.SH.Oil.WH.Oil.Solar.Solar</t>
  </si>
  <si>
    <t>FEC.ktoe.MT.Res.HH.Thermal.SH.Oil.WH.Elc.NoSolar.Elec</t>
  </si>
  <si>
    <t>FEC.ktoe.MT.Res.HH.Thermal.SH.Oil.WH.Elc.Solar</t>
  </si>
  <si>
    <t>FEC.ktoe.MT.Res.HH.Thermal.SH.Oil.WH.Elc.Solar.Elec</t>
  </si>
  <si>
    <t>FEC.ktoe.MT.Res.HH.Thermal.SH.Oil.WH.Elc.Solar.Solar</t>
  </si>
  <si>
    <t>FEC.ktoe.MT.Res.HH.Thermal.SH.Oil.CO</t>
  </si>
  <si>
    <t>FEC.ktoe.MT.Res.HH.Thermal.SH.Oil.CO.LPG.LPG</t>
  </si>
  <si>
    <t>FEC.ktoe.MT.Res.HH.Thermal.SH.Oil.CO.Elc.Elec</t>
  </si>
  <si>
    <t>FEC.ktoe.MT.Res.HH.Thermal.SH.Gas</t>
  </si>
  <si>
    <t>FEC.ktoe.MT.Res.HH.Thermal.SH.Gas.SH</t>
  </si>
  <si>
    <t>FEC.ktoe.MT.Res.HH.Thermal.SH.Gas.SH.Gas</t>
  </si>
  <si>
    <t>FEC.ktoe.MT.Res.HH.Thermal.SH.Gas.SH.Elec</t>
  </si>
  <si>
    <t>FEC.ktoe.MT.Res.HH.Thermal.SH.Gas.SC</t>
  </si>
  <si>
    <t>FEC.ktoe.MT.Res.HH.Thermal.SH.Gas.SC.AC.Elec</t>
  </si>
  <si>
    <t>FEC.ktoe.MT.Res.HH.Thermal.SH.Gas.WH</t>
  </si>
  <si>
    <t>FEC.ktoe.MT.Res.HH.Thermal.SH.Gas.WH.Gas.NoSolar.Gas</t>
  </si>
  <si>
    <t>FEC.ktoe.MT.Res.HH.Thermal.SH.Gas.WH.Gas.Solar</t>
  </si>
  <si>
    <t>FEC.ktoe.MT.Res.HH.Thermal.SH.Gas.WH.Gas.Solar.Gas</t>
  </si>
  <si>
    <t>FEC.ktoe.MT.Res.HH.Thermal.SH.Gas.WH.Gas.Solar.Solar</t>
  </si>
  <si>
    <t>FEC.ktoe.MT.Res.HH.Thermal.SH.Gas.WH.Elc.NoSolar.Elec</t>
  </si>
  <si>
    <t>FEC.ktoe.MT.Res.HH.Thermal.SH.Gas.WH.Elc.Solar</t>
  </si>
  <si>
    <t>FEC.ktoe.MT.Res.HH.Thermal.SH.Gas.WH.Elc.Solar.Elec</t>
  </si>
  <si>
    <t>FEC.ktoe.MT.Res.HH.Thermal.SH.Gas.WH.Elc.Solar.Solar</t>
  </si>
  <si>
    <t>FEC.ktoe.MT.Res.HH.Thermal.SH.Gas.CO</t>
  </si>
  <si>
    <t>FEC.ktoe.MT.Res.HH.Thermal.SH.Gas.CO.Gas.Gas</t>
  </si>
  <si>
    <t>FEC.ktoe.MT.Res.HH.Thermal.SH.Gas.CO.Elc.Elec</t>
  </si>
  <si>
    <t>FEC.ktoe.MT.Res.HH.Thermal.SH.Biomass</t>
  </si>
  <si>
    <t>FEC.ktoe.MT.Res.HH.Thermal.SH.Biomass.SH</t>
  </si>
  <si>
    <t>FEC.ktoe.MT.Res.HH.Thermal.SH.Biomass.SH.Biomass</t>
  </si>
  <si>
    <t>FEC.ktoe.MT.Res.HH.Thermal.SH.Biomass.SH.Elec</t>
  </si>
  <si>
    <t>FEC.ktoe.MT.Res.HH.Thermal.SH.Biomass.SC</t>
  </si>
  <si>
    <t>FEC.ktoe.MT.Res.HH.Thermal.SH.Biomass.SC.AC.Elec</t>
  </si>
  <si>
    <t>FEC.ktoe.MT.Res.HH.Thermal.SH.Biomass.WH</t>
  </si>
  <si>
    <t>FEC.ktoe.MT.Res.HH.Thermal.SH.Biomass.WH.Biomass.NoSolar.Biomass</t>
  </si>
  <si>
    <t>FEC.ktoe.MT.Res.HH.Thermal.SH.Biomass.WH.Biomass.Solar</t>
  </si>
  <si>
    <t>FEC.ktoe.MT.Res.HH.Thermal.SH.Biomass.WH.Biomass.Solar.Biomass</t>
  </si>
  <si>
    <t>FEC.ktoe.MT.Res.HH.Thermal.SH.Biomass.WH.Biomass.Solar.Solar</t>
  </si>
  <si>
    <t>FEC.ktoe.MT.Res.HH.Thermal.SH.Biomass.WH.LPG.NoSolar.LPG</t>
  </si>
  <si>
    <t>FEC.ktoe.MT.Res.HH.Thermal.SH.Biomass.WH.LPG.Solar</t>
  </si>
  <si>
    <t>FEC.ktoe.MT.Res.HH.Thermal.SH.Biomass.WH.LPG.Solar.LPG</t>
  </si>
  <si>
    <t>FEC.ktoe.MT.Res.HH.Thermal.SH.Biomass.WH.LPG.Solar.Solar</t>
  </si>
  <si>
    <t>FEC.ktoe.MT.Res.HH.Thermal.SH.Biomass.WH.Elc.NoSolar.Elec</t>
  </si>
  <si>
    <t>FEC.ktoe.MT.Res.HH.Thermal.SH.Biomass.WH.Elc.Solar</t>
  </si>
  <si>
    <t>FEC.ktoe.MT.Res.HH.Thermal.SH.Biomass.WH.Elc.Solar.Elec</t>
  </si>
  <si>
    <t>FEC.ktoe.MT.Res.HH.Thermal.SH.Biomass.WH.Elc.Solar.Solar</t>
  </si>
  <si>
    <t>FEC.ktoe.MT.Res.HH.Thermal.SH.Biomass.CO</t>
  </si>
  <si>
    <t>FEC.ktoe.MT.Res.HH.Thermal.SH.Biomass.CO.Biomass.Biomass</t>
  </si>
  <si>
    <t>FEC.ktoe.MT.Res.HH.Thermal.SH.Biomass.CO.LPG.LPG</t>
  </si>
  <si>
    <t>FEC.ktoe.MT.Res.HH.Thermal.SH.Biomass.CO.Elc.Elec</t>
  </si>
  <si>
    <t>FEC.ktoe.MT.Res.HH.Thermal.SH.Geo</t>
  </si>
  <si>
    <t>FEC.ktoe.MT.Res.HH.Thermal.SH.Geo.SH</t>
  </si>
  <si>
    <t>FEC.ktoe.MT.Res.HH.Thermal.SH.Geo.SH.Geo</t>
  </si>
  <si>
    <t>FEC.ktoe.MT.Res.HH.Thermal.SH.Geo.SH.Elec</t>
  </si>
  <si>
    <t>FEC.ktoe.MT.Res.HH.Thermal.SH.Geo.SC</t>
  </si>
  <si>
    <t>FEC.ktoe.MT.Res.HH.Thermal.SH.Geo.SC.AC.Elec</t>
  </si>
  <si>
    <t>FEC.ktoe.MT.Res.HH.Thermal.SH.Geo.WH</t>
  </si>
  <si>
    <t>FEC.ktoe.MT.Res.HH.Thermal.SH.Geo.WH.Geo.NoSolar.Geo</t>
  </si>
  <si>
    <t>FEC.ktoe.MT.Res.HH.Thermal.SH.Geo.WH.Geo.Solar</t>
  </si>
  <si>
    <t>FEC.ktoe.MT.Res.HH.Thermal.SH.Geo.WH.Geo.Solar.Geo</t>
  </si>
  <si>
    <t>FEC.ktoe.MT.Res.HH.Thermal.SH.Geo.WH.Geo.Solar.Solar</t>
  </si>
  <si>
    <t>FEC.ktoe.MT.Res.HH.Thermal.SH.Geo.WH.Elc.NoSolar.Elec</t>
  </si>
  <si>
    <t>FEC.ktoe.MT.Res.HH.Thermal.SH.Geo.WH.Elc.Solar</t>
  </si>
  <si>
    <t>FEC.ktoe.MT.Res.HH.Thermal.SH.Geo.WH.Elc.Solar.Elec</t>
  </si>
  <si>
    <t>FEC.ktoe.MT.Res.HH.Thermal.SH.Geo.WH.Elc.Solar.Solar</t>
  </si>
  <si>
    <t>FEC.ktoe.MT.Res.HH.Thermal.SH.Geo.CO</t>
  </si>
  <si>
    <t>FEC.ktoe.MT.Res.HH.Thermal.SH.Geo.CO.LPG.LPG</t>
  </si>
  <si>
    <t>FEC.ktoe.MT.Res.HH.Thermal.SH.Geo.CO.Elc.Elec</t>
  </si>
  <si>
    <t>FEC.ktoe.MT.Res.HH.Thermal.SH.DistrHeat</t>
  </si>
  <si>
    <t>FEC.ktoe.MT.Res.HH.Thermal.SH.DistrHeat.SH</t>
  </si>
  <si>
    <t>FEC.ktoe.MT.Res.HH.Thermal.SH.DistrHeat.SH.Steam_Distr</t>
  </si>
  <si>
    <t>FEC.ktoe.MT.Res.HH.Thermal.SH.DistrHeat.SH.Elec</t>
  </si>
  <si>
    <t>FEC.ktoe.MT.Res.HH.Thermal.SH.DistrHeat.SC</t>
  </si>
  <si>
    <t>FEC.ktoe.MT.Res.HH.Thermal.SH.DistrHeat.SC.AC.Elec</t>
  </si>
  <si>
    <t>FEC.ktoe.MT.Res.HH.Thermal.SH.DistrHeat.WH</t>
  </si>
  <si>
    <t>FEC.ktoe.MT.Res.HH.Thermal.SH.DistrHeat.WH.DistrHeat.NoSolar.Steam_Distr</t>
  </si>
  <si>
    <t>FEC.ktoe.MT.Res.HH.Thermal.SH.DistrHeat.WH.DistrHeat.Solar</t>
  </si>
  <si>
    <t>FEC.ktoe.MT.Res.HH.Thermal.SH.DistrHeat.WH.DistrHeat.Solar.Steam_Distr</t>
  </si>
  <si>
    <t>FEC.ktoe.MT.Res.HH.Thermal.SH.DistrHeat.WH.DistrHeat.Solar.Solar</t>
  </si>
  <si>
    <t>FEC.ktoe.MT.Res.HH.Thermal.SH.DistrHeat.WH.Elc.NoSolar.Elec</t>
  </si>
  <si>
    <t>FEC.ktoe.MT.Res.HH.Thermal.SH.DistrHeat.WH.Elc.Solar</t>
  </si>
  <si>
    <t>FEC.ktoe.MT.Res.HH.Thermal.SH.DistrHeat.WH.Elc.Solar.Elec</t>
  </si>
  <si>
    <t>FEC.ktoe.MT.Res.HH.Thermal.SH.DistrHeat.WH.Elc.Solar.Solar</t>
  </si>
  <si>
    <t>FEC.ktoe.MT.Res.HH.Thermal.SH.DistrHeat.CO</t>
  </si>
  <si>
    <t>FEC.ktoe.MT.Res.HH.Thermal.SH.DistrHeat.CO.LPG.LPG</t>
  </si>
  <si>
    <t>FEC.ktoe.MT.Res.HH.Thermal.SH.DistrHeat.CO.Elc.Elec</t>
  </si>
  <si>
    <t>FEC.ktoe.MT.Res.HH.Thermal.SH.AdvElc</t>
  </si>
  <si>
    <t>FEC.ktoe.MT.Res.HH.Thermal.SH.AdvElc.SH</t>
  </si>
  <si>
    <t>FEC.ktoe.MT.Res.HH.Thermal.SH.AdvElc.SH.Elec</t>
  </si>
  <si>
    <t>FEC.ktoe.MT.Res.HH.Thermal.SH.AdvElc.SC</t>
  </si>
  <si>
    <t>FEC.ktoe.MT.Res.HH.Thermal.SH.AdvElc.SC.AC.Elec</t>
  </si>
  <si>
    <t>FEC.ktoe.MT.Res.HH.Thermal.SH.AdvElc.WH</t>
  </si>
  <si>
    <t>FEC.ktoe.MT.Res.HH.Thermal.SH.AdvElc.WH.LPG.NoSolar.LPG</t>
  </si>
  <si>
    <t>FEC.ktoe.MT.Res.HH.Thermal.SH.AdvElc.WH.LPG.Solar</t>
  </si>
  <si>
    <t>FEC.ktoe.MT.Res.HH.Thermal.SH.AdvElc.WH.LPG.Solar.LPG</t>
  </si>
  <si>
    <t>FEC.ktoe.MT.Res.HH.Thermal.SH.AdvElc.WH.LPG.Solar.Solar</t>
  </si>
  <si>
    <t>FEC.ktoe.MT.Res.HH.Thermal.SH.AdvElc.WH.Elc.NoSolar.Elec</t>
  </si>
  <si>
    <t>FEC.ktoe.MT.Res.HH.Thermal.SH.AdvElc.WH.Elc.Solar</t>
  </si>
  <si>
    <t>FEC.ktoe.MT.Res.HH.Thermal.SH.AdvElc.WH.Elc.Solar.Elec</t>
  </si>
  <si>
    <t>FEC.ktoe.MT.Res.HH.Thermal.SH.AdvElc.WH.Elc.Solar.Solar</t>
  </si>
  <si>
    <t>FEC.ktoe.MT.Res.HH.Thermal.SH.AdvElc.CO</t>
  </si>
  <si>
    <t>FEC.ktoe.MT.Res.HH.Thermal.SH.AdvElc.CO.LPG.LPG</t>
  </si>
  <si>
    <t>FEC.ktoe.MT.Res.HH.Thermal.SH.AdvElc.CO.Elc.Elec</t>
  </si>
  <si>
    <t>FEC.ktoe.MT.Res.HH.Thermal.SH.ConvElc</t>
  </si>
  <si>
    <t>FEC.ktoe.MT.Res.HH.Thermal.SH.ConvElc.SH</t>
  </si>
  <si>
    <t>FEC.ktoe.MT.Res.HH.Thermal.SH.ConvElc.SH.Elec</t>
  </si>
  <si>
    <t>FEC.ktoe.MT.Res.HH.Thermal.SH.ConvElc.SC</t>
  </si>
  <si>
    <t>FEC.ktoe.MT.Res.HH.Thermal.SH.ConvElc.SC.AC.Elec</t>
  </si>
  <si>
    <t>FEC.ktoe.MT.Res.HH.Thermal.SH.ConvElc.WH</t>
  </si>
  <si>
    <t>FEC.ktoe.MT.Res.HH.Thermal.SH.ConvElc.WH.LPG.NoSolar.LPG</t>
  </si>
  <si>
    <t>FEC.ktoe.MT.Res.HH.Thermal.SH.ConvElc.WH.LPG.Solar</t>
  </si>
  <si>
    <t>FEC.ktoe.MT.Res.HH.Thermal.SH.ConvElc.WH.LPG.Solar.LPG</t>
  </si>
  <si>
    <t>FEC.ktoe.MT.Res.HH.Thermal.SH.ConvElc.WH.LPG.Solar.Solar</t>
  </si>
  <si>
    <t>FEC.ktoe.MT.Res.HH.Thermal.SH.ConvElc.WH.Elc.NoSolar.Elec</t>
  </si>
  <si>
    <t>FEC.ktoe.MT.Res.HH.Thermal.SH.ConvElc.WH.Elc.Solar</t>
  </si>
  <si>
    <t>FEC.ktoe.MT.Res.HH.Thermal.SH.ConvElc.WH.Elc.Solar.Elec</t>
  </si>
  <si>
    <t>FEC.ktoe.MT.Res.HH.Thermal.SH.ConvElc.WH.Elc.Solar.Solar</t>
  </si>
  <si>
    <t>FEC.ktoe.MT.Res.HH.Thermal.SH.ConvElc.CO</t>
  </si>
  <si>
    <t>FEC.ktoe.MT.Res.HH.Thermal.SH.ConvElc.CO.LPG.LPG</t>
  </si>
  <si>
    <t>FEC.ktoe.MT.Res.HH.Thermal.SH.ConvElc.CO.Elc.Elec</t>
  </si>
  <si>
    <t>MT - Thermal energy service (detailed structure)</t>
  </si>
  <si>
    <t>TES.ktoe.MT.Res.HH.Thermal.SH.Solids</t>
  </si>
  <si>
    <t>TES.ktoe.MT.Res.HH.Thermal.SH.Solids.SH</t>
  </si>
  <si>
    <t>TES.ktoe.MT.Res.HH.Thermal.SH.Solids.SH.Solids</t>
  </si>
  <si>
    <t>TES.ktoe.MT.Res.HH.Thermal.SH.Solids.SH.Elec</t>
  </si>
  <si>
    <t>TES.ktoe.MT.Res.HH.Thermal.SH.Solids.SC</t>
  </si>
  <si>
    <t>TES.ktoe.MT.Res.HH.Thermal.SH.Solids.SC.AC.Elec</t>
  </si>
  <si>
    <t>TES.ktoe.MT.Res.HH.Thermal.SH.Solids.WH</t>
  </si>
  <si>
    <t>TES.ktoe.MT.Res.HH.Thermal.SH.Solids.WH.Solids.NoSolar.Solids</t>
  </si>
  <si>
    <t>TES.ktoe.MT.Res.HH.Thermal.SH.Solids.WH.LPG.NoSolar.LPG</t>
  </si>
  <si>
    <t>TES.ktoe.MT.Res.HH.Thermal.SH.Solids.WH.LPG.Solar</t>
  </si>
  <si>
    <t>TES.ktoe.MT.Res.HH.Thermal.SH.Solids.WH.LPG.Solar.LPG</t>
  </si>
  <si>
    <t>TES.ktoe.MT.Res.HH.Thermal.SH.Solids.WH.LPG.Solar.Solar</t>
  </si>
  <si>
    <t>TES.ktoe.MT.Res.HH.Thermal.SH.Solids.WH.Elc.NoSolar.Elec</t>
  </si>
  <si>
    <t>TES.ktoe.MT.Res.HH.Thermal.SH.Solids.WH.Elc.Solar</t>
  </si>
  <si>
    <t>TES.ktoe.MT.Res.HH.Thermal.SH.Solids.WH.Elc.Solar.Elec</t>
  </si>
  <si>
    <t>TES.ktoe.MT.Res.HH.Thermal.SH.Solids.WH.Elc.Solar.Solar</t>
  </si>
  <si>
    <t>TES.ktoe.MT.Res.HH.Thermal.SH.Solids.CO</t>
  </si>
  <si>
    <t>TES.ktoe.MT.Res.HH.Thermal.SH.Solids.CO.Solids.Solids</t>
  </si>
  <si>
    <t>TES.ktoe.MT.Res.HH.Thermal.SH.Solids.CO.LPG.LPG</t>
  </si>
  <si>
    <t>TES.ktoe.MT.Res.HH.Thermal.SH.Solids.CO.Elc.Elec</t>
  </si>
  <si>
    <t>TES.ktoe.MT.Res.HH.Thermal.SH.LPG</t>
  </si>
  <si>
    <t>TES.ktoe.MT.Res.HH.Thermal.SH.LPG.SH</t>
  </si>
  <si>
    <t>TES.ktoe.MT.Res.HH.Thermal.SH.LPG.SH.LPG</t>
  </si>
  <si>
    <t>TES.ktoe.MT.Res.HH.Thermal.SH.LPG.SH.Elec</t>
  </si>
  <si>
    <t>TES.ktoe.MT.Res.HH.Thermal.SH.LPG.SC</t>
  </si>
  <si>
    <t>TES.ktoe.MT.Res.HH.Thermal.SH.LPG.SC.AC.Elec</t>
  </si>
  <si>
    <t>TES.ktoe.MT.Res.HH.Thermal.SH.LPG.WH</t>
  </si>
  <si>
    <t>TES.ktoe.MT.Res.HH.Thermal.SH.LPG.WH.LPG.NoSolar.LPG</t>
  </si>
  <si>
    <t>TES.ktoe.MT.Res.HH.Thermal.SH.LPG.WH.LPG.Solar</t>
  </si>
  <si>
    <t>TES.ktoe.MT.Res.HH.Thermal.SH.LPG.WH.LPG.Solar.LPG</t>
  </si>
  <si>
    <t>TES.ktoe.MT.Res.HH.Thermal.SH.LPG.WH.LPG.Solar.Solar</t>
  </si>
  <si>
    <t>TES.ktoe.MT.Res.HH.Thermal.SH.LPG.WH.Elc.NoSolar.Elec</t>
  </si>
  <si>
    <t>TES.ktoe.MT.Res.HH.Thermal.SH.LPG.WH.Elc.Solar</t>
  </si>
  <si>
    <t>TES.ktoe.MT.Res.HH.Thermal.SH.LPG.WH.Elc.Solar.Elec</t>
  </si>
  <si>
    <t>TES.ktoe.MT.Res.HH.Thermal.SH.LPG.WH.Elc.Solar.Solar</t>
  </si>
  <si>
    <t>TES.ktoe.MT.Res.HH.Thermal.SH.LPG.CO</t>
  </si>
  <si>
    <t>TES.ktoe.MT.Res.HH.Thermal.SH.LPG.CO.LPG.LPG</t>
  </si>
  <si>
    <t>TES.ktoe.MT.Res.HH.Thermal.SH.LPG.CO.Elc.Elec</t>
  </si>
  <si>
    <t>TES.ktoe.MT.Res.HH.Thermal.SH.Oil</t>
  </si>
  <si>
    <t>TES.ktoe.MT.Res.HH.Thermal.SH.Oil.SH</t>
  </si>
  <si>
    <t>TES.ktoe.MT.Res.HH.Thermal.SH.Oil.SH.Oil</t>
  </si>
  <si>
    <t>TES.ktoe.MT.Res.HH.Thermal.SH.Oil.SH.Elec</t>
  </si>
  <si>
    <t>TES.ktoe.MT.Res.HH.Thermal.SH.Oil.SC</t>
  </si>
  <si>
    <t>TES.ktoe.MT.Res.HH.Thermal.SH.Oil.SC.AC.Elec</t>
  </si>
  <si>
    <t>TES.ktoe.MT.Res.HH.Thermal.SH.Oil.WH</t>
  </si>
  <si>
    <t>TES.ktoe.MT.Res.HH.Thermal.SH.Oil.WH.Oil.NoSolar.Oil</t>
  </si>
  <si>
    <t>TES.ktoe.MT.Res.HH.Thermal.SH.Oil.WH.Oil.Solar</t>
  </si>
  <si>
    <t>TES.ktoe.MT.Res.HH.Thermal.SH.Oil.WH.Oil.Solar.Oil</t>
  </si>
  <si>
    <t>TES.ktoe.MT.Res.HH.Thermal.SH.Oil.WH.Oil.Solar.Solar</t>
  </si>
  <si>
    <t>TES.ktoe.MT.Res.HH.Thermal.SH.Oil.WH.Elc.NoSolar.Elec</t>
  </si>
  <si>
    <t>TES.ktoe.MT.Res.HH.Thermal.SH.Oil.WH.Elc.Solar</t>
  </si>
  <si>
    <t>TES.ktoe.MT.Res.HH.Thermal.SH.Oil.WH.Elc.Solar.Elec</t>
  </si>
  <si>
    <t>TES.ktoe.MT.Res.HH.Thermal.SH.Oil.WH.Elc.Solar.Solar</t>
  </si>
  <si>
    <t>TES.ktoe.MT.Res.HH.Thermal.SH.Oil.CO</t>
  </si>
  <si>
    <t>TES.ktoe.MT.Res.HH.Thermal.SH.Oil.CO.LPG.LPG</t>
  </si>
  <si>
    <t>TES.ktoe.MT.Res.HH.Thermal.SH.Oil.CO.Elc.Elec</t>
  </si>
  <si>
    <t>TES.ktoe.MT.Res.HH.Thermal.SH.Gas</t>
  </si>
  <si>
    <t>TES.ktoe.MT.Res.HH.Thermal.SH.Gas.SH</t>
  </si>
  <si>
    <t>TES.ktoe.MT.Res.HH.Thermal.SH.Gas.SH.Gas</t>
  </si>
  <si>
    <t>TES.ktoe.MT.Res.HH.Thermal.SH.Gas.SH.Elec</t>
  </si>
  <si>
    <t>TES.ktoe.MT.Res.HH.Thermal.SH.Gas.SC</t>
  </si>
  <si>
    <t>TES.ktoe.MT.Res.HH.Thermal.SH.Gas.SC.AC.Elec</t>
  </si>
  <si>
    <t>TES.ktoe.MT.Res.HH.Thermal.SH.Gas.WH</t>
  </si>
  <si>
    <t>TES.ktoe.MT.Res.HH.Thermal.SH.Gas.WH.Gas.NoSolar.Gas</t>
  </si>
  <si>
    <t>TES.ktoe.MT.Res.HH.Thermal.SH.Gas.WH.Gas.Solar</t>
  </si>
  <si>
    <t>TES.ktoe.MT.Res.HH.Thermal.SH.Gas.WH.Gas.Solar.Gas</t>
  </si>
  <si>
    <t>TES.ktoe.MT.Res.HH.Thermal.SH.Gas.WH.Gas.Solar.Solar</t>
  </si>
  <si>
    <t>TES.ktoe.MT.Res.HH.Thermal.SH.Gas.WH.Elc.NoSolar.Elec</t>
  </si>
  <si>
    <t>TES.ktoe.MT.Res.HH.Thermal.SH.Gas.WH.Elc.Solar</t>
  </si>
  <si>
    <t>TES.ktoe.MT.Res.HH.Thermal.SH.Gas.WH.Elc.Solar.Elec</t>
  </si>
  <si>
    <t>TES.ktoe.MT.Res.HH.Thermal.SH.Gas.WH.Elc.Solar.Solar</t>
  </si>
  <si>
    <t>TES.ktoe.MT.Res.HH.Thermal.SH.Gas.CO</t>
  </si>
  <si>
    <t>TES.ktoe.MT.Res.HH.Thermal.SH.Gas.CO.Gas.Gas</t>
  </si>
  <si>
    <t>TES.ktoe.MT.Res.HH.Thermal.SH.Gas.CO.Elc.Elec</t>
  </si>
  <si>
    <t>TES.ktoe.MT.Res.HH.Thermal.SH.Biomass</t>
  </si>
  <si>
    <t>TES.ktoe.MT.Res.HH.Thermal.SH.Biomass.SH</t>
  </si>
  <si>
    <t>TES.ktoe.MT.Res.HH.Thermal.SH.Biomass.SH.Biomass</t>
  </si>
  <si>
    <t>TES.ktoe.MT.Res.HH.Thermal.SH.Biomass.SH.Elec</t>
  </si>
  <si>
    <t>TES.ktoe.MT.Res.HH.Thermal.SH.Biomass.SC</t>
  </si>
  <si>
    <t>TES.ktoe.MT.Res.HH.Thermal.SH.Biomass.SC.AC.Elec</t>
  </si>
  <si>
    <t>TES.ktoe.MT.Res.HH.Thermal.SH.Biomass.WH</t>
  </si>
  <si>
    <t>TES.ktoe.MT.Res.HH.Thermal.SH.Biomass.WH.Biomass.NoSolar.Biomass</t>
  </si>
  <si>
    <t>TES.ktoe.MT.Res.HH.Thermal.SH.Biomass.WH.Biomass.Solar</t>
  </si>
  <si>
    <t>TES.ktoe.MT.Res.HH.Thermal.SH.Biomass.WH.Biomass.Solar.Biomass</t>
  </si>
  <si>
    <t>TES.ktoe.MT.Res.HH.Thermal.SH.Biomass.WH.Biomass.Solar.Solar</t>
  </si>
  <si>
    <t>TES.ktoe.MT.Res.HH.Thermal.SH.Biomass.WH.LPG.NoSolar.LPG</t>
  </si>
  <si>
    <t>TES.ktoe.MT.Res.HH.Thermal.SH.Biomass.WH.LPG.Solar</t>
  </si>
  <si>
    <t>TES.ktoe.MT.Res.HH.Thermal.SH.Biomass.WH.LPG.Solar.LPG</t>
  </si>
  <si>
    <t>TES.ktoe.MT.Res.HH.Thermal.SH.Biomass.WH.LPG.Solar.Solar</t>
  </si>
  <si>
    <t>TES.ktoe.MT.Res.HH.Thermal.SH.Biomass.WH.Elc.NoSolar.Elec</t>
  </si>
  <si>
    <t>TES.ktoe.MT.Res.HH.Thermal.SH.Biomass.WH.Elc.Solar</t>
  </si>
  <si>
    <t>TES.ktoe.MT.Res.HH.Thermal.SH.Biomass.WH.Elc.Solar.Elec</t>
  </si>
  <si>
    <t>TES.ktoe.MT.Res.HH.Thermal.SH.Biomass.WH.Elc.Solar.Solar</t>
  </si>
  <si>
    <t>TES.ktoe.MT.Res.HH.Thermal.SH.Biomass.CO</t>
  </si>
  <si>
    <t>TES.ktoe.MT.Res.HH.Thermal.SH.Biomass.CO.Biomass.Biomass</t>
  </si>
  <si>
    <t>TES.ktoe.MT.Res.HH.Thermal.SH.Biomass.CO.LPG.LPG</t>
  </si>
  <si>
    <t>TES.ktoe.MT.Res.HH.Thermal.SH.Biomass.CO.Elc.Elec</t>
  </si>
  <si>
    <t>TES.ktoe.MT.Res.HH.Thermal.SH.Geo</t>
  </si>
  <si>
    <t>TES.ktoe.MT.Res.HH.Thermal.SH.Geo.SH</t>
  </si>
  <si>
    <t>TES.ktoe.MT.Res.HH.Thermal.SH.Geo.SH.Geo</t>
  </si>
  <si>
    <t>TES.ktoe.MT.Res.HH.Thermal.SH.Geo.SH.Elec</t>
  </si>
  <si>
    <t>TES.ktoe.MT.Res.HH.Thermal.SH.Geo.SC</t>
  </si>
  <si>
    <t>TES.ktoe.MT.Res.HH.Thermal.SH.Geo.SC.AC.Elec</t>
  </si>
  <si>
    <t>TES.ktoe.MT.Res.HH.Thermal.SH.Geo.WH</t>
  </si>
  <si>
    <t>TES.ktoe.MT.Res.HH.Thermal.SH.Geo.WH.Geo.NoSolar.Geo</t>
  </si>
  <si>
    <t>TES.ktoe.MT.Res.HH.Thermal.SH.Geo.WH.Geo.Solar</t>
  </si>
  <si>
    <t>TES.ktoe.MT.Res.HH.Thermal.SH.Geo.WH.Geo.Solar.Geo</t>
  </si>
  <si>
    <t>TES.ktoe.MT.Res.HH.Thermal.SH.Geo.WH.Geo.Solar.Solar</t>
  </si>
  <si>
    <t>TES.ktoe.MT.Res.HH.Thermal.SH.Geo.WH.Elc.NoSolar.Elec</t>
  </si>
  <si>
    <t>TES.ktoe.MT.Res.HH.Thermal.SH.Geo.WH.Elc.Solar</t>
  </si>
  <si>
    <t>TES.ktoe.MT.Res.HH.Thermal.SH.Geo.WH.Elc.Solar.Elec</t>
  </si>
  <si>
    <t>TES.ktoe.MT.Res.HH.Thermal.SH.Geo.WH.Elc.Solar.Solar</t>
  </si>
  <si>
    <t>TES.ktoe.MT.Res.HH.Thermal.SH.Geo.CO</t>
  </si>
  <si>
    <t>TES.ktoe.MT.Res.HH.Thermal.SH.Geo.CO.LPG.LPG</t>
  </si>
  <si>
    <t>TES.ktoe.MT.Res.HH.Thermal.SH.Geo.CO.Elc.Elec</t>
  </si>
  <si>
    <t>TES.ktoe.MT.Res.HH.Thermal.SH.DistrHeat</t>
  </si>
  <si>
    <t>TES.ktoe.MT.Res.HH.Thermal.SH.DistrHeat.SH</t>
  </si>
  <si>
    <t>TES.ktoe.MT.Res.HH.Thermal.SH.DistrHeat.SH.Steam_Distr</t>
  </si>
  <si>
    <t>TES.ktoe.MT.Res.HH.Thermal.SH.DistrHeat.SH.Elec</t>
  </si>
  <si>
    <t>TES.ktoe.MT.Res.HH.Thermal.SH.DistrHeat.SC</t>
  </si>
  <si>
    <t>TES.ktoe.MT.Res.HH.Thermal.SH.DistrHeat.SC.AC.Elec</t>
  </si>
  <si>
    <t>TES.ktoe.MT.Res.HH.Thermal.SH.DistrHeat.WH</t>
  </si>
  <si>
    <t>TES.ktoe.MT.Res.HH.Thermal.SH.DistrHeat.WH.DistrHeat.NoSolar.Steam_Distr</t>
  </si>
  <si>
    <t>TES.ktoe.MT.Res.HH.Thermal.SH.DistrHeat.WH.DistrHeat.Solar</t>
  </si>
  <si>
    <t>TES.ktoe.MT.Res.HH.Thermal.SH.DistrHeat.WH.DistrHeat.Solar.Steam_Distr</t>
  </si>
  <si>
    <t>TES.ktoe.MT.Res.HH.Thermal.SH.DistrHeat.WH.DistrHeat.Solar.Solar</t>
  </si>
  <si>
    <t>TES.ktoe.MT.Res.HH.Thermal.SH.DistrHeat.WH.Elc.NoSolar.Elec</t>
  </si>
  <si>
    <t>TES.ktoe.MT.Res.HH.Thermal.SH.DistrHeat.WH.Elc.Solar</t>
  </si>
  <si>
    <t>TES.ktoe.MT.Res.HH.Thermal.SH.DistrHeat.WH.Elc.Solar.Elec</t>
  </si>
  <si>
    <t>TES.ktoe.MT.Res.HH.Thermal.SH.DistrHeat.WH.Elc.Solar.Solar</t>
  </si>
  <si>
    <t>TES.ktoe.MT.Res.HH.Thermal.SH.DistrHeat.CO</t>
  </si>
  <si>
    <t>TES.ktoe.MT.Res.HH.Thermal.SH.DistrHeat.CO.LPG.LPG</t>
  </si>
  <si>
    <t>TES.ktoe.MT.Res.HH.Thermal.SH.DistrHeat.CO.Elc.Elec</t>
  </si>
  <si>
    <t>TES.ktoe.MT.Res.HH.Thermal.SH.AdvElc</t>
  </si>
  <si>
    <t>TES.ktoe.MT.Res.HH.Thermal.SH.AdvElc.SH</t>
  </si>
  <si>
    <t>TES.ktoe.MT.Res.HH.Thermal.SH.AdvElc.SH.Elec</t>
  </si>
  <si>
    <t>TES.ktoe.MT.Res.HH.Thermal.SH.AdvElc.SC</t>
  </si>
  <si>
    <t>TES.ktoe.MT.Res.HH.Thermal.SH.AdvElc.SC.AC.Elec</t>
  </si>
  <si>
    <t>TES.ktoe.MT.Res.HH.Thermal.SH.AdvElc.WH</t>
  </si>
  <si>
    <t>TES.ktoe.MT.Res.HH.Thermal.SH.AdvElc.WH.LPG.NoSolar.LPG</t>
  </si>
  <si>
    <t>TES.ktoe.MT.Res.HH.Thermal.SH.AdvElc.WH.LPG.Solar</t>
  </si>
  <si>
    <t>TES.ktoe.MT.Res.HH.Thermal.SH.AdvElc.WH.LPG.Solar.LPG</t>
  </si>
  <si>
    <t>TES.ktoe.MT.Res.HH.Thermal.SH.AdvElc.WH.LPG.Solar.Solar</t>
  </si>
  <si>
    <t>TES.ktoe.MT.Res.HH.Thermal.SH.AdvElc.WH.Elc.NoSolar.Elec</t>
  </si>
  <si>
    <t>TES.ktoe.MT.Res.HH.Thermal.SH.AdvElc.WH.Elc.Solar</t>
  </si>
  <si>
    <t>TES.ktoe.MT.Res.HH.Thermal.SH.AdvElc.WH.Elc.Solar.Elec</t>
  </si>
  <si>
    <t>TES.ktoe.MT.Res.HH.Thermal.SH.AdvElc.WH.Elc.Solar.Solar</t>
  </si>
  <si>
    <t>TES.ktoe.MT.Res.HH.Thermal.SH.AdvElc.CO</t>
  </si>
  <si>
    <t>TES.ktoe.MT.Res.HH.Thermal.SH.AdvElc.CO.LPG.LPG</t>
  </si>
  <si>
    <t>TES.ktoe.MT.Res.HH.Thermal.SH.AdvElc.CO.Elc.Elec</t>
  </si>
  <si>
    <t>TES.ktoe.MT.Res.HH.Thermal.SH.ConvElc</t>
  </si>
  <si>
    <t>TES.ktoe.MT.Res.HH.Thermal.SH.ConvElc.SH</t>
  </si>
  <si>
    <t>TES.ktoe.MT.Res.HH.Thermal.SH.ConvElc.SH.Elec</t>
  </si>
  <si>
    <t>TES.ktoe.MT.Res.HH.Thermal.SH.ConvElc.SC</t>
  </si>
  <si>
    <t>TES.ktoe.MT.Res.HH.Thermal.SH.ConvElc.SC.AC.Elec</t>
  </si>
  <si>
    <t>TES.ktoe.MT.Res.HH.Thermal.SH.ConvElc.WH</t>
  </si>
  <si>
    <t>TES.ktoe.MT.Res.HH.Thermal.SH.ConvElc.WH.LPG.NoSolar.LPG</t>
  </si>
  <si>
    <t>TES.ktoe.MT.Res.HH.Thermal.SH.ConvElc.WH.LPG.Solar</t>
  </si>
  <si>
    <t>TES.ktoe.MT.Res.HH.Thermal.SH.ConvElc.WH.LPG.Solar.LPG</t>
  </si>
  <si>
    <t>TES.ktoe.MT.Res.HH.Thermal.SH.ConvElc.WH.LPG.Solar.Solar</t>
  </si>
  <si>
    <t>TES.ktoe.MT.Res.HH.Thermal.SH.ConvElc.WH.Elc.NoSolar.Elec</t>
  </si>
  <si>
    <t>TES.ktoe.MT.Res.HH.Thermal.SH.ConvElc.WH.Elc.Solar</t>
  </si>
  <si>
    <t>TES.ktoe.MT.Res.HH.Thermal.SH.ConvElc.WH.Elc.Solar.Elec</t>
  </si>
  <si>
    <t>TES.ktoe.MT.Res.HH.Thermal.SH.ConvElc.WH.Elc.Solar.Solar</t>
  </si>
  <si>
    <t>TES.ktoe.MT.Res.HH.Thermal.SH.ConvElc.CO</t>
  </si>
  <si>
    <t>TES.ktoe.MT.Res.HH.Thermal.SH.ConvElc.CO.LPG.LPG</t>
  </si>
  <si>
    <t>TES.ktoe.MT.Res.HH.Thermal.SH.ConvElc.CO.Elc.Elec</t>
  </si>
  <si>
    <t>MT - System efficiency indicator (detailed structure)</t>
  </si>
  <si>
    <t>Eff.ratio.MT.Res.HH.Thermal.SH.Solids</t>
  </si>
  <si>
    <t>Eff.ratio.MT.Res.HH.Thermal.SH.Solids.SH</t>
  </si>
  <si>
    <t>Eff.ratio.MT.Res.HH.Thermal.SH.Solids.SH.Solids</t>
  </si>
  <si>
    <t>Eff.ratio.MT.Res.HH.Thermal.SH.Solids.SH.Elec</t>
  </si>
  <si>
    <t>Eff.ratio.MT.Res.HH.Thermal.SH.Solids.SC</t>
  </si>
  <si>
    <t>Eff.ratio.MT.Res.HH.Thermal.SH.Solids.SC.AC.Elec</t>
  </si>
  <si>
    <t>Eff.ratio.MT.Res.HH.Thermal.SH.Solids.WH</t>
  </si>
  <si>
    <t>Eff.ratio.MT.Res.HH.Thermal.SH.Solids.WH.Solids.NoSolar.Solids</t>
  </si>
  <si>
    <t>Eff.ratio.MT.Res.HH.Thermal.SH.Solids.WH.LPG.NoSolar.LPG</t>
  </si>
  <si>
    <t>Eff.ratio.MT.Res.HH.Thermal.SH.Solids.WH.LPG.Solar</t>
  </si>
  <si>
    <t>Eff.ratio.MT.Res.HH.Thermal.SH.Solids.WH.LPG.Solar.LPG</t>
  </si>
  <si>
    <t>Eff.ratio.MT.Res.HH.Thermal.SH.Solids.WH.LPG.Solar.Solar</t>
  </si>
  <si>
    <t>Eff.ratio.MT.Res.HH.Thermal.SH.Solids.WH.Elc.NoSolar.Elec</t>
  </si>
  <si>
    <t>Eff.ratio.MT.Res.HH.Thermal.SH.Solids.WH.Elc.Solar</t>
  </si>
  <si>
    <t>Eff.ratio.MT.Res.HH.Thermal.SH.Solids.WH.Elc.Solar.Elec</t>
  </si>
  <si>
    <t>Eff.ratio.MT.Res.HH.Thermal.SH.Solids.WH.Elc.Solar.Solar</t>
  </si>
  <si>
    <t>Eff.ratio.MT.Res.HH.Thermal.SH.Solids.CO</t>
  </si>
  <si>
    <t>Eff.ratio.MT.Res.HH.Thermal.SH.Solids.CO.Solids.Solids</t>
  </si>
  <si>
    <t>Eff.ratio.MT.Res.HH.Thermal.SH.Solids.CO.LPG.LPG</t>
  </si>
  <si>
    <t>Eff.ratio.MT.Res.HH.Thermal.SH.Solids.CO.Elc.Elec</t>
  </si>
  <si>
    <t>Eff.ratio.MT.Res.HH.Thermal.SH.LPG</t>
  </si>
  <si>
    <t>Eff.ratio.MT.Res.HH.Thermal.SH.LPG.SH</t>
  </si>
  <si>
    <t>Eff.ratio.MT.Res.HH.Thermal.SH.LPG.SH.LPG</t>
  </si>
  <si>
    <t>Eff.ratio.MT.Res.HH.Thermal.SH.LPG.SH.Elec</t>
  </si>
  <si>
    <t>Eff.ratio.MT.Res.HH.Thermal.SH.LPG.SC</t>
  </si>
  <si>
    <t>Eff.ratio.MT.Res.HH.Thermal.SH.LPG.SC.AC.Elec</t>
  </si>
  <si>
    <t>Eff.ratio.MT.Res.HH.Thermal.SH.LPG.WH</t>
  </si>
  <si>
    <t>Eff.ratio.MT.Res.HH.Thermal.SH.LPG.WH.LPG.NoSolar.LPG</t>
  </si>
  <si>
    <t>Eff.ratio.MT.Res.HH.Thermal.SH.LPG.WH.LPG.Solar</t>
  </si>
  <si>
    <t>Eff.ratio.MT.Res.HH.Thermal.SH.LPG.WH.LPG.Solar.LPG</t>
  </si>
  <si>
    <t>Eff.ratio.MT.Res.HH.Thermal.SH.LPG.WH.LPG.Solar.Solar</t>
  </si>
  <si>
    <t>Eff.ratio.MT.Res.HH.Thermal.SH.LPG.WH.Elc.NoSolar.Elec</t>
  </si>
  <si>
    <t>Eff.ratio.MT.Res.HH.Thermal.SH.LPG.WH.Elc.Solar</t>
  </si>
  <si>
    <t>Eff.ratio.MT.Res.HH.Thermal.SH.LPG.WH.Elc.Solar.Elec</t>
  </si>
  <si>
    <t>Eff.ratio.MT.Res.HH.Thermal.SH.LPG.WH.Elc.Solar.Solar</t>
  </si>
  <si>
    <t>Eff.ratio.MT.Res.HH.Thermal.SH.LPG.CO</t>
  </si>
  <si>
    <t>Eff.ratio.MT.Res.HH.Thermal.SH.LPG.CO.LPG.LPG</t>
  </si>
  <si>
    <t>Eff.ratio.MT.Res.HH.Thermal.SH.LPG.CO.Elc.Elec</t>
  </si>
  <si>
    <t>Eff.ratio.MT.Res.HH.Thermal.SH.Oil</t>
  </si>
  <si>
    <t>Eff.ratio.MT.Res.HH.Thermal.SH.Oil.SH</t>
  </si>
  <si>
    <t>Eff.ratio.MT.Res.HH.Thermal.SH.Oil.SH.Oil</t>
  </si>
  <si>
    <t>Eff.ratio.MT.Res.HH.Thermal.SH.Oil.SH.Elec</t>
  </si>
  <si>
    <t>Eff.ratio.MT.Res.HH.Thermal.SH.Oil.SC</t>
  </si>
  <si>
    <t>Eff.ratio.MT.Res.HH.Thermal.SH.Oil.SC.AC.Elec</t>
  </si>
  <si>
    <t>Eff.ratio.MT.Res.HH.Thermal.SH.Oil.WH</t>
  </si>
  <si>
    <t>Eff.ratio.MT.Res.HH.Thermal.SH.Oil.WH.Oil.NoSolar.Oil</t>
  </si>
  <si>
    <t>Eff.ratio.MT.Res.HH.Thermal.SH.Oil.WH.Oil.Solar</t>
  </si>
  <si>
    <t>Eff.ratio.MT.Res.HH.Thermal.SH.Oil.WH.Oil.Solar.Oil</t>
  </si>
  <si>
    <t>Eff.ratio.MT.Res.HH.Thermal.SH.Oil.WH.Oil.Solar.Solar</t>
  </si>
  <si>
    <t>Eff.ratio.MT.Res.HH.Thermal.SH.Oil.WH.Elc.NoSolar.Elec</t>
  </si>
  <si>
    <t>Eff.ratio.MT.Res.HH.Thermal.SH.Oil.WH.Elc.Solar</t>
  </si>
  <si>
    <t>Eff.ratio.MT.Res.HH.Thermal.SH.Oil.WH.Elc.Solar.Elec</t>
  </si>
  <si>
    <t>Eff.ratio.MT.Res.HH.Thermal.SH.Oil.WH.Elc.Solar.Solar</t>
  </si>
  <si>
    <t>Eff.ratio.MT.Res.HH.Thermal.SH.Oil.CO</t>
  </si>
  <si>
    <t>Eff.ratio.MT.Res.HH.Thermal.SH.Oil.CO.LPG.LPG</t>
  </si>
  <si>
    <t>Eff.ratio.MT.Res.HH.Thermal.SH.Oil.CO.Elc.Elec</t>
  </si>
  <si>
    <t>Eff.ratio.MT.Res.HH.Thermal.SH.Gas</t>
  </si>
  <si>
    <t>Eff.ratio.MT.Res.HH.Thermal.SH.Gas.SH</t>
  </si>
  <si>
    <t>Eff.ratio.MT.Res.HH.Thermal.SH.Gas.SH.Gas</t>
  </si>
  <si>
    <t>Eff.ratio.MT.Res.HH.Thermal.SH.Gas.SH.Elec</t>
  </si>
  <si>
    <t>Eff.ratio.MT.Res.HH.Thermal.SH.Gas.SC</t>
  </si>
  <si>
    <t>Eff.ratio.MT.Res.HH.Thermal.SH.Gas.SC.AC.Elec</t>
  </si>
  <si>
    <t>Eff.ratio.MT.Res.HH.Thermal.SH.Gas.WH</t>
  </si>
  <si>
    <t>Eff.ratio.MT.Res.HH.Thermal.SH.Gas.WH.Gas.NoSolar.Gas</t>
  </si>
  <si>
    <t>Eff.ratio.MT.Res.HH.Thermal.SH.Gas.WH.Gas.Solar</t>
  </si>
  <si>
    <t>Eff.ratio.MT.Res.HH.Thermal.SH.Gas.WH.Gas.Solar.Gas</t>
  </si>
  <si>
    <t>Eff.ratio.MT.Res.HH.Thermal.SH.Gas.WH.Gas.Solar.Solar</t>
  </si>
  <si>
    <t>Eff.ratio.MT.Res.HH.Thermal.SH.Gas.WH.Elc.NoSolar.Elec</t>
  </si>
  <si>
    <t>Eff.ratio.MT.Res.HH.Thermal.SH.Gas.WH.Elc.Solar</t>
  </si>
  <si>
    <t>Eff.ratio.MT.Res.HH.Thermal.SH.Gas.WH.Elc.Solar.Elec</t>
  </si>
  <si>
    <t>Eff.ratio.MT.Res.HH.Thermal.SH.Gas.WH.Elc.Solar.Solar</t>
  </si>
  <si>
    <t>Eff.ratio.MT.Res.HH.Thermal.SH.Gas.CO</t>
  </si>
  <si>
    <t>Eff.ratio.MT.Res.HH.Thermal.SH.Gas.CO.Gas.Gas</t>
  </si>
  <si>
    <t>Eff.ratio.MT.Res.HH.Thermal.SH.Gas.CO.Elc.Elec</t>
  </si>
  <si>
    <t>Eff.ratio.MT.Res.HH.Thermal.SH.Biomass</t>
  </si>
  <si>
    <t>Eff.ratio.MT.Res.HH.Thermal.SH.Biomass.SH</t>
  </si>
  <si>
    <t>Eff.ratio.MT.Res.HH.Thermal.SH.Biomass.SH.Biomass</t>
  </si>
  <si>
    <t>Eff.ratio.MT.Res.HH.Thermal.SH.Biomass.SH.Elec</t>
  </si>
  <si>
    <t>Eff.ratio.MT.Res.HH.Thermal.SH.Biomass.SC</t>
  </si>
  <si>
    <t>Eff.ratio.MT.Res.HH.Thermal.SH.Biomass.SC.AC.Elec</t>
  </si>
  <si>
    <t>Eff.ratio.MT.Res.HH.Thermal.SH.Biomass.WH</t>
  </si>
  <si>
    <t>Eff.ratio.MT.Res.HH.Thermal.SH.Biomass.WH.Biomass.NoSolar.Biomass</t>
  </si>
  <si>
    <t>Eff.ratio.MT.Res.HH.Thermal.SH.Biomass.WH.Biomass.Solar</t>
  </si>
  <si>
    <t>Eff.ratio.MT.Res.HH.Thermal.SH.Biomass.WH.Biomass.Solar.Biomass</t>
  </si>
  <si>
    <t>Eff.ratio.MT.Res.HH.Thermal.SH.Biomass.WH.Biomass.Solar.Solar</t>
  </si>
  <si>
    <t>Eff.ratio.MT.Res.HH.Thermal.SH.Biomass.WH.LPG.NoSolar.LPG</t>
  </si>
  <si>
    <t>Eff.ratio.MT.Res.HH.Thermal.SH.Biomass.WH.LPG.Solar</t>
  </si>
  <si>
    <t>Eff.ratio.MT.Res.HH.Thermal.SH.Biomass.WH.LPG.Solar.LPG</t>
  </si>
  <si>
    <t>Eff.ratio.MT.Res.HH.Thermal.SH.Biomass.WH.LPG.Solar.Solar</t>
  </si>
  <si>
    <t>Eff.ratio.MT.Res.HH.Thermal.SH.Biomass.WH.Elc.NoSolar.Elec</t>
  </si>
  <si>
    <t>Eff.ratio.MT.Res.HH.Thermal.SH.Biomass.WH.Elc.Solar</t>
  </si>
  <si>
    <t>Eff.ratio.MT.Res.HH.Thermal.SH.Biomass.WH.Elc.Solar.Elec</t>
  </si>
  <si>
    <t>Eff.ratio.MT.Res.HH.Thermal.SH.Biomass.WH.Elc.Solar.Solar</t>
  </si>
  <si>
    <t>Eff.ratio.MT.Res.HH.Thermal.SH.Biomass.CO</t>
  </si>
  <si>
    <t>Eff.ratio.MT.Res.HH.Thermal.SH.Biomass.CO.Biomass.Biomass</t>
  </si>
  <si>
    <t>Eff.ratio.MT.Res.HH.Thermal.SH.Biomass.CO.LPG.LPG</t>
  </si>
  <si>
    <t>Eff.ratio.MT.Res.HH.Thermal.SH.Biomass.CO.Elc.Elec</t>
  </si>
  <si>
    <t>Eff.ratio.MT.Res.HH.Thermal.SH.Geo</t>
  </si>
  <si>
    <t>Eff.ratio.MT.Res.HH.Thermal.SH.Geo.SH</t>
  </si>
  <si>
    <t>Eff.ratio.MT.Res.HH.Thermal.SH.Geo.SH.Geo</t>
  </si>
  <si>
    <t>Eff.ratio.MT.Res.HH.Thermal.SH.Geo.SH.Elec</t>
  </si>
  <si>
    <t>Eff.ratio.MT.Res.HH.Thermal.SH.Geo.SC</t>
  </si>
  <si>
    <t>Eff.ratio.MT.Res.HH.Thermal.SH.Geo.SC.AC.Elec</t>
  </si>
  <si>
    <t>Eff.ratio.MT.Res.HH.Thermal.SH.Geo.WH</t>
  </si>
  <si>
    <t>Eff.ratio.MT.Res.HH.Thermal.SH.Geo.WH.Geo.NoSolar.Geo</t>
  </si>
  <si>
    <t>Eff.ratio.MT.Res.HH.Thermal.SH.Geo.WH.Geo.Solar</t>
  </si>
  <si>
    <t>Eff.ratio.MT.Res.HH.Thermal.SH.Geo.WH.Geo.Solar.Geo</t>
  </si>
  <si>
    <t>Eff.ratio.MT.Res.HH.Thermal.SH.Geo.WH.Geo.Solar.Solar</t>
  </si>
  <si>
    <t>Eff.ratio.MT.Res.HH.Thermal.SH.Geo.WH.Elc.NoSolar.Elec</t>
  </si>
  <si>
    <t>Eff.ratio.MT.Res.HH.Thermal.SH.Geo.WH.Elc.Solar</t>
  </si>
  <si>
    <t>Eff.ratio.MT.Res.HH.Thermal.SH.Geo.WH.Elc.Solar.Elec</t>
  </si>
  <si>
    <t>Eff.ratio.MT.Res.HH.Thermal.SH.Geo.WH.Elc.Solar.Solar</t>
  </si>
  <si>
    <t>Eff.ratio.MT.Res.HH.Thermal.SH.Geo.CO</t>
  </si>
  <si>
    <t>Eff.ratio.MT.Res.HH.Thermal.SH.Geo.CO.LPG.LPG</t>
  </si>
  <si>
    <t>Eff.ratio.MT.Res.HH.Thermal.SH.Geo.CO.Elc.Elec</t>
  </si>
  <si>
    <t>Eff.ratio.MT.Res.HH.Thermal.SH.DistrHeat</t>
  </si>
  <si>
    <t>Eff.ratio.MT.Res.HH.Thermal.SH.DistrHeat.SH</t>
  </si>
  <si>
    <t>Eff.ratio.MT.Res.HH.Thermal.SH.DistrHeat.SH.Steam_Distr</t>
  </si>
  <si>
    <t>Eff.ratio.MT.Res.HH.Thermal.SH.DistrHeat.SH.Elec</t>
  </si>
  <si>
    <t>Eff.ratio.MT.Res.HH.Thermal.SH.DistrHeat.SC</t>
  </si>
  <si>
    <t>Eff.ratio.MT.Res.HH.Thermal.SH.DistrHeat.SC.AC.Elec</t>
  </si>
  <si>
    <t>Eff.ratio.MT.Res.HH.Thermal.SH.DistrHeat.WH</t>
  </si>
  <si>
    <t>Eff.ratio.MT.Res.HH.Thermal.SH.DistrHeat.WH.DistrHeat.NoSolar.Steam_Distr</t>
  </si>
  <si>
    <t>Eff.ratio.MT.Res.HH.Thermal.SH.DistrHeat.WH.DistrHeat.Solar</t>
  </si>
  <si>
    <t>Eff.ratio.MT.Res.HH.Thermal.SH.DistrHeat.WH.DistrHeat.Solar.Steam_Distr</t>
  </si>
  <si>
    <t>Eff.ratio.MT.Res.HH.Thermal.SH.DistrHeat.WH.DistrHeat.Solar.Solar</t>
  </si>
  <si>
    <t>Eff.ratio.MT.Res.HH.Thermal.SH.DistrHeat.WH.Elc.NoSolar.Elec</t>
  </si>
  <si>
    <t>Eff.ratio.MT.Res.HH.Thermal.SH.DistrHeat.WH.Elc.Solar</t>
  </si>
  <si>
    <t>Eff.ratio.MT.Res.HH.Thermal.SH.DistrHeat.WH.Elc.Solar.Elec</t>
  </si>
  <si>
    <t>Eff.ratio.MT.Res.HH.Thermal.SH.DistrHeat.WH.Elc.Solar.Solar</t>
  </si>
  <si>
    <t>Eff.ratio.MT.Res.HH.Thermal.SH.DistrHeat.CO</t>
  </si>
  <si>
    <t>Eff.ratio.MT.Res.HH.Thermal.SH.DistrHeat.CO.LPG.LPG</t>
  </si>
  <si>
    <t>Eff.ratio.MT.Res.HH.Thermal.SH.DistrHeat.CO.Elc.Elec</t>
  </si>
  <si>
    <t>Eff.ratio.MT.Res.HH.Thermal.SH.AdvElc</t>
  </si>
  <si>
    <t>Eff.ratio.MT.Res.HH.Thermal.SH.AdvElc.SH</t>
  </si>
  <si>
    <t>Eff.ratio.MT.Res.HH.Thermal.SH.AdvElc.SH.Elec</t>
  </si>
  <si>
    <t>Eff.ratio.MT.Res.HH.Thermal.SH.AdvElc.SC</t>
  </si>
  <si>
    <t>Eff.ratio.MT.Res.HH.Thermal.SH.AdvElc.SC.AC.Elec</t>
  </si>
  <si>
    <t>Eff.ratio.MT.Res.HH.Thermal.SH.AdvElc.WH</t>
  </si>
  <si>
    <t>Eff.ratio.MT.Res.HH.Thermal.SH.AdvElc.WH.LPG.NoSolar.LPG</t>
  </si>
  <si>
    <t>Eff.ratio.MT.Res.HH.Thermal.SH.AdvElc.WH.LPG.Solar</t>
  </si>
  <si>
    <t>Eff.ratio.MT.Res.HH.Thermal.SH.AdvElc.WH.LPG.Solar.LPG</t>
  </si>
  <si>
    <t>Eff.ratio.MT.Res.HH.Thermal.SH.AdvElc.WH.LPG.Solar.Solar</t>
  </si>
  <si>
    <t>Eff.ratio.MT.Res.HH.Thermal.SH.AdvElc.WH.Elc.NoSolar.Elec</t>
  </si>
  <si>
    <t>Eff.ratio.MT.Res.HH.Thermal.SH.AdvElc.WH.Elc.Solar</t>
  </si>
  <si>
    <t>Eff.ratio.MT.Res.HH.Thermal.SH.AdvElc.WH.Elc.Solar.Elec</t>
  </si>
  <si>
    <t>Eff.ratio.MT.Res.HH.Thermal.SH.AdvElc.WH.Elc.Solar.Solar</t>
  </si>
  <si>
    <t>Eff.ratio.MT.Res.HH.Thermal.SH.AdvElc.CO</t>
  </si>
  <si>
    <t>Eff.ratio.MT.Res.HH.Thermal.SH.AdvElc.CO.LPG.LPG</t>
  </si>
  <si>
    <t>Eff.ratio.MT.Res.HH.Thermal.SH.AdvElc.CO.Elc.Elec</t>
  </si>
  <si>
    <t>Eff.ratio.MT.Res.HH.Thermal.SH.ConvElc</t>
  </si>
  <si>
    <t>Eff.ratio.MT.Res.HH.Thermal.SH.ConvElc.SH</t>
  </si>
  <si>
    <t>Eff.ratio.MT.Res.HH.Thermal.SH.ConvElc.SH.Elec</t>
  </si>
  <si>
    <t>Eff.ratio.MT.Res.HH.Thermal.SH.ConvElc.SC</t>
  </si>
  <si>
    <t>Eff.ratio.MT.Res.HH.Thermal.SH.ConvElc.SC.AC.Elec</t>
  </si>
  <si>
    <t>Eff.ratio.MT.Res.HH.Thermal.SH.ConvElc.WH</t>
  </si>
  <si>
    <t>Eff.ratio.MT.Res.HH.Thermal.SH.ConvElc.WH.LPG.NoSolar.LPG</t>
  </si>
  <si>
    <t>Eff.ratio.MT.Res.HH.Thermal.SH.ConvElc.WH.LPG.Solar</t>
  </si>
  <si>
    <t>Eff.ratio.MT.Res.HH.Thermal.SH.ConvElc.WH.LPG.Solar.LPG</t>
  </si>
  <si>
    <t>Eff.ratio.MT.Res.HH.Thermal.SH.ConvElc.WH.LPG.Solar.Solar</t>
  </si>
  <si>
    <t>Eff.ratio.MT.Res.HH.Thermal.SH.ConvElc.WH.Elc.NoSolar.Elec</t>
  </si>
  <si>
    <t>Eff.ratio.MT.Res.HH.Thermal.SH.ConvElc.WH.Elc.Solar</t>
  </si>
  <si>
    <t>Eff.ratio.MT.Res.HH.Thermal.SH.ConvElc.WH.Elc.Solar.Elec</t>
  </si>
  <si>
    <t>Eff.ratio.MT.Res.HH.Thermal.SH.ConvElc.WH.Elc.Solar.Solar</t>
  </si>
  <si>
    <t>Eff.ratio.MT.Res.HH.Thermal.SH.ConvElc.CO</t>
  </si>
  <si>
    <t>Eff.ratio.MT.Res.HH.Thermal.SH.ConvElc.CO.LPG.LPG</t>
  </si>
  <si>
    <t>Eff.ratio.MT.Res.HH.Thermal.SH.ConvElc.CO.Elc.Elec</t>
  </si>
  <si>
    <t>MT - CO2 emissions (detailed structure)</t>
  </si>
  <si>
    <t>EMI.ktCO2.MT.Res.HH.Thermal.SH.Solids</t>
  </si>
  <si>
    <t>EMI.ktCO2.MT.Res.HH.Thermal.SH.Solids.SH</t>
  </si>
  <si>
    <t>EMI.ktCO2.MT.Res.HH.Thermal.SH.Solids.SH.Solids</t>
  </si>
  <si>
    <t>EMI.ktCO2.MT.Res.HH.Thermal.SH.Solids.SH.Elec</t>
  </si>
  <si>
    <t>EMI.ktCO2.MT.Res.HH.Thermal.SH.Solids.SC</t>
  </si>
  <si>
    <t>EMI.ktCO2.MT.Res.HH.Thermal.SH.Solids.SC.AC.Elec</t>
  </si>
  <si>
    <t>EMI.ktCO2.MT.Res.HH.Thermal.SH.Solids.WH</t>
  </si>
  <si>
    <t>EMI.ktCO2.MT.Res.HH.Thermal.SH.Solids.WH.Solids.NoSolar.Solids</t>
  </si>
  <si>
    <t>EMI.ktCO2.MT.Res.HH.Thermal.SH.Solids.WH.LPG.NoSolar.LPG</t>
  </si>
  <si>
    <t>EMI.ktCO2.MT.Res.HH.Thermal.SH.Solids.WH.LPG.Solar</t>
  </si>
  <si>
    <t>EMI.ktCO2.MT.Res.HH.Thermal.SH.Solids.WH.LPG.Solar.LPG</t>
  </si>
  <si>
    <t>EMI.ktCO2.MT.Res.HH.Thermal.SH.Solids.WH.LPG.Solar.Solar</t>
  </si>
  <si>
    <t>EMI.ktCO2.MT.Res.HH.Thermal.SH.Solids.WH.Elc.NoSolar.Elec</t>
  </si>
  <si>
    <t>EMI.ktCO2.MT.Res.HH.Thermal.SH.Solids.WH.Elc.Solar</t>
  </si>
  <si>
    <t>EMI.ktCO2.MT.Res.HH.Thermal.SH.Solids.WH.Elc.Solar.Elec</t>
  </si>
  <si>
    <t>EMI.ktCO2.MT.Res.HH.Thermal.SH.Solids.WH.Elc.Solar.Solar</t>
  </si>
  <si>
    <t>EMI.ktCO2.MT.Res.HH.Thermal.SH.Solids.CO</t>
  </si>
  <si>
    <t>EMI.ktCO2.MT.Res.HH.Thermal.SH.Solids.CO.Solids.Solids</t>
  </si>
  <si>
    <t>EMI.ktCO2.MT.Res.HH.Thermal.SH.Solids.CO.LPG.LPG</t>
  </si>
  <si>
    <t>EMI.ktCO2.MT.Res.HH.Thermal.SH.Solids.CO.Elc.Elec</t>
  </si>
  <si>
    <t>EMI.ktCO2.MT.Res.HH.Thermal.SH.LPG</t>
  </si>
  <si>
    <t>EMI.ktCO2.MT.Res.HH.Thermal.SH.LPG.SH</t>
  </si>
  <si>
    <t>EMI.ktCO2.MT.Res.HH.Thermal.SH.LPG.SH.LPG</t>
  </si>
  <si>
    <t>EMI.ktCO2.MT.Res.HH.Thermal.SH.LPG.SH.Elec</t>
  </si>
  <si>
    <t>EMI.ktCO2.MT.Res.HH.Thermal.SH.LPG.SC</t>
  </si>
  <si>
    <t>EMI.ktCO2.MT.Res.HH.Thermal.SH.LPG.SC.AC.Elec</t>
  </si>
  <si>
    <t>EMI.ktCO2.MT.Res.HH.Thermal.SH.LPG.WH</t>
  </si>
  <si>
    <t>EMI.ktCO2.MT.Res.HH.Thermal.SH.LPG.WH.LPG.NoSolar.LPG</t>
  </si>
  <si>
    <t>EMI.ktCO2.MT.Res.HH.Thermal.SH.LPG.WH.LPG.Solar</t>
  </si>
  <si>
    <t>EMI.ktCO2.MT.Res.HH.Thermal.SH.LPG.WH.LPG.Solar.LPG</t>
  </si>
  <si>
    <t>EMI.ktCO2.MT.Res.HH.Thermal.SH.LPG.WH.LPG.Solar.Solar</t>
  </si>
  <si>
    <t>EMI.ktCO2.MT.Res.HH.Thermal.SH.LPG.WH.Elc.NoSolar.Elec</t>
  </si>
  <si>
    <t>EMI.ktCO2.MT.Res.HH.Thermal.SH.LPG.WH.Elc.Solar</t>
  </si>
  <si>
    <t>EMI.ktCO2.MT.Res.HH.Thermal.SH.LPG.WH.Elc.Solar.Elec</t>
  </si>
  <si>
    <t>EMI.ktCO2.MT.Res.HH.Thermal.SH.LPG.WH.Elc.Solar.Solar</t>
  </si>
  <si>
    <t>EMI.ktCO2.MT.Res.HH.Thermal.SH.LPG.CO</t>
  </si>
  <si>
    <t>EMI.ktCO2.MT.Res.HH.Thermal.SH.LPG.CO.LPG.LPG</t>
  </si>
  <si>
    <t>EMI.ktCO2.MT.Res.HH.Thermal.SH.LPG.CO.Elc.Elec</t>
  </si>
  <si>
    <t>EMI.ktCO2.MT.Res.HH.Thermal.SH.Oil</t>
  </si>
  <si>
    <t>EMI.ktCO2.MT.Res.HH.Thermal.SH.Oil.SH</t>
  </si>
  <si>
    <t>EMI.ktCO2.MT.Res.HH.Thermal.SH.Oil.SH.Oil</t>
  </si>
  <si>
    <t>EMI.ktCO2.MT.Res.HH.Thermal.SH.Oil.SH.Elec</t>
  </si>
  <si>
    <t>EMI.ktCO2.MT.Res.HH.Thermal.SH.Oil.SC</t>
  </si>
  <si>
    <t>EMI.ktCO2.MT.Res.HH.Thermal.SH.Oil.SC.AC.Elec</t>
  </si>
  <si>
    <t>EMI.ktCO2.MT.Res.HH.Thermal.SH.Oil.WH</t>
  </si>
  <si>
    <t>EMI.ktCO2.MT.Res.HH.Thermal.SH.Oil.WH.Oil.NoSolar.Oil</t>
  </si>
  <si>
    <t>EMI.ktCO2.MT.Res.HH.Thermal.SH.Oil.WH.Oil.Solar</t>
  </si>
  <si>
    <t>EMI.ktCO2.MT.Res.HH.Thermal.SH.Oil.WH.Oil.Solar.Oil</t>
  </si>
  <si>
    <t>EMI.ktCO2.MT.Res.HH.Thermal.SH.Oil.WH.Oil.Solar.Solar</t>
  </si>
  <si>
    <t>EMI.ktCO2.MT.Res.HH.Thermal.SH.Oil.WH.Elc.NoSolar.Elec</t>
  </si>
  <si>
    <t>EMI.ktCO2.MT.Res.HH.Thermal.SH.Oil.WH.Elc.Solar</t>
  </si>
  <si>
    <t>EMI.ktCO2.MT.Res.HH.Thermal.SH.Oil.WH.Elc.Solar.Elec</t>
  </si>
  <si>
    <t>EMI.ktCO2.MT.Res.HH.Thermal.SH.Oil.WH.Elc.Solar.Solar</t>
  </si>
  <si>
    <t>EMI.ktCO2.MT.Res.HH.Thermal.SH.Oil.CO</t>
  </si>
  <si>
    <t>EMI.ktCO2.MT.Res.HH.Thermal.SH.Oil.CO.LPG.LPG</t>
  </si>
  <si>
    <t>EMI.ktCO2.MT.Res.HH.Thermal.SH.Oil.CO.Elc.Elec</t>
  </si>
  <si>
    <t>EMI.ktCO2.MT.Res.HH.Thermal.SH.Gas</t>
  </si>
  <si>
    <t>EMI.ktCO2.MT.Res.HH.Thermal.SH.Gas.SH</t>
  </si>
  <si>
    <t>EMI.ktCO2.MT.Res.HH.Thermal.SH.Gas.SH.Gas</t>
  </si>
  <si>
    <t>EMI.ktCO2.MT.Res.HH.Thermal.SH.Gas.SH.Elec</t>
  </si>
  <si>
    <t>EMI.ktCO2.MT.Res.HH.Thermal.SH.Gas.SC</t>
  </si>
  <si>
    <t>EMI.ktCO2.MT.Res.HH.Thermal.SH.Gas.SC.AC.Elec</t>
  </si>
  <si>
    <t>EMI.ktCO2.MT.Res.HH.Thermal.SH.Gas.WH</t>
  </si>
  <si>
    <t>EMI.ktCO2.MT.Res.HH.Thermal.SH.Gas.WH.Gas.NoSolar.Gas</t>
  </si>
  <si>
    <t>EMI.ktCO2.MT.Res.HH.Thermal.SH.Gas.WH.Gas.Solar</t>
  </si>
  <si>
    <t>EMI.ktCO2.MT.Res.HH.Thermal.SH.Gas.WH.Gas.Solar.Gas</t>
  </si>
  <si>
    <t>EMI.ktCO2.MT.Res.HH.Thermal.SH.Gas.WH.Gas.Solar.Solar</t>
  </si>
  <si>
    <t>EMI.ktCO2.MT.Res.HH.Thermal.SH.Gas.WH.Elc.NoSolar.Elec</t>
  </si>
  <si>
    <t>EMI.ktCO2.MT.Res.HH.Thermal.SH.Gas.WH.Elc.Solar</t>
  </si>
  <si>
    <t>EMI.ktCO2.MT.Res.HH.Thermal.SH.Gas.WH.Elc.Solar.Elec</t>
  </si>
  <si>
    <t>EMI.ktCO2.MT.Res.HH.Thermal.SH.Gas.WH.Elc.Solar.Solar</t>
  </si>
  <si>
    <t>EMI.ktCO2.MT.Res.HH.Thermal.SH.Gas.CO</t>
  </si>
  <si>
    <t>EMI.ktCO2.MT.Res.HH.Thermal.SH.Gas.CO.Gas.Gas</t>
  </si>
  <si>
    <t>EMI.ktCO2.MT.Res.HH.Thermal.SH.Gas.CO.Elc.Elec</t>
  </si>
  <si>
    <t>EMI.ktCO2.MT.Res.HH.Thermal.SH.Biomass</t>
  </si>
  <si>
    <t>EMI.ktCO2.MT.Res.HH.Thermal.SH.Biomass.SH</t>
  </si>
  <si>
    <t>EMI.ktCO2.MT.Res.HH.Thermal.SH.Biomass.SH.Biomass</t>
  </si>
  <si>
    <t>EMI.ktCO2.MT.Res.HH.Thermal.SH.Biomass.SH.Elec</t>
  </si>
  <si>
    <t>EMI.ktCO2.MT.Res.HH.Thermal.SH.Biomass.SC</t>
  </si>
  <si>
    <t>EMI.ktCO2.MT.Res.HH.Thermal.SH.Biomass.SC.AC.Elec</t>
  </si>
  <si>
    <t>EMI.ktCO2.MT.Res.HH.Thermal.SH.Biomass.WH</t>
  </si>
  <si>
    <t>EMI.ktCO2.MT.Res.HH.Thermal.SH.Biomass.WH.Biomass.NoSolar.Biomass</t>
  </si>
  <si>
    <t>EMI.ktCO2.MT.Res.HH.Thermal.SH.Biomass.WH.Biomass.Solar</t>
  </si>
  <si>
    <t>EMI.ktCO2.MT.Res.HH.Thermal.SH.Biomass.WH.Biomass.Solar.Biomass</t>
  </si>
  <si>
    <t>EMI.ktCO2.MT.Res.HH.Thermal.SH.Biomass.WH.Biomass.Solar.Solar</t>
  </si>
  <si>
    <t>EMI.ktCO2.MT.Res.HH.Thermal.SH.Biomass.WH.LPG.NoSolar.LPG</t>
  </si>
  <si>
    <t>EMI.ktCO2.MT.Res.HH.Thermal.SH.Biomass.WH.LPG.Solar</t>
  </si>
  <si>
    <t>EMI.ktCO2.MT.Res.HH.Thermal.SH.Biomass.WH.LPG.Solar.LPG</t>
  </si>
  <si>
    <t>EMI.ktCO2.MT.Res.HH.Thermal.SH.Biomass.WH.LPG.Solar.Solar</t>
  </si>
  <si>
    <t>EMI.ktCO2.MT.Res.HH.Thermal.SH.Biomass.WH.Elc.NoSolar.Elec</t>
  </si>
  <si>
    <t>EMI.ktCO2.MT.Res.HH.Thermal.SH.Biomass.WH.Elc.Solar</t>
  </si>
  <si>
    <t>EMI.ktCO2.MT.Res.HH.Thermal.SH.Biomass.WH.Elc.Solar.Elec</t>
  </si>
  <si>
    <t>EMI.ktCO2.MT.Res.HH.Thermal.SH.Biomass.WH.Elc.Solar.Solar</t>
  </si>
  <si>
    <t>EMI.ktCO2.MT.Res.HH.Thermal.SH.Biomass.CO</t>
  </si>
  <si>
    <t>EMI.ktCO2.MT.Res.HH.Thermal.SH.Biomass.CO.Biomass.Biomass</t>
  </si>
  <si>
    <t>EMI.ktCO2.MT.Res.HH.Thermal.SH.Biomass.CO.LPG.LPG</t>
  </si>
  <si>
    <t>EMI.ktCO2.MT.Res.HH.Thermal.SH.Biomass.CO.Elc.Elec</t>
  </si>
  <si>
    <t>EMI.ktCO2.MT.Res.HH.Thermal.SH.Geo</t>
  </si>
  <si>
    <t>EMI.ktCO2.MT.Res.HH.Thermal.SH.Geo.SH</t>
  </si>
  <si>
    <t>EMI.ktCO2.MT.Res.HH.Thermal.SH.Geo.SH.Geo</t>
  </si>
  <si>
    <t>EMI.ktCO2.MT.Res.HH.Thermal.SH.Geo.SH.Elec</t>
  </si>
  <si>
    <t>EMI.ktCO2.MT.Res.HH.Thermal.SH.Geo.SC</t>
  </si>
  <si>
    <t>EMI.ktCO2.MT.Res.HH.Thermal.SH.Geo.SC.AC.Elec</t>
  </si>
  <si>
    <t>EMI.ktCO2.MT.Res.HH.Thermal.SH.Geo.WH</t>
  </si>
  <si>
    <t>EMI.ktCO2.MT.Res.HH.Thermal.SH.Geo.WH.Geo.NoSolar.Geo</t>
  </si>
  <si>
    <t>EMI.ktCO2.MT.Res.HH.Thermal.SH.Geo.WH.Geo.Solar</t>
  </si>
  <si>
    <t>EMI.ktCO2.MT.Res.HH.Thermal.SH.Geo.WH.Geo.Solar.Geo</t>
  </si>
  <si>
    <t>EMI.ktCO2.MT.Res.HH.Thermal.SH.Geo.WH.Geo.Solar.Solar</t>
  </si>
  <si>
    <t>EMI.ktCO2.MT.Res.HH.Thermal.SH.Geo.WH.Elc.NoSolar.Elec</t>
  </si>
  <si>
    <t>EMI.ktCO2.MT.Res.HH.Thermal.SH.Geo.WH.Elc.Solar</t>
  </si>
  <si>
    <t>EMI.ktCO2.MT.Res.HH.Thermal.SH.Geo.WH.Elc.Solar.Elec</t>
  </si>
  <si>
    <t>EMI.ktCO2.MT.Res.HH.Thermal.SH.Geo.WH.Elc.Solar.Solar</t>
  </si>
  <si>
    <t>EMI.ktCO2.MT.Res.HH.Thermal.SH.Geo.CO</t>
  </si>
  <si>
    <t>EMI.ktCO2.MT.Res.HH.Thermal.SH.Geo.CO.LPG.LPG</t>
  </si>
  <si>
    <t>EMI.ktCO2.MT.Res.HH.Thermal.SH.Geo.CO.Elc.Elec</t>
  </si>
  <si>
    <t>EMI.ktCO2.MT.Res.HH.Thermal.SH.DistrHeat</t>
  </si>
  <si>
    <t>EMI.ktCO2.MT.Res.HH.Thermal.SH.DistrHeat.SH</t>
  </si>
  <si>
    <t>EMI.ktCO2.MT.Res.HH.Thermal.SH.DistrHeat.SH.Steam_Distr</t>
  </si>
  <si>
    <t>EMI.ktCO2.MT.Res.HH.Thermal.SH.DistrHeat.SH.Elec</t>
  </si>
  <si>
    <t>EMI.ktCO2.MT.Res.HH.Thermal.SH.DistrHeat.SC</t>
  </si>
  <si>
    <t>EMI.ktCO2.MT.Res.HH.Thermal.SH.DistrHeat.SC.AC.Elec</t>
  </si>
  <si>
    <t>EMI.ktCO2.MT.Res.HH.Thermal.SH.DistrHeat.WH</t>
  </si>
  <si>
    <t>EMI.ktCO2.MT.Res.HH.Thermal.SH.DistrHeat.WH.DistrHeat.NoSolar.Steam_Distr</t>
  </si>
  <si>
    <t>EMI.ktCO2.MT.Res.HH.Thermal.SH.DistrHeat.WH.DistrHeat.Solar</t>
  </si>
  <si>
    <t>EMI.ktCO2.MT.Res.HH.Thermal.SH.DistrHeat.WH.DistrHeat.Solar.Steam_Distr</t>
  </si>
  <si>
    <t>EMI.ktCO2.MT.Res.HH.Thermal.SH.DistrHeat.WH.DistrHeat.Solar.Solar</t>
  </si>
  <si>
    <t>EMI.ktCO2.MT.Res.HH.Thermal.SH.DistrHeat.WH.Elc.NoSolar.Elec</t>
  </si>
  <si>
    <t>EMI.ktCO2.MT.Res.HH.Thermal.SH.DistrHeat.WH.Elc.Solar</t>
  </si>
  <si>
    <t>EMI.ktCO2.MT.Res.HH.Thermal.SH.DistrHeat.WH.Elc.Solar.Elec</t>
  </si>
  <si>
    <t>EMI.ktCO2.MT.Res.HH.Thermal.SH.DistrHeat.WH.Elc.Solar.Solar</t>
  </si>
  <si>
    <t>EMI.ktCO2.MT.Res.HH.Thermal.SH.DistrHeat.CO</t>
  </si>
  <si>
    <t>EMI.ktCO2.MT.Res.HH.Thermal.SH.DistrHeat.CO.LPG.LPG</t>
  </si>
  <si>
    <t>EMI.ktCO2.MT.Res.HH.Thermal.SH.DistrHeat.CO.Elc.Elec</t>
  </si>
  <si>
    <t>EMI.ktCO2.MT.Res.HH.Thermal.SH.AdvElc</t>
  </si>
  <si>
    <t>EMI.ktCO2.MT.Res.HH.Thermal.SH.AdvElc.SH</t>
  </si>
  <si>
    <t>EMI.ktCO2.MT.Res.HH.Thermal.SH.AdvElc.SH.Elec</t>
  </si>
  <si>
    <t>EMI.ktCO2.MT.Res.HH.Thermal.SH.AdvElc.SC</t>
  </si>
  <si>
    <t>EMI.ktCO2.MT.Res.HH.Thermal.SH.AdvElc.SC.AC.Elec</t>
  </si>
  <si>
    <t>EMI.ktCO2.MT.Res.HH.Thermal.SH.AdvElc.WH</t>
  </si>
  <si>
    <t>EMI.ktCO2.MT.Res.HH.Thermal.SH.AdvElc.WH.LPG.NoSolar.LPG</t>
  </si>
  <si>
    <t>EMI.ktCO2.MT.Res.HH.Thermal.SH.AdvElc.WH.LPG.Solar</t>
  </si>
  <si>
    <t>EMI.ktCO2.MT.Res.HH.Thermal.SH.AdvElc.WH.LPG.Solar.LPG</t>
  </si>
  <si>
    <t>EMI.ktCO2.MT.Res.HH.Thermal.SH.AdvElc.WH.LPG.Solar.Solar</t>
  </si>
  <si>
    <t>EMI.ktCO2.MT.Res.HH.Thermal.SH.AdvElc.WH.Elc.NoSolar.Elec</t>
  </si>
  <si>
    <t>EMI.ktCO2.MT.Res.HH.Thermal.SH.AdvElc.WH.Elc.Solar</t>
  </si>
  <si>
    <t>EMI.ktCO2.MT.Res.HH.Thermal.SH.AdvElc.WH.Elc.Solar.Elec</t>
  </si>
  <si>
    <t>EMI.ktCO2.MT.Res.HH.Thermal.SH.AdvElc.WH.Elc.Solar.Solar</t>
  </si>
  <si>
    <t>EMI.ktCO2.MT.Res.HH.Thermal.SH.AdvElc.CO</t>
  </si>
  <si>
    <t>EMI.ktCO2.MT.Res.HH.Thermal.SH.AdvElc.CO.LPG.LPG</t>
  </si>
  <si>
    <t>EMI.ktCO2.MT.Res.HH.Thermal.SH.AdvElc.CO.Elc.Elec</t>
  </si>
  <si>
    <t>EMI.ktCO2.MT.Res.HH.Thermal.SH.ConvElc</t>
  </si>
  <si>
    <t>EMI.ktCO2.MT.Res.HH.Thermal.SH.ConvElc.SH</t>
  </si>
  <si>
    <t>EMI.ktCO2.MT.Res.HH.Thermal.SH.ConvElc.SH.Elec</t>
  </si>
  <si>
    <t>EMI.ktCO2.MT.Res.HH.Thermal.SH.ConvElc.SC</t>
  </si>
  <si>
    <t>EMI.ktCO2.MT.Res.HH.Thermal.SH.ConvElc.SC.AC.Elec</t>
  </si>
  <si>
    <t>EMI.ktCO2.MT.Res.HH.Thermal.SH.ConvElc.WH</t>
  </si>
  <si>
    <t>EMI.ktCO2.MT.Res.HH.Thermal.SH.ConvElc.WH.LPG.NoSolar.LPG</t>
  </si>
  <si>
    <t>EMI.ktCO2.MT.Res.HH.Thermal.SH.ConvElc.WH.LPG.Solar</t>
  </si>
  <si>
    <t>EMI.ktCO2.MT.Res.HH.Thermal.SH.ConvElc.WH.LPG.Solar.LPG</t>
  </si>
  <si>
    <t>EMI.ktCO2.MT.Res.HH.Thermal.SH.ConvElc.WH.LPG.Solar.Solar</t>
  </si>
  <si>
    <t>EMI.ktCO2.MT.Res.HH.Thermal.SH.ConvElc.WH.Elc.NoSolar.Elec</t>
  </si>
  <si>
    <t>EMI.ktCO2.MT.Res.HH.Thermal.SH.ConvElc.WH.Elc.Solar</t>
  </si>
  <si>
    <t>EMI.ktCO2.MT.Res.HH.Thermal.SH.ConvElc.WH.Elc.Solar.Elec</t>
  </si>
  <si>
    <t>EMI.ktCO2.MT.Res.HH.Thermal.SH.ConvElc.WH.Elc.Solar.Solar</t>
  </si>
  <si>
    <t>EMI.ktCO2.MT.Res.HH.Thermal.SH.ConvElc.CO</t>
  </si>
  <si>
    <t>EMI.ktCO2.MT.Res.HH.Thermal.SH.ConvElc.CO.LPG.LPG</t>
  </si>
  <si>
    <t>EMI.ktCO2.MT.Res.HH.Thermal.SH.ConvElc.CO.Elc.Elec</t>
  </si>
  <si>
    <t>MT - Final energy consumption per household (detailed structure)</t>
  </si>
  <si>
    <t>FEC_per_household.kWh.MT.Res.HH.Thermal.SH.Solids</t>
  </si>
  <si>
    <t>FEC_per_household.kWh.MT.Res.HH.Thermal.SH.Solids.SH</t>
  </si>
  <si>
    <t>FEC_per_household.kWh.MT.Res.HH.Thermal.SH.Solids.SH.Solids</t>
  </si>
  <si>
    <t>FEC_per_household.kWh.MT.Res.HH.Thermal.SH.Solids.SH.Elec</t>
  </si>
  <si>
    <t>FEC_per_household.kWh.MT.Res.HH.Thermal.SH.Solids.SC</t>
  </si>
  <si>
    <t>FEC_per_household.kWh.MT.Res.HH.Thermal.SH.Solids.SC.AC.Elec</t>
  </si>
  <si>
    <t>FEC_per_household.kWh.MT.Res.HH.Thermal.SH.Solids.WH</t>
  </si>
  <si>
    <t>FEC_per_household.kWh.MT.Res.HH.Thermal.SH.Solids.WH.Solids.NoSolar.Solids</t>
  </si>
  <si>
    <t>FEC_per_household.kWh.MT.Res.HH.Thermal.SH.Solids.WH.LPG.NoSolar.LPG</t>
  </si>
  <si>
    <t>FEC_per_household.kWh.MT.Res.HH.Thermal.SH.Solids.WH.LPG.Solar</t>
  </si>
  <si>
    <t>FEC_per_household.kWh.MT.Res.HH.Thermal.SH.Solids.WH.LPG.Solar.LPG</t>
  </si>
  <si>
    <t>FEC_per_household.kWh.MT.Res.HH.Thermal.SH.Solids.WH.LPG.Solar.Solar</t>
  </si>
  <si>
    <t>FEC_per_household.kWh.MT.Res.HH.Thermal.SH.Solids.WH.Elc.NoSolar.Elec</t>
  </si>
  <si>
    <t>FEC_per_household.kWh.MT.Res.HH.Thermal.SH.Solids.WH.Elc.Solar</t>
  </si>
  <si>
    <t>FEC_per_household.kWh.MT.Res.HH.Thermal.SH.Solids.WH.Elc.Solar.Elec</t>
  </si>
  <si>
    <t>FEC_per_household.kWh.MT.Res.HH.Thermal.SH.Solids.WH.Elc.Solar.Solar</t>
  </si>
  <si>
    <t>FEC_per_household.kWh.MT.Res.HH.Thermal.SH.Solids.CO</t>
  </si>
  <si>
    <t>FEC_per_household.kWh.MT.Res.HH.Thermal.SH.Solids.CO.Solids.Solids</t>
  </si>
  <si>
    <t>FEC_per_household.kWh.MT.Res.HH.Thermal.SH.Solids.CO.LPG.LPG</t>
  </si>
  <si>
    <t>FEC_per_household.kWh.MT.Res.HH.Thermal.SH.Solids.CO.Elc.Elec</t>
  </si>
  <si>
    <t>FEC_per_household.kWh.MT.Res.HH.Thermal.SH.LPG</t>
  </si>
  <si>
    <t>FEC_per_household.kWh.MT.Res.HH.Thermal.SH.LPG.SH</t>
  </si>
  <si>
    <t>FEC_per_household.kWh.MT.Res.HH.Thermal.SH.LPG.SH.LPG</t>
  </si>
  <si>
    <t>FEC_per_household.kWh.MT.Res.HH.Thermal.SH.LPG.SH.Elec</t>
  </si>
  <si>
    <t>FEC_per_household.kWh.MT.Res.HH.Thermal.SH.LPG.SC</t>
  </si>
  <si>
    <t>FEC_per_household.kWh.MT.Res.HH.Thermal.SH.LPG.SC.AC.Elec</t>
  </si>
  <si>
    <t>FEC_per_household.kWh.MT.Res.HH.Thermal.SH.LPG.WH</t>
  </si>
  <si>
    <t>FEC_per_household.kWh.MT.Res.HH.Thermal.SH.LPG.WH.LPG.NoSolar.LPG</t>
  </si>
  <si>
    <t>FEC_per_household.kWh.MT.Res.HH.Thermal.SH.LPG.WH.LPG.Solar</t>
  </si>
  <si>
    <t>FEC_per_household.kWh.MT.Res.HH.Thermal.SH.LPG.WH.LPG.Solar.LPG</t>
  </si>
  <si>
    <t>FEC_per_household.kWh.MT.Res.HH.Thermal.SH.LPG.WH.LPG.Solar.Solar</t>
  </si>
  <si>
    <t>FEC_per_household.kWh.MT.Res.HH.Thermal.SH.LPG.WH.Elc.NoSolar.Elec</t>
  </si>
  <si>
    <t>FEC_per_household.kWh.MT.Res.HH.Thermal.SH.LPG.WH.Elc.Solar</t>
  </si>
  <si>
    <t>FEC_per_household.kWh.MT.Res.HH.Thermal.SH.LPG.WH.Elc.Solar.Elec</t>
  </si>
  <si>
    <t>FEC_per_household.kWh.MT.Res.HH.Thermal.SH.LPG.WH.Elc.Solar.Solar</t>
  </si>
  <si>
    <t>FEC_per_household.kWh.MT.Res.HH.Thermal.SH.LPG.CO</t>
  </si>
  <si>
    <t>FEC_per_household.kWh.MT.Res.HH.Thermal.SH.LPG.CO.LPG.LPG</t>
  </si>
  <si>
    <t>FEC_per_household.kWh.MT.Res.HH.Thermal.SH.LPG.CO.Elc.Elec</t>
  </si>
  <si>
    <t>FEC_per_household.kWh.MT.Res.HH.Thermal.SH.Oil</t>
  </si>
  <si>
    <t>FEC_per_household.kWh.MT.Res.HH.Thermal.SH.Oil.SH</t>
  </si>
  <si>
    <t>FEC_per_household.kWh.MT.Res.HH.Thermal.SH.Oil.SH.Oil</t>
  </si>
  <si>
    <t>FEC_per_household.kWh.MT.Res.HH.Thermal.SH.Oil.SH.Elec</t>
  </si>
  <si>
    <t>FEC_per_household.kWh.MT.Res.HH.Thermal.SH.Oil.SC</t>
  </si>
  <si>
    <t>FEC_per_household.kWh.MT.Res.HH.Thermal.SH.Oil.SC.AC.Elec</t>
  </si>
  <si>
    <t>FEC_per_household.kWh.MT.Res.HH.Thermal.SH.Oil.WH</t>
  </si>
  <si>
    <t>FEC_per_household.kWh.MT.Res.HH.Thermal.SH.Oil.WH.Oil.NoSolar.Oil</t>
  </si>
  <si>
    <t>FEC_per_household.kWh.MT.Res.HH.Thermal.SH.Oil.WH.Oil.Solar</t>
  </si>
  <si>
    <t>FEC_per_household.kWh.MT.Res.HH.Thermal.SH.Oil.WH.Oil.Solar.Oil</t>
  </si>
  <si>
    <t>FEC_per_household.kWh.MT.Res.HH.Thermal.SH.Oil.WH.Oil.Solar.Solar</t>
  </si>
  <si>
    <t>FEC_per_household.kWh.MT.Res.HH.Thermal.SH.Oil.WH.Elc.NoSolar.Elec</t>
  </si>
  <si>
    <t>FEC_per_household.kWh.MT.Res.HH.Thermal.SH.Oil.WH.Elc.Solar</t>
  </si>
  <si>
    <t>FEC_per_household.kWh.MT.Res.HH.Thermal.SH.Oil.WH.Elc.Solar.Elec</t>
  </si>
  <si>
    <t>FEC_per_household.kWh.MT.Res.HH.Thermal.SH.Oil.WH.Elc.Solar.Solar</t>
  </si>
  <si>
    <t>FEC_per_household.kWh.MT.Res.HH.Thermal.SH.Oil.CO</t>
  </si>
  <si>
    <t>FEC_per_household.kWh.MT.Res.HH.Thermal.SH.Oil.CO.LPG.LPG</t>
  </si>
  <si>
    <t>FEC_per_household.kWh.MT.Res.HH.Thermal.SH.Oil.CO.Elc.Elec</t>
  </si>
  <si>
    <t>FEC_per_household.kWh.MT.Res.HH.Thermal.SH.Gas</t>
  </si>
  <si>
    <t>FEC_per_household.kWh.MT.Res.HH.Thermal.SH.Gas.SH</t>
  </si>
  <si>
    <t>FEC_per_household.kWh.MT.Res.HH.Thermal.SH.Gas.SH.Gas</t>
  </si>
  <si>
    <t>FEC_per_household.kWh.MT.Res.HH.Thermal.SH.Gas.SH.Elec</t>
  </si>
  <si>
    <t>FEC_per_household.kWh.MT.Res.HH.Thermal.SH.Gas.SC</t>
  </si>
  <si>
    <t>FEC_per_household.kWh.MT.Res.HH.Thermal.SH.Gas.SC.AC.Elec</t>
  </si>
  <si>
    <t>FEC_per_household.kWh.MT.Res.HH.Thermal.SH.Gas.WH</t>
  </si>
  <si>
    <t>FEC_per_household.kWh.MT.Res.HH.Thermal.SH.Gas.WH.Gas.NoSolar.Gas</t>
  </si>
  <si>
    <t>FEC_per_household.kWh.MT.Res.HH.Thermal.SH.Gas.WH.Gas.Solar</t>
  </si>
  <si>
    <t>FEC_per_household.kWh.MT.Res.HH.Thermal.SH.Gas.WH.Gas.Solar.Gas</t>
  </si>
  <si>
    <t>FEC_per_household.kWh.MT.Res.HH.Thermal.SH.Gas.WH.Gas.Solar.Solar</t>
  </si>
  <si>
    <t>FEC_per_household.kWh.MT.Res.HH.Thermal.SH.Gas.WH.Elc.NoSolar.Elec</t>
  </si>
  <si>
    <t>FEC_per_household.kWh.MT.Res.HH.Thermal.SH.Gas.WH.Elc.Solar</t>
  </si>
  <si>
    <t>FEC_per_household.kWh.MT.Res.HH.Thermal.SH.Gas.WH.Elc.Solar.Elec</t>
  </si>
  <si>
    <t>FEC_per_household.kWh.MT.Res.HH.Thermal.SH.Gas.WH.Elc.Solar.Solar</t>
  </si>
  <si>
    <t>FEC_per_household.kWh.MT.Res.HH.Thermal.SH.Gas.CO</t>
  </si>
  <si>
    <t>FEC_per_household.kWh.MT.Res.HH.Thermal.SH.Gas.CO.Gas.Gas</t>
  </si>
  <si>
    <t>FEC_per_household.kWh.MT.Res.HH.Thermal.SH.Gas.CO.Elc.Elec</t>
  </si>
  <si>
    <t>FEC_per_household.kWh.MT.Res.HH.Thermal.SH.Biomass</t>
  </si>
  <si>
    <t>FEC_per_household.kWh.MT.Res.HH.Thermal.SH.Biomass.SH</t>
  </si>
  <si>
    <t>FEC_per_household.kWh.MT.Res.HH.Thermal.SH.Biomass.SH.Biomass</t>
  </si>
  <si>
    <t>FEC_per_household.kWh.MT.Res.HH.Thermal.SH.Biomass.SH.Elec</t>
  </si>
  <si>
    <t>FEC_per_household.kWh.MT.Res.HH.Thermal.SH.Biomass.SC</t>
  </si>
  <si>
    <t>FEC_per_household.kWh.MT.Res.HH.Thermal.SH.Biomass.SC.AC.Elec</t>
  </si>
  <si>
    <t>FEC_per_household.kWh.MT.Res.HH.Thermal.SH.Biomass.WH</t>
  </si>
  <si>
    <t>FEC_per_household.kWh.MT.Res.HH.Thermal.SH.Biomass.WH.Biomass.NoSolar.Biomass</t>
  </si>
  <si>
    <t>FEC_per_household.kWh.MT.Res.HH.Thermal.SH.Biomass.WH.Biomass.Solar</t>
  </si>
  <si>
    <t>FEC_per_household.kWh.MT.Res.HH.Thermal.SH.Biomass.WH.Biomass.Solar.Biomass</t>
  </si>
  <si>
    <t>FEC_per_household.kWh.MT.Res.HH.Thermal.SH.Biomass.WH.Biomass.Solar.Solar</t>
  </si>
  <si>
    <t>FEC_per_household.kWh.MT.Res.HH.Thermal.SH.Biomass.WH.LPG.NoSolar.LPG</t>
  </si>
  <si>
    <t>FEC_per_household.kWh.MT.Res.HH.Thermal.SH.Biomass.WH.LPG.Solar</t>
  </si>
  <si>
    <t>FEC_per_household.kWh.MT.Res.HH.Thermal.SH.Biomass.WH.LPG.Solar.LPG</t>
  </si>
  <si>
    <t>FEC_per_household.kWh.MT.Res.HH.Thermal.SH.Biomass.WH.LPG.Solar.Solar</t>
  </si>
  <si>
    <t>FEC_per_household.kWh.MT.Res.HH.Thermal.SH.Biomass.WH.Elc.NoSolar.Elec</t>
  </si>
  <si>
    <t>FEC_per_household.kWh.MT.Res.HH.Thermal.SH.Biomass.WH.Elc.Solar</t>
  </si>
  <si>
    <t>FEC_per_household.kWh.MT.Res.HH.Thermal.SH.Biomass.WH.Elc.Solar.Elec</t>
  </si>
  <si>
    <t>FEC_per_household.kWh.MT.Res.HH.Thermal.SH.Biomass.WH.Elc.Solar.Solar</t>
  </si>
  <si>
    <t>FEC_per_household.kWh.MT.Res.HH.Thermal.SH.Biomass.CO</t>
  </si>
  <si>
    <t>FEC_per_household.kWh.MT.Res.HH.Thermal.SH.Biomass.CO.Biomass.Biomass</t>
  </si>
  <si>
    <t>FEC_per_household.kWh.MT.Res.HH.Thermal.SH.Biomass.CO.LPG.LPG</t>
  </si>
  <si>
    <t>FEC_per_household.kWh.MT.Res.HH.Thermal.SH.Biomass.CO.Elc.Elec</t>
  </si>
  <si>
    <t>FEC_per_household.kWh.MT.Res.HH.Thermal.SH.Geo</t>
  </si>
  <si>
    <t>FEC_per_household.kWh.MT.Res.HH.Thermal.SH.Geo.SH</t>
  </si>
  <si>
    <t>FEC_per_household.kWh.MT.Res.HH.Thermal.SH.Geo.SH.Geo</t>
  </si>
  <si>
    <t>FEC_per_household.kWh.MT.Res.HH.Thermal.SH.Geo.SH.Elec</t>
  </si>
  <si>
    <t>FEC_per_household.kWh.MT.Res.HH.Thermal.SH.Geo.SC</t>
  </si>
  <si>
    <t>FEC_per_household.kWh.MT.Res.HH.Thermal.SH.Geo.SC.AC.Elec</t>
  </si>
  <si>
    <t>FEC_per_household.kWh.MT.Res.HH.Thermal.SH.Geo.WH</t>
  </si>
  <si>
    <t>FEC_per_household.kWh.MT.Res.HH.Thermal.SH.Geo.WH.Geo.NoSolar.Geo</t>
  </si>
  <si>
    <t>FEC_per_household.kWh.MT.Res.HH.Thermal.SH.Geo.WH.Geo.Solar</t>
  </si>
  <si>
    <t>FEC_per_household.kWh.MT.Res.HH.Thermal.SH.Geo.WH.Geo.Solar.Geo</t>
  </si>
  <si>
    <t>FEC_per_household.kWh.MT.Res.HH.Thermal.SH.Geo.WH.Geo.Solar.Solar</t>
  </si>
  <si>
    <t>FEC_per_household.kWh.MT.Res.HH.Thermal.SH.Geo.WH.Elc.NoSolar.Elec</t>
  </si>
  <si>
    <t>FEC_per_household.kWh.MT.Res.HH.Thermal.SH.Geo.WH.Elc.Solar</t>
  </si>
  <si>
    <t>FEC_per_household.kWh.MT.Res.HH.Thermal.SH.Geo.WH.Elc.Solar.Elec</t>
  </si>
  <si>
    <t>FEC_per_household.kWh.MT.Res.HH.Thermal.SH.Geo.WH.Elc.Solar.Solar</t>
  </si>
  <si>
    <t>FEC_per_household.kWh.MT.Res.HH.Thermal.SH.Geo.CO</t>
  </si>
  <si>
    <t>FEC_per_household.kWh.MT.Res.HH.Thermal.SH.Geo.CO.LPG.LPG</t>
  </si>
  <si>
    <t>FEC_per_household.kWh.MT.Res.HH.Thermal.SH.Geo.CO.Elc.Elec</t>
  </si>
  <si>
    <t>FEC_per_household.kWh.MT.Res.HH.Thermal.SH.DistrHeat</t>
  </si>
  <si>
    <t>FEC_per_household.kWh.MT.Res.HH.Thermal.SH.DistrHeat.SH</t>
  </si>
  <si>
    <t>FEC_per_household.kWh.MT.Res.HH.Thermal.SH.DistrHeat.SH.Steam_Distr</t>
  </si>
  <si>
    <t>FEC_per_household.kWh.MT.Res.HH.Thermal.SH.DistrHeat.SH.Elec</t>
  </si>
  <si>
    <t>FEC_per_household.kWh.MT.Res.HH.Thermal.SH.DistrHeat.SC</t>
  </si>
  <si>
    <t>FEC_per_household.kWh.MT.Res.HH.Thermal.SH.DistrHeat.SC.AC.Elec</t>
  </si>
  <si>
    <t>FEC_per_household.kWh.MT.Res.HH.Thermal.SH.DistrHeat.WH</t>
  </si>
  <si>
    <t>FEC_per_household.kWh.MT.Res.HH.Thermal.SH.DistrHeat.WH.DistrHeat.NoSolar.Steam_Distr</t>
  </si>
  <si>
    <t>FEC_per_household.kWh.MT.Res.HH.Thermal.SH.DistrHeat.WH.DistrHeat.Solar</t>
  </si>
  <si>
    <t>FEC_per_household.kWh.MT.Res.HH.Thermal.SH.DistrHeat.WH.DistrHeat.Solar.Steam_Distr</t>
  </si>
  <si>
    <t>FEC_per_household.kWh.MT.Res.HH.Thermal.SH.DistrHeat.WH.DistrHeat.Solar.Solar</t>
  </si>
  <si>
    <t>FEC_per_household.kWh.MT.Res.HH.Thermal.SH.DistrHeat.WH.Elc.NoSolar.Elec</t>
  </si>
  <si>
    <t>FEC_per_household.kWh.MT.Res.HH.Thermal.SH.DistrHeat.WH.Elc.Solar</t>
  </si>
  <si>
    <t>FEC_per_household.kWh.MT.Res.HH.Thermal.SH.DistrHeat.WH.Elc.Solar.Elec</t>
  </si>
  <si>
    <t>FEC_per_household.kWh.MT.Res.HH.Thermal.SH.DistrHeat.WH.Elc.Solar.Solar</t>
  </si>
  <si>
    <t>FEC_per_household.kWh.MT.Res.HH.Thermal.SH.DistrHeat.CO</t>
  </si>
  <si>
    <t>FEC_per_household.kWh.MT.Res.HH.Thermal.SH.DistrHeat.CO.LPG.LPG</t>
  </si>
  <si>
    <t>FEC_per_household.kWh.MT.Res.HH.Thermal.SH.DistrHeat.CO.Elc.Elec</t>
  </si>
  <si>
    <t>FEC_per_household.kWh.MT.Res.HH.Thermal.SH.AdvElc</t>
  </si>
  <si>
    <t>FEC_per_household.kWh.MT.Res.HH.Thermal.SH.AdvElc.SH</t>
  </si>
  <si>
    <t>FEC_per_household.kWh.MT.Res.HH.Thermal.SH.AdvElc.SH.Elec</t>
  </si>
  <si>
    <t>FEC_per_household.kWh.MT.Res.HH.Thermal.SH.AdvElc.SC</t>
  </si>
  <si>
    <t>FEC_per_household.kWh.MT.Res.HH.Thermal.SH.AdvElc.SC.AC.Elec</t>
  </si>
  <si>
    <t>FEC_per_household.kWh.MT.Res.HH.Thermal.SH.AdvElc.WH</t>
  </si>
  <si>
    <t>FEC_per_household.kWh.MT.Res.HH.Thermal.SH.AdvElc.WH.LPG.NoSolar.LPG</t>
  </si>
  <si>
    <t>FEC_per_household.kWh.MT.Res.HH.Thermal.SH.AdvElc.WH.LPG.Solar</t>
  </si>
  <si>
    <t>FEC_per_household.kWh.MT.Res.HH.Thermal.SH.AdvElc.WH.LPG.Solar.LPG</t>
  </si>
  <si>
    <t>FEC_per_household.kWh.MT.Res.HH.Thermal.SH.AdvElc.WH.LPG.Solar.Solar</t>
  </si>
  <si>
    <t>FEC_per_household.kWh.MT.Res.HH.Thermal.SH.AdvElc.WH.Elc.NoSolar.Elec</t>
  </si>
  <si>
    <t>FEC_per_household.kWh.MT.Res.HH.Thermal.SH.AdvElc.WH.Elc.Solar</t>
  </si>
  <si>
    <t>FEC_per_household.kWh.MT.Res.HH.Thermal.SH.AdvElc.WH.Elc.Solar.Elec</t>
  </si>
  <si>
    <t>FEC_per_household.kWh.MT.Res.HH.Thermal.SH.AdvElc.WH.Elc.Solar.Solar</t>
  </si>
  <si>
    <t>FEC_per_household.kWh.MT.Res.HH.Thermal.SH.AdvElc.CO</t>
  </si>
  <si>
    <t>FEC_per_household.kWh.MT.Res.HH.Thermal.SH.AdvElc.CO.LPG.LPG</t>
  </si>
  <si>
    <t>FEC_per_household.kWh.MT.Res.HH.Thermal.SH.AdvElc.CO.Elc.Elec</t>
  </si>
  <si>
    <t>FEC_per_household.kWh.MT.Res.HH.Thermal.SH.ConvElc</t>
  </si>
  <si>
    <t>FEC_per_household.kWh.MT.Res.HH.Thermal.SH.ConvElc.SH</t>
  </si>
  <si>
    <t>FEC_per_household.kWh.MT.Res.HH.Thermal.SH.ConvElc.SH.Elec</t>
  </si>
  <si>
    <t>FEC_per_household.kWh.MT.Res.HH.Thermal.SH.ConvElc.SC</t>
  </si>
  <si>
    <t>FEC_per_household.kWh.MT.Res.HH.Thermal.SH.ConvElc.SC.AC.Elec</t>
  </si>
  <si>
    <t>FEC_per_household.kWh.MT.Res.HH.Thermal.SH.ConvElc.WH</t>
  </si>
  <si>
    <t>FEC_per_household.kWh.MT.Res.HH.Thermal.SH.ConvElc.WH.LPG.NoSolar.LPG</t>
  </si>
  <si>
    <t>FEC_per_household.kWh.MT.Res.HH.Thermal.SH.ConvElc.WH.LPG.Solar</t>
  </si>
  <si>
    <t>FEC_per_household.kWh.MT.Res.HH.Thermal.SH.ConvElc.WH.LPG.Solar.LPG</t>
  </si>
  <si>
    <t>FEC_per_household.kWh.MT.Res.HH.Thermal.SH.ConvElc.WH.LPG.Solar.Solar</t>
  </si>
  <si>
    <t>FEC_per_household.kWh.MT.Res.HH.Thermal.SH.ConvElc.WH.Elc.NoSolar.Elec</t>
  </si>
  <si>
    <t>FEC_per_household.kWh.MT.Res.HH.Thermal.SH.ConvElc.WH.Elc.Solar</t>
  </si>
  <si>
    <t>FEC_per_household.kWh.MT.Res.HH.Thermal.SH.ConvElc.WH.Elc.Solar.Elec</t>
  </si>
  <si>
    <t>FEC_per_household.kWh.MT.Res.HH.Thermal.SH.ConvElc.WH.Elc.Solar.Solar</t>
  </si>
  <si>
    <t>FEC_per_household.kWh.MT.Res.HH.Thermal.SH.ConvElc.CO</t>
  </si>
  <si>
    <t>FEC_per_household.kWh.MT.Res.HH.Thermal.SH.ConvElc.CO.LPG.LPG</t>
  </si>
  <si>
    <t>FEC_per_household.kWh.MT.Res.HH.Thermal.SH.ConvElc.CO.Elc.Elec</t>
  </si>
  <si>
    <t>MT - Thermal energy service per household (detailed structure)</t>
  </si>
  <si>
    <t>TES_per_household.kWh.MT.Res.HH.Thermal.SH.Solids</t>
  </si>
  <si>
    <t>TES_per_household.kWh.MT.Res.HH.Thermal.SH.Solids.SH</t>
  </si>
  <si>
    <t>TES_per_household.kWh.MT.Res.HH.Thermal.SH.Solids.SH.Solids</t>
  </si>
  <si>
    <t>TES_per_household.kWh.MT.Res.HH.Thermal.SH.Solids.SH.Elec</t>
  </si>
  <si>
    <t>TES_per_household.kWh.MT.Res.HH.Thermal.SH.Solids.SC</t>
  </si>
  <si>
    <t>TES_per_household.kWh.MT.Res.HH.Thermal.SH.Solids.SC.AC.Elec</t>
  </si>
  <si>
    <t>TES_per_household.kWh.MT.Res.HH.Thermal.SH.Solids.WH</t>
  </si>
  <si>
    <t>TES_per_household.kWh.MT.Res.HH.Thermal.SH.Solids.WH.Solids.NoSolar.Solids</t>
  </si>
  <si>
    <t>TES_per_household.kWh.MT.Res.HH.Thermal.SH.Solids.WH.LPG.NoSolar.LPG</t>
  </si>
  <si>
    <t>TES_per_household.kWh.MT.Res.HH.Thermal.SH.Solids.WH.LPG.Solar</t>
  </si>
  <si>
    <t>TES_per_household.kWh.MT.Res.HH.Thermal.SH.Solids.WH.LPG.Solar.LPG</t>
  </si>
  <si>
    <t>TES_per_household.kWh.MT.Res.HH.Thermal.SH.Solids.WH.LPG.Solar.Solar</t>
  </si>
  <si>
    <t>TES_per_household.kWh.MT.Res.HH.Thermal.SH.Solids.WH.Elc.NoSolar.Elec</t>
  </si>
  <si>
    <t>TES_per_household.kWh.MT.Res.HH.Thermal.SH.Solids.WH.Elc.Solar</t>
  </si>
  <si>
    <t>TES_per_household.kWh.MT.Res.HH.Thermal.SH.Solids.WH.Elc.Solar.Elec</t>
  </si>
  <si>
    <t>TES_per_household.kWh.MT.Res.HH.Thermal.SH.Solids.WH.Elc.Solar.Solar</t>
  </si>
  <si>
    <t>TES_per_household.kWh.MT.Res.HH.Thermal.SH.Solids.CO</t>
  </si>
  <si>
    <t>TES_per_household.kWh.MT.Res.HH.Thermal.SH.Solids.CO.Solids.Solids</t>
  </si>
  <si>
    <t>TES_per_household.kWh.MT.Res.HH.Thermal.SH.Solids.CO.LPG.LPG</t>
  </si>
  <si>
    <t>TES_per_household.kWh.MT.Res.HH.Thermal.SH.Solids.CO.Elc.Elec</t>
  </si>
  <si>
    <t>TES_per_household.kWh.MT.Res.HH.Thermal.SH.LPG</t>
  </si>
  <si>
    <t>TES_per_household.kWh.MT.Res.HH.Thermal.SH.LPG.SH</t>
  </si>
  <si>
    <t>TES_per_household.kWh.MT.Res.HH.Thermal.SH.LPG.SH.LPG</t>
  </si>
  <si>
    <t>TES_per_household.kWh.MT.Res.HH.Thermal.SH.LPG.SH.Elec</t>
  </si>
  <si>
    <t>TES_per_household.kWh.MT.Res.HH.Thermal.SH.LPG.SC</t>
  </si>
  <si>
    <t>TES_per_household.kWh.MT.Res.HH.Thermal.SH.LPG.SC.AC.Elec</t>
  </si>
  <si>
    <t>TES_per_household.kWh.MT.Res.HH.Thermal.SH.LPG.WH</t>
  </si>
  <si>
    <t>TES_per_household.kWh.MT.Res.HH.Thermal.SH.LPG.WH.LPG.NoSolar.LPG</t>
  </si>
  <si>
    <t>TES_per_household.kWh.MT.Res.HH.Thermal.SH.LPG.WH.LPG.Solar</t>
  </si>
  <si>
    <t>TES_per_household.kWh.MT.Res.HH.Thermal.SH.LPG.WH.LPG.Solar.LPG</t>
  </si>
  <si>
    <t>TES_per_household.kWh.MT.Res.HH.Thermal.SH.LPG.WH.LPG.Solar.Solar</t>
  </si>
  <si>
    <t>TES_per_household.kWh.MT.Res.HH.Thermal.SH.LPG.WH.Elc.NoSolar.Elec</t>
  </si>
  <si>
    <t>TES_per_household.kWh.MT.Res.HH.Thermal.SH.LPG.WH.Elc.Solar</t>
  </si>
  <si>
    <t>TES_per_household.kWh.MT.Res.HH.Thermal.SH.LPG.WH.Elc.Solar.Elec</t>
  </si>
  <si>
    <t>TES_per_household.kWh.MT.Res.HH.Thermal.SH.LPG.WH.Elc.Solar.Solar</t>
  </si>
  <si>
    <t>TES_per_household.kWh.MT.Res.HH.Thermal.SH.LPG.CO</t>
  </si>
  <si>
    <t>TES_per_household.kWh.MT.Res.HH.Thermal.SH.LPG.CO.LPG.LPG</t>
  </si>
  <si>
    <t>TES_per_household.kWh.MT.Res.HH.Thermal.SH.LPG.CO.Elc.Elec</t>
  </si>
  <si>
    <t>TES_per_household.kWh.MT.Res.HH.Thermal.SH.Oil</t>
  </si>
  <si>
    <t>TES_per_household.kWh.MT.Res.HH.Thermal.SH.Oil.SH</t>
  </si>
  <si>
    <t>TES_per_household.kWh.MT.Res.HH.Thermal.SH.Oil.SH.Oil</t>
  </si>
  <si>
    <t>TES_per_household.kWh.MT.Res.HH.Thermal.SH.Oil.SH.Elec</t>
  </si>
  <si>
    <t>TES_per_household.kWh.MT.Res.HH.Thermal.SH.Oil.SC</t>
  </si>
  <si>
    <t>TES_per_household.kWh.MT.Res.HH.Thermal.SH.Oil.SC.AC.Elec</t>
  </si>
  <si>
    <t>TES_per_household.kWh.MT.Res.HH.Thermal.SH.Oil.WH</t>
  </si>
  <si>
    <t>TES_per_household.kWh.MT.Res.HH.Thermal.SH.Oil.WH.Oil.NoSolar.Oil</t>
  </si>
  <si>
    <t>TES_per_household.kWh.MT.Res.HH.Thermal.SH.Oil.WH.Oil.Solar</t>
  </si>
  <si>
    <t>TES_per_household.kWh.MT.Res.HH.Thermal.SH.Oil.WH.Oil.Solar.Oil</t>
  </si>
  <si>
    <t>TES_per_household.kWh.MT.Res.HH.Thermal.SH.Oil.WH.Oil.Solar.Solar</t>
  </si>
  <si>
    <t>TES_per_household.kWh.MT.Res.HH.Thermal.SH.Oil.WH.Elc.NoSolar.Elec</t>
  </si>
  <si>
    <t>TES_per_household.kWh.MT.Res.HH.Thermal.SH.Oil.WH.Elc.Solar</t>
  </si>
  <si>
    <t>TES_per_household.kWh.MT.Res.HH.Thermal.SH.Oil.WH.Elc.Solar.Elec</t>
  </si>
  <si>
    <t>TES_per_household.kWh.MT.Res.HH.Thermal.SH.Oil.WH.Elc.Solar.Solar</t>
  </si>
  <si>
    <t>TES_per_household.kWh.MT.Res.HH.Thermal.SH.Oil.CO</t>
  </si>
  <si>
    <t>TES_per_household.kWh.MT.Res.HH.Thermal.SH.Oil.CO.LPG.LPG</t>
  </si>
  <si>
    <t>TES_per_household.kWh.MT.Res.HH.Thermal.SH.Oil.CO.Elc.Elec</t>
  </si>
  <si>
    <t>TES_per_household.kWh.MT.Res.HH.Thermal.SH.Gas</t>
  </si>
  <si>
    <t>TES_per_household.kWh.MT.Res.HH.Thermal.SH.Gas.SH</t>
  </si>
  <si>
    <t>TES_per_household.kWh.MT.Res.HH.Thermal.SH.Gas.SH.Gas</t>
  </si>
  <si>
    <t>TES_per_household.kWh.MT.Res.HH.Thermal.SH.Gas.SH.Elec</t>
  </si>
  <si>
    <t>TES_per_household.kWh.MT.Res.HH.Thermal.SH.Gas.SC</t>
  </si>
  <si>
    <t>TES_per_household.kWh.MT.Res.HH.Thermal.SH.Gas.SC.AC.Elec</t>
  </si>
  <si>
    <t>TES_per_household.kWh.MT.Res.HH.Thermal.SH.Gas.WH</t>
  </si>
  <si>
    <t>TES_per_household.kWh.MT.Res.HH.Thermal.SH.Gas.WH.Gas.NoSolar.Gas</t>
  </si>
  <si>
    <t>TES_per_household.kWh.MT.Res.HH.Thermal.SH.Gas.WH.Gas.Solar</t>
  </si>
  <si>
    <t>TES_per_household.kWh.MT.Res.HH.Thermal.SH.Gas.WH.Gas.Solar.Gas</t>
  </si>
  <si>
    <t>TES_per_household.kWh.MT.Res.HH.Thermal.SH.Gas.WH.Gas.Solar.Solar</t>
  </si>
  <si>
    <t>TES_per_household.kWh.MT.Res.HH.Thermal.SH.Gas.WH.Elc.NoSolar.Elec</t>
  </si>
  <si>
    <t>TES_per_household.kWh.MT.Res.HH.Thermal.SH.Gas.WH.Elc.Solar</t>
  </si>
  <si>
    <t>TES_per_household.kWh.MT.Res.HH.Thermal.SH.Gas.WH.Elc.Solar.Elec</t>
  </si>
  <si>
    <t>TES_per_household.kWh.MT.Res.HH.Thermal.SH.Gas.WH.Elc.Solar.Solar</t>
  </si>
  <si>
    <t>TES_per_household.kWh.MT.Res.HH.Thermal.SH.Gas.CO</t>
  </si>
  <si>
    <t>TES_per_household.kWh.MT.Res.HH.Thermal.SH.Gas.CO.Gas.Gas</t>
  </si>
  <si>
    <t>TES_per_household.kWh.MT.Res.HH.Thermal.SH.Gas.CO.Elc.Elec</t>
  </si>
  <si>
    <t>TES_per_household.kWh.MT.Res.HH.Thermal.SH.Biomass</t>
  </si>
  <si>
    <t>TES_per_household.kWh.MT.Res.HH.Thermal.SH.Biomass.SH</t>
  </si>
  <si>
    <t>TES_per_household.kWh.MT.Res.HH.Thermal.SH.Biomass.SH.Biomass</t>
  </si>
  <si>
    <t>TES_per_household.kWh.MT.Res.HH.Thermal.SH.Biomass.SH.Elec</t>
  </si>
  <si>
    <t>TES_per_household.kWh.MT.Res.HH.Thermal.SH.Biomass.SC</t>
  </si>
  <si>
    <t>TES_per_household.kWh.MT.Res.HH.Thermal.SH.Biomass.SC.AC.Elec</t>
  </si>
  <si>
    <t>TES_per_household.kWh.MT.Res.HH.Thermal.SH.Biomass.WH</t>
  </si>
  <si>
    <t>TES_per_household.kWh.MT.Res.HH.Thermal.SH.Biomass.WH.Biomass.NoSolar.Biomass</t>
  </si>
  <si>
    <t>TES_per_household.kWh.MT.Res.HH.Thermal.SH.Biomass.WH.Biomass.Solar</t>
  </si>
  <si>
    <t>TES_per_household.kWh.MT.Res.HH.Thermal.SH.Biomass.WH.Biomass.Solar.Biomass</t>
  </si>
  <si>
    <t>TES_per_household.kWh.MT.Res.HH.Thermal.SH.Biomass.WH.Biomass.Solar.Solar</t>
  </si>
  <si>
    <t>TES_per_household.kWh.MT.Res.HH.Thermal.SH.Biomass.WH.LPG.NoSolar.LPG</t>
  </si>
  <si>
    <t>TES_per_household.kWh.MT.Res.HH.Thermal.SH.Biomass.WH.LPG.Solar</t>
  </si>
  <si>
    <t>TES_per_household.kWh.MT.Res.HH.Thermal.SH.Biomass.WH.LPG.Solar.LPG</t>
  </si>
  <si>
    <t>TES_per_household.kWh.MT.Res.HH.Thermal.SH.Biomass.WH.LPG.Solar.Solar</t>
  </si>
  <si>
    <t>TES_per_household.kWh.MT.Res.HH.Thermal.SH.Biomass.WH.Elc.NoSolar.Elec</t>
  </si>
  <si>
    <t>TES_per_household.kWh.MT.Res.HH.Thermal.SH.Biomass.WH.Elc.Solar</t>
  </si>
  <si>
    <t>TES_per_household.kWh.MT.Res.HH.Thermal.SH.Biomass.WH.Elc.Solar.Elec</t>
  </si>
  <si>
    <t>TES_per_household.kWh.MT.Res.HH.Thermal.SH.Biomass.WH.Elc.Solar.Solar</t>
  </si>
  <si>
    <t>TES_per_household.kWh.MT.Res.HH.Thermal.SH.Biomass.CO</t>
  </si>
  <si>
    <t>TES_per_household.kWh.MT.Res.HH.Thermal.SH.Biomass.CO.Biomass.Biomass</t>
  </si>
  <si>
    <t>TES_per_household.kWh.MT.Res.HH.Thermal.SH.Biomass.CO.LPG.LPG</t>
  </si>
  <si>
    <t>TES_per_household.kWh.MT.Res.HH.Thermal.SH.Biomass.CO.Elc.Elec</t>
  </si>
  <si>
    <t>TES_per_household.kWh.MT.Res.HH.Thermal.SH.Geo</t>
  </si>
  <si>
    <t>TES_per_household.kWh.MT.Res.HH.Thermal.SH.Geo.SH</t>
  </si>
  <si>
    <t>TES_per_household.kWh.MT.Res.HH.Thermal.SH.Geo.SH.Geo</t>
  </si>
  <si>
    <t>TES_per_household.kWh.MT.Res.HH.Thermal.SH.Geo.SH.Elec</t>
  </si>
  <si>
    <t>TES_per_household.kWh.MT.Res.HH.Thermal.SH.Geo.SC</t>
  </si>
  <si>
    <t>TES_per_household.kWh.MT.Res.HH.Thermal.SH.Geo.SC.AC.Elec</t>
  </si>
  <si>
    <t>TES_per_household.kWh.MT.Res.HH.Thermal.SH.Geo.WH</t>
  </si>
  <si>
    <t>TES_per_household.kWh.MT.Res.HH.Thermal.SH.Geo.WH.Geo.NoSolar.Geo</t>
  </si>
  <si>
    <t>TES_per_household.kWh.MT.Res.HH.Thermal.SH.Geo.WH.Geo.Solar</t>
  </si>
  <si>
    <t>TES_per_household.kWh.MT.Res.HH.Thermal.SH.Geo.WH.Geo.Solar.Geo</t>
  </si>
  <si>
    <t>TES_per_household.kWh.MT.Res.HH.Thermal.SH.Geo.WH.Geo.Solar.Solar</t>
  </si>
  <si>
    <t>TES_per_household.kWh.MT.Res.HH.Thermal.SH.Geo.WH.Elc.NoSolar.Elec</t>
  </si>
  <si>
    <t>TES_per_household.kWh.MT.Res.HH.Thermal.SH.Geo.WH.Elc.Solar</t>
  </si>
  <si>
    <t>TES_per_household.kWh.MT.Res.HH.Thermal.SH.Geo.WH.Elc.Solar.Elec</t>
  </si>
  <si>
    <t>TES_per_household.kWh.MT.Res.HH.Thermal.SH.Geo.WH.Elc.Solar.Solar</t>
  </si>
  <si>
    <t>TES_per_household.kWh.MT.Res.HH.Thermal.SH.Geo.CO</t>
  </si>
  <si>
    <t>TES_per_household.kWh.MT.Res.HH.Thermal.SH.Geo.CO.LPG.LPG</t>
  </si>
  <si>
    <t>TES_per_household.kWh.MT.Res.HH.Thermal.SH.Geo.CO.Elc.Elec</t>
  </si>
  <si>
    <t>TES_per_household.kWh.MT.Res.HH.Thermal.SH.DistrHeat</t>
  </si>
  <si>
    <t>TES_per_household.kWh.MT.Res.HH.Thermal.SH.DistrHeat.SH</t>
  </si>
  <si>
    <t>TES_per_household.kWh.MT.Res.HH.Thermal.SH.DistrHeat.SH.Steam_Distr</t>
  </si>
  <si>
    <t>TES_per_household.kWh.MT.Res.HH.Thermal.SH.DistrHeat.SH.Elec</t>
  </si>
  <si>
    <t>TES_per_household.kWh.MT.Res.HH.Thermal.SH.DistrHeat.SC</t>
  </si>
  <si>
    <t>TES_per_household.kWh.MT.Res.HH.Thermal.SH.DistrHeat.SC.AC.Elec</t>
  </si>
  <si>
    <t>TES_per_household.kWh.MT.Res.HH.Thermal.SH.DistrHeat.WH</t>
  </si>
  <si>
    <t>TES_per_household.kWh.MT.Res.HH.Thermal.SH.DistrHeat.WH.DistrHeat.NoSolar.Steam_Distr</t>
  </si>
  <si>
    <t>TES_per_household.kWh.MT.Res.HH.Thermal.SH.DistrHeat.WH.DistrHeat.Solar</t>
  </si>
  <si>
    <t>TES_per_household.kWh.MT.Res.HH.Thermal.SH.DistrHeat.WH.DistrHeat.Solar.Steam_Distr</t>
  </si>
  <si>
    <t>TES_per_household.kWh.MT.Res.HH.Thermal.SH.DistrHeat.WH.DistrHeat.Solar.Solar</t>
  </si>
  <si>
    <t>TES_per_household.kWh.MT.Res.HH.Thermal.SH.DistrHeat.WH.Elc.NoSolar.Elec</t>
  </si>
  <si>
    <t>TES_per_household.kWh.MT.Res.HH.Thermal.SH.DistrHeat.WH.Elc.Solar</t>
  </si>
  <si>
    <t>TES_per_household.kWh.MT.Res.HH.Thermal.SH.DistrHeat.WH.Elc.Solar.Elec</t>
  </si>
  <si>
    <t>TES_per_household.kWh.MT.Res.HH.Thermal.SH.DistrHeat.WH.Elc.Solar.Solar</t>
  </si>
  <si>
    <t>TES_per_household.kWh.MT.Res.HH.Thermal.SH.DistrHeat.CO</t>
  </si>
  <si>
    <t>TES_per_household.kWh.MT.Res.HH.Thermal.SH.DistrHeat.CO.LPG.LPG</t>
  </si>
  <si>
    <t>TES_per_household.kWh.MT.Res.HH.Thermal.SH.DistrHeat.CO.Elc.Elec</t>
  </si>
  <si>
    <t>TES_per_household.kWh.MT.Res.HH.Thermal.SH.AdvElc</t>
  </si>
  <si>
    <t>TES_per_household.kWh.MT.Res.HH.Thermal.SH.AdvElc.SH</t>
  </si>
  <si>
    <t>TES_per_household.kWh.MT.Res.HH.Thermal.SH.AdvElc.SH.Elec</t>
  </si>
  <si>
    <t>TES_per_household.kWh.MT.Res.HH.Thermal.SH.AdvElc.SC</t>
  </si>
  <si>
    <t>TES_per_household.kWh.MT.Res.HH.Thermal.SH.AdvElc.SC.AC.Elec</t>
  </si>
  <si>
    <t>TES_per_household.kWh.MT.Res.HH.Thermal.SH.AdvElc.WH</t>
  </si>
  <si>
    <t>TES_per_household.kWh.MT.Res.HH.Thermal.SH.AdvElc.WH.LPG.NoSolar.LPG</t>
  </si>
  <si>
    <t>TES_per_household.kWh.MT.Res.HH.Thermal.SH.AdvElc.WH.LPG.Solar</t>
  </si>
  <si>
    <t>TES_per_household.kWh.MT.Res.HH.Thermal.SH.AdvElc.WH.LPG.Solar.LPG</t>
  </si>
  <si>
    <t>TES_per_household.kWh.MT.Res.HH.Thermal.SH.AdvElc.WH.LPG.Solar.Solar</t>
  </si>
  <si>
    <t>TES_per_household.kWh.MT.Res.HH.Thermal.SH.AdvElc.WH.Elc.NoSolar.Elec</t>
  </si>
  <si>
    <t>TES_per_household.kWh.MT.Res.HH.Thermal.SH.AdvElc.WH.Elc.Solar</t>
  </si>
  <si>
    <t>TES_per_household.kWh.MT.Res.HH.Thermal.SH.AdvElc.WH.Elc.Solar.Elec</t>
  </si>
  <si>
    <t>TES_per_household.kWh.MT.Res.HH.Thermal.SH.AdvElc.WH.Elc.Solar.Solar</t>
  </si>
  <si>
    <t>TES_per_household.kWh.MT.Res.HH.Thermal.SH.AdvElc.CO</t>
  </si>
  <si>
    <t>TES_per_household.kWh.MT.Res.HH.Thermal.SH.AdvElc.CO.LPG.LPG</t>
  </si>
  <si>
    <t>TES_per_household.kWh.MT.Res.HH.Thermal.SH.AdvElc.CO.Elc.Elec</t>
  </si>
  <si>
    <t>TES_per_household.kWh.MT.Res.HH.Thermal.SH.ConvElc</t>
  </si>
  <si>
    <t>TES_per_household.kWh.MT.Res.HH.Thermal.SH.ConvElc.SH</t>
  </si>
  <si>
    <t>TES_per_household.kWh.MT.Res.HH.Thermal.SH.ConvElc.SH.Elec</t>
  </si>
  <si>
    <t>TES_per_household.kWh.MT.Res.HH.Thermal.SH.ConvElc.SC</t>
  </si>
  <si>
    <t>TES_per_household.kWh.MT.Res.HH.Thermal.SH.ConvElc.SC.AC.Elec</t>
  </si>
  <si>
    <t>TES_per_household.kWh.MT.Res.HH.Thermal.SH.ConvElc.WH</t>
  </si>
  <si>
    <t>TES_per_household.kWh.MT.Res.HH.Thermal.SH.ConvElc.WH.LPG.NoSolar.LPG</t>
  </si>
  <si>
    <t>TES_per_household.kWh.MT.Res.HH.Thermal.SH.ConvElc.WH.LPG.Solar</t>
  </si>
  <si>
    <t>TES_per_household.kWh.MT.Res.HH.Thermal.SH.ConvElc.WH.LPG.Solar.LPG</t>
  </si>
  <si>
    <t>TES_per_household.kWh.MT.Res.HH.Thermal.SH.ConvElc.WH.LPG.Solar.Solar</t>
  </si>
  <si>
    <t>TES_per_household.kWh.MT.Res.HH.Thermal.SH.ConvElc.WH.Elc.NoSolar.Elec</t>
  </si>
  <si>
    <t>TES_per_household.kWh.MT.Res.HH.Thermal.SH.ConvElc.WH.Elc.Solar</t>
  </si>
  <si>
    <t>TES_per_household.kWh.MT.Res.HH.Thermal.SH.ConvElc.WH.Elc.Solar.Elec</t>
  </si>
  <si>
    <t>TES_per_household.kWh.MT.Res.HH.Thermal.SH.ConvElc.WH.Elc.Solar.Solar</t>
  </si>
  <si>
    <t>TES_per_household.kWh.MT.Res.HH.Thermal.SH.ConvElc.CO</t>
  </si>
  <si>
    <t>TES_per_household.kWh.MT.Res.HH.Thermal.SH.ConvElc.CO.LPG.LPG</t>
  </si>
  <si>
    <t>TES_per_household.kWh.MT.Res.HH.Thermal.SH.ConvElc.CO.Elc.Elec</t>
  </si>
  <si>
    <t>MT - CO2 emissions per household (detailed structure)</t>
  </si>
  <si>
    <t>EMI_per_household.kgCO2.MT.Res.HH.Thermal.SH.Solids</t>
  </si>
  <si>
    <t>EMI_per_household.kgCO2.MT.Res.HH.Thermal.SH.Solids.SH</t>
  </si>
  <si>
    <t>EMI_per_household.kgCO2.MT.Res.HH.Thermal.SH.Solids.SH.Solids</t>
  </si>
  <si>
    <t>EMI_per_household.kgCO2.MT.Res.HH.Thermal.SH.Solids.SH.Elec</t>
  </si>
  <si>
    <t>EMI_per_household.kgCO2.MT.Res.HH.Thermal.SH.Solids.SC</t>
  </si>
  <si>
    <t>EMI_per_household.kgCO2.MT.Res.HH.Thermal.SH.Solids.SC.AC.Elec</t>
  </si>
  <si>
    <t>EMI_per_household.kgCO2.MT.Res.HH.Thermal.SH.Solids.WH</t>
  </si>
  <si>
    <t>EMI_per_household.kgCO2.MT.Res.HH.Thermal.SH.Solids.WH.Solids.NoSolar.Solids</t>
  </si>
  <si>
    <t>EMI_per_household.kgCO2.MT.Res.HH.Thermal.SH.Solids.WH.LPG.NoSolar.LPG</t>
  </si>
  <si>
    <t>EMI_per_household.kgCO2.MT.Res.HH.Thermal.SH.Solids.WH.LPG.Solar</t>
  </si>
  <si>
    <t>EMI_per_household.kgCO2.MT.Res.HH.Thermal.SH.Solids.WH.LPG.Solar.LPG</t>
  </si>
  <si>
    <t>EMI_per_household.kgCO2.MT.Res.HH.Thermal.SH.Solids.WH.LPG.Solar.Solar</t>
  </si>
  <si>
    <t>EMI_per_household.kgCO2.MT.Res.HH.Thermal.SH.Solids.WH.Elc.NoSolar.Elec</t>
  </si>
  <si>
    <t>EMI_per_household.kgCO2.MT.Res.HH.Thermal.SH.Solids.WH.Elc.Solar</t>
  </si>
  <si>
    <t>EMI_per_household.kgCO2.MT.Res.HH.Thermal.SH.Solids.WH.Elc.Solar.Elec</t>
  </si>
  <si>
    <t>EMI_per_household.kgCO2.MT.Res.HH.Thermal.SH.Solids.WH.Elc.Solar.Solar</t>
  </si>
  <si>
    <t>EMI_per_household.kgCO2.MT.Res.HH.Thermal.SH.Solids.CO</t>
  </si>
  <si>
    <t>EMI_per_household.kgCO2.MT.Res.HH.Thermal.SH.Solids.CO.Solids.Solids</t>
  </si>
  <si>
    <t>EMI_per_household.kgCO2.MT.Res.HH.Thermal.SH.Solids.CO.LPG.LPG</t>
  </si>
  <si>
    <t>EMI_per_household.kgCO2.MT.Res.HH.Thermal.SH.Solids.CO.Elc.Elec</t>
  </si>
  <si>
    <t>EMI_per_household.kgCO2.MT.Res.HH.Thermal.SH.LPG</t>
  </si>
  <si>
    <t>EMI_per_household.kgCO2.MT.Res.HH.Thermal.SH.LPG.SH</t>
  </si>
  <si>
    <t>EMI_per_household.kgCO2.MT.Res.HH.Thermal.SH.LPG.SH.LPG</t>
  </si>
  <si>
    <t>EMI_per_household.kgCO2.MT.Res.HH.Thermal.SH.LPG.SH.Elec</t>
  </si>
  <si>
    <t>EMI_per_household.kgCO2.MT.Res.HH.Thermal.SH.LPG.SC</t>
  </si>
  <si>
    <t>EMI_per_household.kgCO2.MT.Res.HH.Thermal.SH.LPG.SC.AC.Elec</t>
  </si>
  <si>
    <t>EMI_per_household.kgCO2.MT.Res.HH.Thermal.SH.LPG.WH</t>
  </si>
  <si>
    <t>EMI_per_household.kgCO2.MT.Res.HH.Thermal.SH.LPG.WH.LPG.NoSolar.LPG</t>
  </si>
  <si>
    <t>EMI_per_household.kgCO2.MT.Res.HH.Thermal.SH.LPG.WH.LPG.Solar</t>
  </si>
  <si>
    <t>EMI_per_household.kgCO2.MT.Res.HH.Thermal.SH.LPG.WH.LPG.Solar.LPG</t>
  </si>
  <si>
    <t>EMI_per_household.kgCO2.MT.Res.HH.Thermal.SH.LPG.WH.LPG.Solar.Solar</t>
  </si>
  <si>
    <t>EMI_per_household.kgCO2.MT.Res.HH.Thermal.SH.LPG.WH.Elc.NoSolar.Elec</t>
  </si>
  <si>
    <t>EMI_per_household.kgCO2.MT.Res.HH.Thermal.SH.LPG.WH.Elc.Solar</t>
  </si>
  <si>
    <t>EMI_per_household.kgCO2.MT.Res.HH.Thermal.SH.LPG.WH.Elc.Solar.Elec</t>
  </si>
  <si>
    <t>EMI_per_household.kgCO2.MT.Res.HH.Thermal.SH.LPG.WH.Elc.Solar.Solar</t>
  </si>
  <si>
    <t>EMI_per_household.kgCO2.MT.Res.HH.Thermal.SH.LPG.CO</t>
  </si>
  <si>
    <t>EMI_per_household.kgCO2.MT.Res.HH.Thermal.SH.LPG.CO.LPG.LPG</t>
  </si>
  <si>
    <t>EMI_per_household.kgCO2.MT.Res.HH.Thermal.SH.LPG.CO.Elc.Elec</t>
  </si>
  <si>
    <t>EMI_per_household.kgCO2.MT.Res.HH.Thermal.SH.Oil</t>
  </si>
  <si>
    <t>EMI_per_household.kgCO2.MT.Res.HH.Thermal.SH.Oil.SH</t>
  </si>
  <si>
    <t>EMI_per_household.kgCO2.MT.Res.HH.Thermal.SH.Oil.SH.Oil</t>
  </si>
  <si>
    <t>EMI_per_household.kgCO2.MT.Res.HH.Thermal.SH.Oil.SH.Elec</t>
  </si>
  <si>
    <t>EMI_per_household.kgCO2.MT.Res.HH.Thermal.SH.Oil.SC</t>
  </si>
  <si>
    <t>EMI_per_household.kgCO2.MT.Res.HH.Thermal.SH.Oil.SC.AC.Elec</t>
  </si>
  <si>
    <t>EMI_per_household.kgCO2.MT.Res.HH.Thermal.SH.Oil.WH</t>
  </si>
  <si>
    <t>EMI_per_household.kgCO2.MT.Res.HH.Thermal.SH.Oil.WH.Oil.NoSolar.Oil</t>
  </si>
  <si>
    <t>EMI_per_household.kgCO2.MT.Res.HH.Thermal.SH.Oil.WH.Oil.Solar</t>
  </si>
  <si>
    <t>EMI_per_household.kgCO2.MT.Res.HH.Thermal.SH.Oil.WH.Oil.Solar.Oil</t>
  </si>
  <si>
    <t>EMI_per_household.kgCO2.MT.Res.HH.Thermal.SH.Oil.WH.Oil.Solar.Solar</t>
  </si>
  <si>
    <t>EMI_per_household.kgCO2.MT.Res.HH.Thermal.SH.Oil.WH.Elc.NoSolar.Elec</t>
  </si>
  <si>
    <t>EMI_per_household.kgCO2.MT.Res.HH.Thermal.SH.Oil.WH.Elc.Solar</t>
  </si>
  <si>
    <t>EMI_per_household.kgCO2.MT.Res.HH.Thermal.SH.Oil.WH.Elc.Solar.Elec</t>
  </si>
  <si>
    <t>EMI_per_household.kgCO2.MT.Res.HH.Thermal.SH.Oil.WH.Elc.Solar.Solar</t>
  </si>
  <si>
    <t>EMI_per_household.kgCO2.MT.Res.HH.Thermal.SH.Oil.CO</t>
  </si>
  <si>
    <t>EMI_per_household.kgCO2.MT.Res.HH.Thermal.SH.Oil.CO.LPG.LPG</t>
  </si>
  <si>
    <t>EMI_per_household.kgCO2.MT.Res.HH.Thermal.SH.Oil.CO.Elc.Elec</t>
  </si>
  <si>
    <t>EMI_per_household.kgCO2.MT.Res.HH.Thermal.SH.Gas</t>
  </si>
  <si>
    <t>EMI_per_household.kgCO2.MT.Res.HH.Thermal.SH.Gas.SH</t>
  </si>
  <si>
    <t>EMI_per_household.kgCO2.MT.Res.HH.Thermal.SH.Gas.SH.Gas</t>
  </si>
  <si>
    <t>EMI_per_household.kgCO2.MT.Res.HH.Thermal.SH.Gas.SH.Elec</t>
  </si>
  <si>
    <t>EMI_per_household.kgCO2.MT.Res.HH.Thermal.SH.Gas.SC</t>
  </si>
  <si>
    <t>EMI_per_household.kgCO2.MT.Res.HH.Thermal.SH.Gas.SC.AC.Elec</t>
  </si>
  <si>
    <t>EMI_per_household.kgCO2.MT.Res.HH.Thermal.SH.Gas.WH</t>
  </si>
  <si>
    <t>EMI_per_household.kgCO2.MT.Res.HH.Thermal.SH.Gas.WH.Gas.NoSolar.Gas</t>
  </si>
  <si>
    <t>EMI_per_household.kgCO2.MT.Res.HH.Thermal.SH.Gas.WH.Gas.Solar</t>
  </si>
  <si>
    <t>EMI_per_household.kgCO2.MT.Res.HH.Thermal.SH.Gas.WH.Gas.Solar.Gas</t>
  </si>
  <si>
    <t>EMI_per_household.kgCO2.MT.Res.HH.Thermal.SH.Gas.WH.Gas.Solar.Solar</t>
  </si>
  <si>
    <t>EMI_per_household.kgCO2.MT.Res.HH.Thermal.SH.Gas.WH.Elc.NoSolar.Elec</t>
  </si>
  <si>
    <t>EMI_per_household.kgCO2.MT.Res.HH.Thermal.SH.Gas.WH.Elc.Solar</t>
  </si>
  <si>
    <t>EMI_per_household.kgCO2.MT.Res.HH.Thermal.SH.Gas.WH.Elc.Solar.Elec</t>
  </si>
  <si>
    <t>EMI_per_household.kgCO2.MT.Res.HH.Thermal.SH.Gas.WH.Elc.Solar.Solar</t>
  </si>
  <si>
    <t>EMI_per_household.kgCO2.MT.Res.HH.Thermal.SH.Gas.CO</t>
  </si>
  <si>
    <t>EMI_per_household.kgCO2.MT.Res.HH.Thermal.SH.Gas.CO.Gas.Gas</t>
  </si>
  <si>
    <t>EMI_per_household.kgCO2.MT.Res.HH.Thermal.SH.Gas.CO.Elc.Elec</t>
  </si>
  <si>
    <t>EMI_per_household.kgCO2.MT.Res.HH.Thermal.SH.Biomass</t>
  </si>
  <si>
    <t>EMI_per_household.kgCO2.MT.Res.HH.Thermal.SH.Biomass.SH</t>
  </si>
  <si>
    <t>EMI_per_household.kgCO2.MT.Res.HH.Thermal.SH.Biomass.SH.Biomass</t>
  </si>
  <si>
    <t>EMI_per_household.kgCO2.MT.Res.HH.Thermal.SH.Biomass.SH.Elec</t>
  </si>
  <si>
    <t>EMI_per_household.kgCO2.MT.Res.HH.Thermal.SH.Biomass.SC</t>
  </si>
  <si>
    <t>EMI_per_household.kgCO2.MT.Res.HH.Thermal.SH.Biomass.SC.AC.Elec</t>
  </si>
  <si>
    <t>EMI_per_household.kgCO2.MT.Res.HH.Thermal.SH.Biomass.WH</t>
  </si>
  <si>
    <t>EMI_per_household.kgCO2.MT.Res.HH.Thermal.SH.Biomass.WH.Biomass.NoSolar.Biomass</t>
  </si>
  <si>
    <t>EMI_per_household.kgCO2.MT.Res.HH.Thermal.SH.Biomass.WH.Biomass.Solar</t>
  </si>
  <si>
    <t>EMI_per_household.kgCO2.MT.Res.HH.Thermal.SH.Biomass.WH.Biomass.Solar.Biomass</t>
  </si>
  <si>
    <t>EMI_per_household.kgCO2.MT.Res.HH.Thermal.SH.Biomass.WH.Biomass.Solar.Solar</t>
  </si>
  <si>
    <t>EMI_per_household.kgCO2.MT.Res.HH.Thermal.SH.Biomass.WH.LPG.NoSolar.LPG</t>
  </si>
  <si>
    <t>EMI_per_household.kgCO2.MT.Res.HH.Thermal.SH.Biomass.WH.LPG.Solar</t>
  </si>
  <si>
    <t>EMI_per_household.kgCO2.MT.Res.HH.Thermal.SH.Biomass.WH.LPG.Solar.LPG</t>
  </si>
  <si>
    <t>EMI_per_household.kgCO2.MT.Res.HH.Thermal.SH.Biomass.WH.LPG.Solar.Solar</t>
  </si>
  <si>
    <t>EMI_per_household.kgCO2.MT.Res.HH.Thermal.SH.Biomass.WH.Elc.NoSolar.Elec</t>
  </si>
  <si>
    <t>EMI_per_household.kgCO2.MT.Res.HH.Thermal.SH.Biomass.WH.Elc.Solar</t>
  </si>
  <si>
    <t>EMI_per_household.kgCO2.MT.Res.HH.Thermal.SH.Biomass.WH.Elc.Solar.Elec</t>
  </si>
  <si>
    <t>EMI_per_household.kgCO2.MT.Res.HH.Thermal.SH.Biomass.WH.Elc.Solar.Solar</t>
  </si>
  <si>
    <t>EMI_per_household.kgCO2.MT.Res.HH.Thermal.SH.Biomass.CO</t>
  </si>
  <si>
    <t>EMI_per_household.kgCO2.MT.Res.HH.Thermal.SH.Biomass.CO.Biomass.Biomass</t>
  </si>
  <si>
    <t>EMI_per_household.kgCO2.MT.Res.HH.Thermal.SH.Biomass.CO.LPG.LPG</t>
  </si>
  <si>
    <t>EMI_per_household.kgCO2.MT.Res.HH.Thermal.SH.Biomass.CO.Elc.Elec</t>
  </si>
  <si>
    <t>EMI_per_household.kgCO2.MT.Res.HH.Thermal.SH.Geo</t>
  </si>
  <si>
    <t>EMI_per_household.kgCO2.MT.Res.HH.Thermal.SH.Geo.SH</t>
  </si>
  <si>
    <t>EMI_per_household.kgCO2.MT.Res.HH.Thermal.SH.Geo.SH.Geo</t>
  </si>
  <si>
    <t>EMI_per_household.kgCO2.MT.Res.HH.Thermal.SH.Geo.SH.Elec</t>
  </si>
  <si>
    <t>EMI_per_household.kgCO2.MT.Res.HH.Thermal.SH.Geo.SC</t>
  </si>
  <si>
    <t>EMI_per_household.kgCO2.MT.Res.HH.Thermal.SH.Geo.SC.AC.Elec</t>
  </si>
  <si>
    <t>EMI_per_household.kgCO2.MT.Res.HH.Thermal.SH.Geo.WH</t>
  </si>
  <si>
    <t>EMI_per_household.kgCO2.MT.Res.HH.Thermal.SH.Geo.WH.Geo.NoSolar.Geo</t>
  </si>
  <si>
    <t>EMI_per_household.kgCO2.MT.Res.HH.Thermal.SH.Geo.WH.Geo.Solar</t>
  </si>
  <si>
    <t>EMI_per_household.kgCO2.MT.Res.HH.Thermal.SH.Geo.WH.Geo.Solar.Geo</t>
  </si>
  <si>
    <t>EMI_per_household.kgCO2.MT.Res.HH.Thermal.SH.Geo.WH.Geo.Solar.Solar</t>
  </si>
  <si>
    <t>EMI_per_household.kgCO2.MT.Res.HH.Thermal.SH.Geo.WH.Elc.NoSolar.Elec</t>
  </si>
  <si>
    <t>EMI_per_household.kgCO2.MT.Res.HH.Thermal.SH.Geo.WH.Elc.Solar</t>
  </si>
  <si>
    <t>EMI_per_household.kgCO2.MT.Res.HH.Thermal.SH.Geo.WH.Elc.Solar.Elec</t>
  </si>
  <si>
    <t>EMI_per_household.kgCO2.MT.Res.HH.Thermal.SH.Geo.WH.Elc.Solar.Solar</t>
  </si>
  <si>
    <t>EMI_per_household.kgCO2.MT.Res.HH.Thermal.SH.Geo.CO</t>
  </si>
  <si>
    <t>EMI_per_household.kgCO2.MT.Res.HH.Thermal.SH.Geo.CO.LPG.LPG</t>
  </si>
  <si>
    <t>EMI_per_household.kgCO2.MT.Res.HH.Thermal.SH.Geo.CO.Elc.Elec</t>
  </si>
  <si>
    <t>EMI_per_household.kgCO2.MT.Res.HH.Thermal.SH.DistrHeat</t>
  </si>
  <si>
    <t>EMI_per_household.kgCO2.MT.Res.HH.Thermal.SH.DistrHeat.SH</t>
  </si>
  <si>
    <t>EMI_per_household.kgCO2.MT.Res.HH.Thermal.SH.DistrHeat.SH.Steam_Distr</t>
  </si>
  <si>
    <t>EMI_per_household.kgCO2.MT.Res.HH.Thermal.SH.DistrHeat.SH.Elec</t>
  </si>
  <si>
    <t>EMI_per_household.kgCO2.MT.Res.HH.Thermal.SH.DistrHeat.SC</t>
  </si>
  <si>
    <t>EMI_per_household.kgCO2.MT.Res.HH.Thermal.SH.DistrHeat.SC.AC.Elec</t>
  </si>
  <si>
    <t>EMI_per_household.kgCO2.MT.Res.HH.Thermal.SH.DistrHeat.WH</t>
  </si>
  <si>
    <t>EMI_per_household.kgCO2.MT.Res.HH.Thermal.SH.DistrHeat.WH.DistrHeat.NoSolar.Steam_Distr</t>
  </si>
  <si>
    <t>EMI_per_household.kgCO2.MT.Res.HH.Thermal.SH.DistrHeat.WH.DistrHeat.Solar</t>
  </si>
  <si>
    <t>EMI_per_household.kgCO2.MT.Res.HH.Thermal.SH.DistrHeat.WH.DistrHeat.Solar.Steam_Distr</t>
  </si>
  <si>
    <t>EMI_per_household.kgCO2.MT.Res.HH.Thermal.SH.DistrHeat.WH.DistrHeat.Solar.Solar</t>
  </si>
  <si>
    <t>EMI_per_household.kgCO2.MT.Res.HH.Thermal.SH.DistrHeat.WH.Elc.NoSolar.Elec</t>
  </si>
  <si>
    <t>EMI_per_household.kgCO2.MT.Res.HH.Thermal.SH.DistrHeat.WH.Elc.Solar</t>
  </si>
  <si>
    <t>EMI_per_household.kgCO2.MT.Res.HH.Thermal.SH.DistrHeat.WH.Elc.Solar.Elec</t>
  </si>
  <si>
    <t>EMI_per_household.kgCO2.MT.Res.HH.Thermal.SH.DistrHeat.WH.Elc.Solar.Solar</t>
  </si>
  <si>
    <t>EMI_per_household.kgCO2.MT.Res.HH.Thermal.SH.DistrHeat.CO</t>
  </si>
  <si>
    <t>EMI_per_household.kgCO2.MT.Res.HH.Thermal.SH.DistrHeat.CO.LPG.LPG</t>
  </si>
  <si>
    <t>EMI_per_household.kgCO2.MT.Res.HH.Thermal.SH.DistrHeat.CO.Elc.Elec</t>
  </si>
  <si>
    <t>EMI_per_household.kgCO2.MT.Res.HH.Thermal.SH.AdvElc</t>
  </si>
  <si>
    <t>EMI_per_household.kgCO2.MT.Res.HH.Thermal.SH.AdvElc.SH</t>
  </si>
  <si>
    <t>EMI_per_household.kgCO2.MT.Res.HH.Thermal.SH.AdvElc.SH.Elec</t>
  </si>
  <si>
    <t>EMI_per_household.kgCO2.MT.Res.HH.Thermal.SH.AdvElc.SC</t>
  </si>
  <si>
    <t>EMI_per_household.kgCO2.MT.Res.HH.Thermal.SH.AdvElc.SC.AC.Elec</t>
  </si>
  <si>
    <t>EMI_per_household.kgCO2.MT.Res.HH.Thermal.SH.AdvElc.WH</t>
  </si>
  <si>
    <t>EMI_per_household.kgCO2.MT.Res.HH.Thermal.SH.AdvElc.WH.LPG.NoSolar.LPG</t>
  </si>
  <si>
    <t>EMI_per_household.kgCO2.MT.Res.HH.Thermal.SH.AdvElc.WH.LPG.Solar</t>
  </si>
  <si>
    <t>EMI_per_household.kgCO2.MT.Res.HH.Thermal.SH.AdvElc.WH.LPG.Solar.LPG</t>
  </si>
  <si>
    <t>EMI_per_household.kgCO2.MT.Res.HH.Thermal.SH.AdvElc.WH.LPG.Solar.Solar</t>
  </si>
  <si>
    <t>EMI_per_household.kgCO2.MT.Res.HH.Thermal.SH.AdvElc.WH.Elc.NoSolar.Elec</t>
  </si>
  <si>
    <t>EMI_per_household.kgCO2.MT.Res.HH.Thermal.SH.AdvElc.WH.Elc.Solar</t>
  </si>
  <si>
    <t>EMI_per_household.kgCO2.MT.Res.HH.Thermal.SH.AdvElc.WH.Elc.Solar.Elec</t>
  </si>
  <si>
    <t>EMI_per_household.kgCO2.MT.Res.HH.Thermal.SH.AdvElc.WH.Elc.Solar.Solar</t>
  </si>
  <si>
    <t>EMI_per_household.kgCO2.MT.Res.HH.Thermal.SH.AdvElc.CO</t>
  </si>
  <si>
    <t>EMI_per_household.kgCO2.MT.Res.HH.Thermal.SH.AdvElc.CO.LPG.LPG</t>
  </si>
  <si>
    <t>EMI_per_household.kgCO2.MT.Res.HH.Thermal.SH.AdvElc.CO.Elc.Elec</t>
  </si>
  <si>
    <t>EMI_per_household.kgCO2.MT.Res.HH.Thermal.SH.ConvElc</t>
  </si>
  <si>
    <t>EMI_per_household.kgCO2.MT.Res.HH.Thermal.SH.ConvElc.SH</t>
  </si>
  <si>
    <t>EMI_per_household.kgCO2.MT.Res.HH.Thermal.SH.ConvElc.SH.Elec</t>
  </si>
  <si>
    <t>EMI_per_household.kgCO2.MT.Res.HH.Thermal.SH.ConvElc.SC</t>
  </si>
  <si>
    <t>EMI_per_household.kgCO2.MT.Res.HH.Thermal.SH.ConvElc.SC.AC.Elec</t>
  </si>
  <si>
    <t>EMI_per_household.kgCO2.MT.Res.HH.Thermal.SH.ConvElc.WH</t>
  </si>
  <si>
    <t>EMI_per_household.kgCO2.MT.Res.HH.Thermal.SH.ConvElc.WH.LPG.NoSolar.LPG</t>
  </si>
  <si>
    <t>EMI_per_household.kgCO2.MT.Res.HH.Thermal.SH.ConvElc.WH.LPG.Solar</t>
  </si>
  <si>
    <t>EMI_per_household.kgCO2.MT.Res.HH.Thermal.SH.ConvElc.WH.LPG.Solar.LPG</t>
  </si>
  <si>
    <t>EMI_per_household.kgCO2.MT.Res.HH.Thermal.SH.ConvElc.WH.LPG.Solar.Solar</t>
  </si>
  <si>
    <t>EMI_per_household.kgCO2.MT.Res.HH.Thermal.SH.ConvElc.WH.Elc.NoSolar.Elec</t>
  </si>
  <si>
    <t>EMI_per_household.kgCO2.MT.Res.HH.Thermal.SH.ConvElc.WH.Elc.Solar</t>
  </si>
  <si>
    <t>EMI_per_household.kgCO2.MT.Res.HH.Thermal.SH.ConvElc.WH.Elc.Solar.Elec</t>
  </si>
  <si>
    <t>EMI_per_household.kgCO2.MT.Res.HH.Thermal.SH.ConvElc.WH.Elc.Solar.Solar</t>
  </si>
  <si>
    <t>EMI_per_household.kgCO2.MT.Res.HH.Thermal.SH.ConvElc.CO</t>
  </si>
  <si>
    <t>EMI_per_household.kgCO2.MT.Res.HH.Thermal.SH.ConvElc.CO.LPG.LPG</t>
  </si>
  <si>
    <t>EMI_per_household.kgCO2.MT.Res.HH.Thermal.SH.ConvElc.CO.Elc.Elec</t>
  </si>
  <si>
    <t>MT - Final energy consumption per surface area (detailed structure)</t>
  </si>
  <si>
    <t>FEC_per_sqm.kWh.MT.Res.HH.Thermal.SH.Solids</t>
  </si>
  <si>
    <t>FEC_per_sqm.kWh.MT.Res.HH.Thermal.SH.Solids.SH</t>
  </si>
  <si>
    <t>FEC_per_sqm.kWh.MT.Res.HH.Thermal.SH.Solids.SH.Solids</t>
  </si>
  <si>
    <t>FEC_per_sqm.kWh.MT.Res.HH.Thermal.SH.Solids.SH.Elec</t>
  </si>
  <si>
    <t>FEC_per_sqm.kWh.MT.Res.HH.Thermal.SH.Solids.SC</t>
  </si>
  <si>
    <t>FEC_per_sqm.kWh.MT.Res.HH.Thermal.SH.Solids.SC.AC.Elec</t>
  </si>
  <si>
    <t>FEC_per_sqm.kWh.MT.Res.HH.Thermal.SH.Solids.WH</t>
  </si>
  <si>
    <t>FEC_per_sqm.kWh.MT.Res.HH.Thermal.SH.Solids.WH.Solids.NoSolar.Solids</t>
  </si>
  <si>
    <t>FEC_per_sqm.kWh.MT.Res.HH.Thermal.SH.Solids.WH.LPG.NoSolar.LPG</t>
  </si>
  <si>
    <t>FEC_per_sqm.kWh.MT.Res.HH.Thermal.SH.Solids.WH.LPG.Solar</t>
  </si>
  <si>
    <t>FEC_per_sqm.kWh.MT.Res.HH.Thermal.SH.Solids.WH.LPG.Solar.LPG</t>
  </si>
  <si>
    <t>FEC_per_sqm.kWh.MT.Res.HH.Thermal.SH.Solids.WH.LPG.Solar.Solar</t>
  </si>
  <si>
    <t>FEC_per_sqm.kWh.MT.Res.HH.Thermal.SH.Solids.WH.Elc.NoSolar.Elec</t>
  </si>
  <si>
    <t>FEC_per_sqm.kWh.MT.Res.HH.Thermal.SH.Solids.WH.Elc.Solar</t>
  </si>
  <si>
    <t>FEC_per_sqm.kWh.MT.Res.HH.Thermal.SH.Solids.WH.Elc.Solar.Elec</t>
  </si>
  <si>
    <t>FEC_per_sqm.kWh.MT.Res.HH.Thermal.SH.Solids.WH.Elc.Solar.Solar</t>
  </si>
  <si>
    <t>FEC_per_sqm.kWh.MT.Res.HH.Thermal.SH.Solids.CO</t>
  </si>
  <si>
    <t>FEC_per_sqm.kWh.MT.Res.HH.Thermal.SH.Solids.CO.Solids.Solids</t>
  </si>
  <si>
    <t>FEC_per_sqm.kWh.MT.Res.HH.Thermal.SH.Solids.CO.LPG.LPG</t>
  </si>
  <si>
    <t>FEC_per_sqm.kWh.MT.Res.HH.Thermal.SH.Solids.CO.Elc.Elec</t>
  </si>
  <si>
    <t>FEC_per_sqm.kWh.MT.Res.HH.Thermal.SH.LPG</t>
  </si>
  <si>
    <t>FEC_per_sqm.kWh.MT.Res.HH.Thermal.SH.LPG.SH</t>
  </si>
  <si>
    <t>FEC_per_sqm.kWh.MT.Res.HH.Thermal.SH.LPG.SH.LPG</t>
  </si>
  <si>
    <t>FEC_per_sqm.kWh.MT.Res.HH.Thermal.SH.LPG.SH.Elec</t>
  </si>
  <si>
    <t>FEC_per_sqm.kWh.MT.Res.HH.Thermal.SH.LPG.SC</t>
  </si>
  <si>
    <t>FEC_per_sqm.kWh.MT.Res.HH.Thermal.SH.LPG.SC.AC.Elec</t>
  </si>
  <si>
    <t>FEC_per_sqm.kWh.MT.Res.HH.Thermal.SH.LPG.WH</t>
  </si>
  <si>
    <t>FEC_per_sqm.kWh.MT.Res.HH.Thermal.SH.LPG.WH.LPG.NoSolar.LPG</t>
  </si>
  <si>
    <t>FEC_per_sqm.kWh.MT.Res.HH.Thermal.SH.LPG.WH.LPG.Solar</t>
  </si>
  <si>
    <t>FEC_per_sqm.kWh.MT.Res.HH.Thermal.SH.LPG.WH.LPG.Solar.LPG</t>
  </si>
  <si>
    <t>FEC_per_sqm.kWh.MT.Res.HH.Thermal.SH.LPG.WH.LPG.Solar.Solar</t>
  </si>
  <si>
    <t>FEC_per_sqm.kWh.MT.Res.HH.Thermal.SH.LPG.WH.Elc.NoSolar.Elec</t>
  </si>
  <si>
    <t>FEC_per_sqm.kWh.MT.Res.HH.Thermal.SH.LPG.WH.Elc.Solar</t>
  </si>
  <si>
    <t>FEC_per_sqm.kWh.MT.Res.HH.Thermal.SH.LPG.WH.Elc.Solar.Elec</t>
  </si>
  <si>
    <t>FEC_per_sqm.kWh.MT.Res.HH.Thermal.SH.LPG.WH.Elc.Solar.Solar</t>
  </si>
  <si>
    <t>FEC_per_sqm.kWh.MT.Res.HH.Thermal.SH.LPG.CO</t>
  </si>
  <si>
    <t>FEC_per_sqm.kWh.MT.Res.HH.Thermal.SH.LPG.CO.LPG.LPG</t>
  </si>
  <si>
    <t>FEC_per_sqm.kWh.MT.Res.HH.Thermal.SH.LPG.CO.Elc.Elec</t>
  </si>
  <si>
    <t>FEC_per_sqm.kWh.MT.Res.HH.Thermal.SH.Oil</t>
  </si>
  <si>
    <t>FEC_per_sqm.kWh.MT.Res.HH.Thermal.SH.Oil.SH</t>
  </si>
  <si>
    <t>FEC_per_sqm.kWh.MT.Res.HH.Thermal.SH.Oil.SH.Oil</t>
  </si>
  <si>
    <t>FEC_per_sqm.kWh.MT.Res.HH.Thermal.SH.Oil.SH.Elec</t>
  </si>
  <si>
    <t>FEC_per_sqm.kWh.MT.Res.HH.Thermal.SH.Oil.SC</t>
  </si>
  <si>
    <t>FEC_per_sqm.kWh.MT.Res.HH.Thermal.SH.Oil.SC.AC.Elec</t>
  </si>
  <si>
    <t>FEC_per_sqm.kWh.MT.Res.HH.Thermal.SH.Oil.WH</t>
  </si>
  <si>
    <t>FEC_per_sqm.kWh.MT.Res.HH.Thermal.SH.Oil.WH.Oil.NoSolar.Oil</t>
  </si>
  <si>
    <t>FEC_per_sqm.kWh.MT.Res.HH.Thermal.SH.Oil.WH.Oil.Solar</t>
  </si>
  <si>
    <t>FEC_per_sqm.kWh.MT.Res.HH.Thermal.SH.Oil.WH.Oil.Solar.Oil</t>
  </si>
  <si>
    <t>FEC_per_sqm.kWh.MT.Res.HH.Thermal.SH.Oil.WH.Oil.Solar.Solar</t>
  </si>
  <si>
    <t>FEC_per_sqm.kWh.MT.Res.HH.Thermal.SH.Oil.WH.Elc.NoSolar.Elec</t>
  </si>
  <si>
    <t>FEC_per_sqm.kWh.MT.Res.HH.Thermal.SH.Oil.WH.Elc.Solar</t>
  </si>
  <si>
    <t>FEC_per_sqm.kWh.MT.Res.HH.Thermal.SH.Oil.WH.Elc.Solar.Elec</t>
  </si>
  <si>
    <t>FEC_per_sqm.kWh.MT.Res.HH.Thermal.SH.Oil.WH.Elc.Solar.Solar</t>
  </si>
  <si>
    <t>FEC_per_sqm.kWh.MT.Res.HH.Thermal.SH.Oil.CO</t>
  </si>
  <si>
    <t>FEC_per_sqm.kWh.MT.Res.HH.Thermal.SH.Oil.CO.LPG.LPG</t>
  </si>
  <si>
    <t>FEC_per_sqm.kWh.MT.Res.HH.Thermal.SH.Oil.CO.Elc.Elec</t>
  </si>
  <si>
    <t>FEC_per_sqm.kWh.MT.Res.HH.Thermal.SH.Gas</t>
  </si>
  <si>
    <t>FEC_per_sqm.kWh.MT.Res.HH.Thermal.SH.Gas.SH</t>
  </si>
  <si>
    <t>FEC_per_sqm.kWh.MT.Res.HH.Thermal.SH.Gas.SH.Gas</t>
  </si>
  <si>
    <t>FEC_per_sqm.kWh.MT.Res.HH.Thermal.SH.Gas.SH.Elec</t>
  </si>
  <si>
    <t>FEC_per_sqm.kWh.MT.Res.HH.Thermal.SH.Gas.SC</t>
  </si>
  <si>
    <t>FEC_per_sqm.kWh.MT.Res.HH.Thermal.SH.Gas.SC.AC.Elec</t>
  </si>
  <si>
    <t>FEC_per_sqm.kWh.MT.Res.HH.Thermal.SH.Gas.WH</t>
  </si>
  <si>
    <t>FEC_per_sqm.kWh.MT.Res.HH.Thermal.SH.Gas.WH.Gas.NoSolar.Gas</t>
  </si>
  <si>
    <t>FEC_per_sqm.kWh.MT.Res.HH.Thermal.SH.Gas.WH.Gas.Solar</t>
  </si>
  <si>
    <t>FEC_per_sqm.kWh.MT.Res.HH.Thermal.SH.Gas.WH.Gas.Solar.Gas</t>
  </si>
  <si>
    <t>FEC_per_sqm.kWh.MT.Res.HH.Thermal.SH.Gas.WH.Gas.Solar.Solar</t>
  </si>
  <si>
    <t>FEC_per_sqm.kWh.MT.Res.HH.Thermal.SH.Gas.WH.Elc.NoSolar.Elec</t>
  </si>
  <si>
    <t>FEC_per_sqm.kWh.MT.Res.HH.Thermal.SH.Gas.WH.Elc.Solar</t>
  </si>
  <si>
    <t>FEC_per_sqm.kWh.MT.Res.HH.Thermal.SH.Gas.WH.Elc.Solar.Elec</t>
  </si>
  <si>
    <t>FEC_per_sqm.kWh.MT.Res.HH.Thermal.SH.Gas.WH.Elc.Solar.Solar</t>
  </si>
  <si>
    <t>FEC_per_sqm.kWh.MT.Res.HH.Thermal.SH.Gas.CO</t>
  </si>
  <si>
    <t>FEC_per_sqm.kWh.MT.Res.HH.Thermal.SH.Gas.CO.Gas.Gas</t>
  </si>
  <si>
    <t>FEC_per_sqm.kWh.MT.Res.HH.Thermal.SH.Gas.CO.Elc.Elec</t>
  </si>
  <si>
    <t>FEC_per_sqm.kWh.MT.Res.HH.Thermal.SH.Biomass</t>
  </si>
  <si>
    <t>FEC_per_sqm.kWh.MT.Res.HH.Thermal.SH.Biomass.SH</t>
  </si>
  <si>
    <t>FEC_per_sqm.kWh.MT.Res.HH.Thermal.SH.Biomass.SH.Biomass</t>
  </si>
  <si>
    <t>FEC_per_sqm.kWh.MT.Res.HH.Thermal.SH.Biomass.SH.Elec</t>
  </si>
  <si>
    <t>FEC_per_sqm.kWh.MT.Res.HH.Thermal.SH.Biomass.SC</t>
  </si>
  <si>
    <t>FEC_per_sqm.kWh.MT.Res.HH.Thermal.SH.Biomass.SC.AC.Elec</t>
  </si>
  <si>
    <t>FEC_per_sqm.kWh.MT.Res.HH.Thermal.SH.Biomass.WH</t>
  </si>
  <si>
    <t>FEC_per_sqm.kWh.MT.Res.HH.Thermal.SH.Biomass.WH.Biomass.NoSolar.Biomass</t>
  </si>
  <si>
    <t>FEC_per_sqm.kWh.MT.Res.HH.Thermal.SH.Biomass.WH.Biomass.Solar</t>
  </si>
  <si>
    <t>FEC_per_sqm.kWh.MT.Res.HH.Thermal.SH.Biomass.WH.Biomass.Solar.Biomass</t>
  </si>
  <si>
    <t>FEC_per_sqm.kWh.MT.Res.HH.Thermal.SH.Biomass.WH.Biomass.Solar.Solar</t>
  </si>
  <si>
    <t>FEC_per_sqm.kWh.MT.Res.HH.Thermal.SH.Biomass.WH.LPG.NoSolar.LPG</t>
  </si>
  <si>
    <t>FEC_per_sqm.kWh.MT.Res.HH.Thermal.SH.Biomass.WH.LPG.Solar</t>
  </si>
  <si>
    <t>FEC_per_sqm.kWh.MT.Res.HH.Thermal.SH.Biomass.WH.LPG.Solar.LPG</t>
  </si>
  <si>
    <t>FEC_per_sqm.kWh.MT.Res.HH.Thermal.SH.Biomass.WH.LPG.Solar.Solar</t>
  </si>
  <si>
    <t>FEC_per_sqm.kWh.MT.Res.HH.Thermal.SH.Biomass.WH.Elc.NoSolar.Elec</t>
  </si>
  <si>
    <t>FEC_per_sqm.kWh.MT.Res.HH.Thermal.SH.Biomass.WH.Elc.Solar</t>
  </si>
  <si>
    <t>FEC_per_sqm.kWh.MT.Res.HH.Thermal.SH.Biomass.WH.Elc.Solar.Elec</t>
  </si>
  <si>
    <t>FEC_per_sqm.kWh.MT.Res.HH.Thermal.SH.Biomass.WH.Elc.Solar.Solar</t>
  </si>
  <si>
    <t>FEC_per_sqm.kWh.MT.Res.HH.Thermal.SH.Biomass.CO</t>
  </si>
  <si>
    <t>FEC_per_sqm.kWh.MT.Res.HH.Thermal.SH.Biomass.CO.Biomass.Biomass</t>
  </si>
  <si>
    <t>FEC_per_sqm.kWh.MT.Res.HH.Thermal.SH.Biomass.CO.LPG.LPG</t>
  </si>
  <si>
    <t>FEC_per_sqm.kWh.MT.Res.HH.Thermal.SH.Biomass.CO.Elc.Elec</t>
  </si>
  <si>
    <t>FEC_per_sqm.kWh.MT.Res.HH.Thermal.SH.Geo</t>
  </si>
  <si>
    <t>FEC_per_sqm.kWh.MT.Res.HH.Thermal.SH.Geo.SH</t>
  </si>
  <si>
    <t>FEC_per_sqm.kWh.MT.Res.HH.Thermal.SH.Geo.SH.Geo</t>
  </si>
  <si>
    <t>FEC_per_sqm.kWh.MT.Res.HH.Thermal.SH.Geo.SH.Elec</t>
  </si>
  <si>
    <t>FEC_per_sqm.kWh.MT.Res.HH.Thermal.SH.Geo.SC</t>
  </si>
  <si>
    <t>FEC_per_sqm.kWh.MT.Res.HH.Thermal.SH.Geo.SC.AC.Elec</t>
  </si>
  <si>
    <t>FEC_per_sqm.kWh.MT.Res.HH.Thermal.SH.Geo.WH</t>
  </si>
  <si>
    <t>FEC_per_sqm.kWh.MT.Res.HH.Thermal.SH.Geo.WH.Geo.NoSolar.Geo</t>
  </si>
  <si>
    <t>FEC_per_sqm.kWh.MT.Res.HH.Thermal.SH.Geo.WH.Geo.Solar</t>
  </si>
  <si>
    <t>FEC_per_sqm.kWh.MT.Res.HH.Thermal.SH.Geo.WH.Geo.Solar.Geo</t>
  </si>
  <si>
    <t>FEC_per_sqm.kWh.MT.Res.HH.Thermal.SH.Geo.WH.Geo.Solar.Solar</t>
  </si>
  <si>
    <t>FEC_per_sqm.kWh.MT.Res.HH.Thermal.SH.Geo.WH.Elc.NoSolar.Elec</t>
  </si>
  <si>
    <t>FEC_per_sqm.kWh.MT.Res.HH.Thermal.SH.Geo.WH.Elc.Solar</t>
  </si>
  <si>
    <t>FEC_per_sqm.kWh.MT.Res.HH.Thermal.SH.Geo.WH.Elc.Solar.Elec</t>
  </si>
  <si>
    <t>FEC_per_sqm.kWh.MT.Res.HH.Thermal.SH.Geo.WH.Elc.Solar.Solar</t>
  </si>
  <si>
    <t>FEC_per_sqm.kWh.MT.Res.HH.Thermal.SH.Geo.CO</t>
  </si>
  <si>
    <t>FEC_per_sqm.kWh.MT.Res.HH.Thermal.SH.Geo.CO.LPG.LPG</t>
  </si>
  <si>
    <t>FEC_per_sqm.kWh.MT.Res.HH.Thermal.SH.Geo.CO.Elc.Elec</t>
  </si>
  <si>
    <t>FEC_per_sqm.kWh.MT.Res.HH.Thermal.SH.DistrHeat</t>
  </si>
  <si>
    <t>FEC_per_sqm.kWh.MT.Res.HH.Thermal.SH.DistrHeat.SH</t>
  </si>
  <si>
    <t>FEC_per_sqm.kWh.MT.Res.HH.Thermal.SH.DistrHeat.SH.Steam_Distr</t>
  </si>
  <si>
    <t>FEC_per_sqm.kWh.MT.Res.HH.Thermal.SH.DistrHeat.SH.Elec</t>
  </si>
  <si>
    <t>FEC_per_sqm.kWh.MT.Res.HH.Thermal.SH.DistrHeat.SC</t>
  </si>
  <si>
    <t>FEC_per_sqm.kWh.MT.Res.HH.Thermal.SH.DistrHeat.SC.AC.Elec</t>
  </si>
  <si>
    <t>FEC_per_sqm.kWh.MT.Res.HH.Thermal.SH.DistrHeat.WH</t>
  </si>
  <si>
    <t>FEC_per_sqm.kWh.MT.Res.HH.Thermal.SH.DistrHeat.WH.DistrHeat.NoSolar.Steam_Distr</t>
  </si>
  <si>
    <t>FEC_per_sqm.kWh.MT.Res.HH.Thermal.SH.DistrHeat.WH.DistrHeat.Solar</t>
  </si>
  <si>
    <t>FEC_per_sqm.kWh.MT.Res.HH.Thermal.SH.DistrHeat.WH.DistrHeat.Solar.Steam_Distr</t>
  </si>
  <si>
    <t>FEC_per_sqm.kWh.MT.Res.HH.Thermal.SH.DistrHeat.WH.DistrHeat.Solar.Solar</t>
  </si>
  <si>
    <t>FEC_per_sqm.kWh.MT.Res.HH.Thermal.SH.DistrHeat.WH.Elc.NoSolar.Elec</t>
  </si>
  <si>
    <t>FEC_per_sqm.kWh.MT.Res.HH.Thermal.SH.DistrHeat.WH.Elc.Solar</t>
  </si>
  <si>
    <t>FEC_per_sqm.kWh.MT.Res.HH.Thermal.SH.DistrHeat.WH.Elc.Solar.Elec</t>
  </si>
  <si>
    <t>FEC_per_sqm.kWh.MT.Res.HH.Thermal.SH.DistrHeat.WH.Elc.Solar.Solar</t>
  </si>
  <si>
    <t>FEC_per_sqm.kWh.MT.Res.HH.Thermal.SH.DistrHeat.CO</t>
  </si>
  <si>
    <t>FEC_per_sqm.kWh.MT.Res.HH.Thermal.SH.DistrHeat.CO.LPG.LPG</t>
  </si>
  <si>
    <t>FEC_per_sqm.kWh.MT.Res.HH.Thermal.SH.DistrHeat.CO.Elc.Elec</t>
  </si>
  <si>
    <t>FEC_per_sqm.kWh.MT.Res.HH.Thermal.SH.AdvElc</t>
  </si>
  <si>
    <t>FEC_per_sqm.kWh.MT.Res.HH.Thermal.SH.AdvElc.SH</t>
  </si>
  <si>
    <t>FEC_per_sqm.kWh.MT.Res.HH.Thermal.SH.AdvElc.SH.Elec</t>
  </si>
  <si>
    <t>FEC_per_sqm.kWh.MT.Res.HH.Thermal.SH.AdvElc.SC</t>
  </si>
  <si>
    <t>FEC_per_sqm.kWh.MT.Res.HH.Thermal.SH.AdvElc.SC.AC.Elec</t>
  </si>
  <si>
    <t>FEC_per_sqm.kWh.MT.Res.HH.Thermal.SH.AdvElc.WH</t>
  </si>
  <si>
    <t>FEC_per_sqm.kWh.MT.Res.HH.Thermal.SH.AdvElc.WH.LPG.NoSolar.LPG</t>
  </si>
  <si>
    <t>FEC_per_sqm.kWh.MT.Res.HH.Thermal.SH.AdvElc.WH.LPG.Solar</t>
  </si>
  <si>
    <t>FEC_per_sqm.kWh.MT.Res.HH.Thermal.SH.AdvElc.WH.LPG.Solar.LPG</t>
  </si>
  <si>
    <t>FEC_per_sqm.kWh.MT.Res.HH.Thermal.SH.AdvElc.WH.LPG.Solar.Solar</t>
  </si>
  <si>
    <t>FEC_per_sqm.kWh.MT.Res.HH.Thermal.SH.AdvElc.WH.Elc.NoSolar.Elec</t>
  </si>
  <si>
    <t>FEC_per_sqm.kWh.MT.Res.HH.Thermal.SH.AdvElc.WH.Elc.Solar</t>
  </si>
  <si>
    <t>FEC_per_sqm.kWh.MT.Res.HH.Thermal.SH.AdvElc.WH.Elc.Solar.Elec</t>
  </si>
  <si>
    <t>FEC_per_sqm.kWh.MT.Res.HH.Thermal.SH.AdvElc.WH.Elc.Solar.Solar</t>
  </si>
  <si>
    <t>FEC_per_sqm.kWh.MT.Res.HH.Thermal.SH.AdvElc.CO</t>
  </si>
  <si>
    <t>FEC_per_sqm.kWh.MT.Res.HH.Thermal.SH.AdvElc.CO.LPG.LPG</t>
  </si>
  <si>
    <t>FEC_per_sqm.kWh.MT.Res.HH.Thermal.SH.AdvElc.CO.Elc.Elec</t>
  </si>
  <si>
    <t>FEC_per_sqm.kWh.MT.Res.HH.Thermal.SH.ConvElc</t>
  </si>
  <si>
    <t>FEC_per_sqm.kWh.MT.Res.HH.Thermal.SH.ConvElc.SH</t>
  </si>
  <si>
    <t>FEC_per_sqm.kWh.MT.Res.HH.Thermal.SH.ConvElc.SH.Elec</t>
  </si>
  <si>
    <t>FEC_per_sqm.kWh.MT.Res.HH.Thermal.SH.ConvElc.SC</t>
  </si>
  <si>
    <t>FEC_per_sqm.kWh.MT.Res.HH.Thermal.SH.ConvElc.SC.AC.Elec</t>
  </si>
  <si>
    <t>FEC_per_sqm.kWh.MT.Res.HH.Thermal.SH.ConvElc.WH</t>
  </si>
  <si>
    <t>FEC_per_sqm.kWh.MT.Res.HH.Thermal.SH.ConvElc.WH.LPG.NoSolar.LPG</t>
  </si>
  <si>
    <t>FEC_per_sqm.kWh.MT.Res.HH.Thermal.SH.ConvElc.WH.LPG.Solar</t>
  </si>
  <si>
    <t>FEC_per_sqm.kWh.MT.Res.HH.Thermal.SH.ConvElc.WH.LPG.Solar.LPG</t>
  </si>
  <si>
    <t>FEC_per_sqm.kWh.MT.Res.HH.Thermal.SH.ConvElc.WH.LPG.Solar.Solar</t>
  </si>
  <si>
    <t>FEC_per_sqm.kWh.MT.Res.HH.Thermal.SH.ConvElc.WH.Elc.NoSolar.Elec</t>
  </si>
  <si>
    <t>FEC_per_sqm.kWh.MT.Res.HH.Thermal.SH.ConvElc.WH.Elc.Solar</t>
  </si>
  <si>
    <t>FEC_per_sqm.kWh.MT.Res.HH.Thermal.SH.ConvElc.WH.Elc.Solar.Elec</t>
  </si>
  <si>
    <t>FEC_per_sqm.kWh.MT.Res.HH.Thermal.SH.ConvElc.WH.Elc.Solar.Solar</t>
  </si>
  <si>
    <t>FEC_per_sqm.kWh.MT.Res.HH.Thermal.SH.ConvElc.CO</t>
  </si>
  <si>
    <t>FEC_per_sqm.kWh.MT.Res.HH.Thermal.SH.ConvElc.CO.LPG.LPG</t>
  </si>
  <si>
    <t>FEC_per_sqm.kWh.MT.Res.HH.Thermal.SH.ConvElc.CO.Elc.Elec</t>
  </si>
  <si>
    <t>MT - Thermal energy service per surface area (detailed structure)</t>
  </si>
  <si>
    <t>TES_per_sqm.kWh.MT.Res.HH.Thermal.SH.Solids</t>
  </si>
  <si>
    <t>TES_per_sqm.kWh.MT.Res.HH.Thermal.SH.Solids.SH</t>
  </si>
  <si>
    <t>TES_per_sqm.kWh.MT.Res.HH.Thermal.SH.Solids.SH.Solids</t>
  </si>
  <si>
    <t>TES_per_sqm.kWh.MT.Res.HH.Thermal.SH.Solids.SH.Elec</t>
  </si>
  <si>
    <t>TES_per_sqm.kWh.MT.Res.HH.Thermal.SH.Solids.SC</t>
  </si>
  <si>
    <t>TES_per_sqm.kWh.MT.Res.HH.Thermal.SH.Solids.SC.AC.Elec</t>
  </si>
  <si>
    <t>TES_per_sqm.kWh.MT.Res.HH.Thermal.SH.Solids.WH</t>
  </si>
  <si>
    <t>TES_per_sqm.kWh.MT.Res.HH.Thermal.SH.Solids.WH.Solids.NoSolar.Solids</t>
  </si>
  <si>
    <t>TES_per_sqm.kWh.MT.Res.HH.Thermal.SH.Solids.WH.LPG.NoSolar.LPG</t>
  </si>
  <si>
    <t>TES_per_sqm.kWh.MT.Res.HH.Thermal.SH.Solids.WH.LPG.Solar</t>
  </si>
  <si>
    <t>TES_per_sqm.kWh.MT.Res.HH.Thermal.SH.Solids.WH.LPG.Solar.LPG</t>
  </si>
  <si>
    <t>TES_per_sqm.kWh.MT.Res.HH.Thermal.SH.Solids.WH.LPG.Solar.Solar</t>
  </si>
  <si>
    <t>TES_per_sqm.kWh.MT.Res.HH.Thermal.SH.Solids.WH.Elc.NoSolar.Elec</t>
  </si>
  <si>
    <t>TES_per_sqm.kWh.MT.Res.HH.Thermal.SH.Solids.WH.Elc.Solar</t>
  </si>
  <si>
    <t>TES_per_sqm.kWh.MT.Res.HH.Thermal.SH.Solids.WH.Elc.Solar.Elec</t>
  </si>
  <si>
    <t>TES_per_sqm.kWh.MT.Res.HH.Thermal.SH.Solids.WH.Elc.Solar.Solar</t>
  </si>
  <si>
    <t>TES_per_sqm.kWh.MT.Res.HH.Thermal.SH.Solids.CO</t>
  </si>
  <si>
    <t>TES_per_sqm.kWh.MT.Res.HH.Thermal.SH.Solids.CO.Solids.Solids</t>
  </si>
  <si>
    <t>TES_per_sqm.kWh.MT.Res.HH.Thermal.SH.Solids.CO.LPG.LPG</t>
  </si>
  <si>
    <t>TES_per_sqm.kWh.MT.Res.HH.Thermal.SH.Solids.CO.Elc.Elec</t>
  </si>
  <si>
    <t>TES_per_sqm.kWh.MT.Res.HH.Thermal.SH.LPG</t>
  </si>
  <si>
    <t>TES_per_sqm.kWh.MT.Res.HH.Thermal.SH.LPG.SH</t>
  </si>
  <si>
    <t>TES_per_sqm.kWh.MT.Res.HH.Thermal.SH.LPG.SH.LPG</t>
  </si>
  <si>
    <t>TES_per_sqm.kWh.MT.Res.HH.Thermal.SH.LPG.SH.Elec</t>
  </si>
  <si>
    <t>TES_per_sqm.kWh.MT.Res.HH.Thermal.SH.LPG.SC</t>
  </si>
  <si>
    <t>TES_per_sqm.kWh.MT.Res.HH.Thermal.SH.LPG.SC.AC.Elec</t>
  </si>
  <si>
    <t>TES_per_sqm.kWh.MT.Res.HH.Thermal.SH.LPG.WH</t>
  </si>
  <si>
    <t>TES_per_sqm.kWh.MT.Res.HH.Thermal.SH.LPG.WH.LPG.NoSolar.LPG</t>
  </si>
  <si>
    <t>TES_per_sqm.kWh.MT.Res.HH.Thermal.SH.LPG.WH.LPG.Solar</t>
  </si>
  <si>
    <t>TES_per_sqm.kWh.MT.Res.HH.Thermal.SH.LPG.WH.LPG.Solar.LPG</t>
  </si>
  <si>
    <t>TES_per_sqm.kWh.MT.Res.HH.Thermal.SH.LPG.WH.LPG.Solar.Solar</t>
  </si>
  <si>
    <t>TES_per_sqm.kWh.MT.Res.HH.Thermal.SH.LPG.WH.Elc.NoSolar.Elec</t>
  </si>
  <si>
    <t>TES_per_sqm.kWh.MT.Res.HH.Thermal.SH.LPG.WH.Elc.Solar</t>
  </si>
  <si>
    <t>TES_per_sqm.kWh.MT.Res.HH.Thermal.SH.LPG.WH.Elc.Solar.Elec</t>
  </si>
  <si>
    <t>TES_per_sqm.kWh.MT.Res.HH.Thermal.SH.LPG.WH.Elc.Solar.Solar</t>
  </si>
  <si>
    <t>TES_per_sqm.kWh.MT.Res.HH.Thermal.SH.LPG.CO</t>
  </si>
  <si>
    <t>TES_per_sqm.kWh.MT.Res.HH.Thermal.SH.LPG.CO.LPG.LPG</t>
  </si>
  <si>
    <t>TES_per_sqm.kWh.MT.Res.HH.Thermal.SH.LPG.CO.Elc.Elec</t>
  </si>
  <si>
    <t>TES_per_sqm.kWh.MT.Res.HH.Thermal.SH.Oil</t>
  </si>
  <si>
    <t>TES_per_sqm.kWh.MT.Res.HH.Thermal.SH.Oil.SH</t>
  </si>
  <si>
    <t>TES_per_sqm.kWh.MT.Res.HH.Thermal.SH.Oil.SH.Oil</t>
  </si>
  <si>
    <t>TES_per_sqm.kWh.MT.Res.HH.Thermal.SH.Oil.SH.Elec</t>
  </si>
  <si>
    <t>TES_per_sqm.kWh.MT.Res.HH.Thermal.SH.Oil.SC</t>
  </si>
  <si>
    <t>TES_per_sqm.kWh.MT.Res.HH.Thermal.SH.Oil.SC.AC.Elec</t>
  </si>
  <si>
    <t>TES_per_sqm.kWh.MT.Res.HH.Thermal.SH.Oil.WH</t>
  </si>
  <si>
    <t>TES_per_sqm.kWh.MT.Res.HH.Thermal.SH.Oil.WH.Oil.NoSolar.Oil</t>
  </si>
  <si>
    <t>TES_per_sqm.kWh.MT.Res.HH.Thermal.SH.Oil.WH.Oil.Solar</t>
  </si>
  <si>
    <t>TES_per_sqm.kWh.MT.Res.HH.Thermal.SH.Oil.WH.Oil.Solar.Oil</t>
  </si>
  <si>
    <t>TES_per_sqm.kWh.MT.Res.HH.Thermal.SH.Oil.WH.Oil.Solar.Solar</t>
  </si>
  <si>
    <t>TES_per_sqm.kWh.MT.Res.HH.Thermal.SH.Oil.WH.Elc.NoSolar.Elec</t>
  </si>
  <si>
    <t>TES_per_sqm.kWh.MT.Res.HH.Thermal.SH.Oil.WH.Elc.Solar</t>
  </si>
  <si>
    <t>TES_per_sqm.kWh.MT.Res.HH.Thermal.SH.Oil.WH.Elc.Solar.Elec</t>
  </si>
  <si>
    <t>TES_per_sqm.kWh.MT.Res.HH.Thermal.SH.Oil.WH.Elc.Solar.Solar</t>
  </si>
  <si>
    <t>TES_per_sqm.kWh.MT.Res.HH.Thermal.SH.Oil.CO</t>
  </si>
  <si>
    <t>TES_per_sqm.kWh.MT.Res.HH.Thermal.SH.Oil.CO.LPG.LPG</t>
  </si>
  <si>
    <t>TES_per_sqm.kWh.MT.Res.HH.Thermal.SH.Oil.CO.Elc.Elec</t>
  </si>
  <si>
    <t>TES_per_sqm.kWh.MT.Res.HH.Thermal.SH.Gas</t>
  </si>
  <si>
    <t>TES_per_sqm.kWh.MT.Res.HH.Thermal.SH.Gas.SH</t>
  </si>
  <si>
    <t>TES_per_sqm.kWh.MT.Res.HH.Thermal.SH.Gas.SH.Gas</t>
  </si>
  <si>
    <t>TES_per_sqm.kWh.MT.Res.HH.Thermal.SH.Gas.SH.Elec</t>
  </si>
  <si>
    <t>TES_per_sqm.kWh.MT.Res.HH.Thermal.SH.Gas.SC</t>
  </si>
  <si>
    <t>TES_per_sqm.kWh.MT.Res.HH.Thermal.SH.Gas.SC.AC.Elec</t>
  </si>
  <si>
    <t>TES_per_sqm.kWh.MT.Res.HH.Thermal.SH.Gas.WH</t>
  </si>
  <si>
    <t>TES_per_sqm.kWh.MT.Res.HH.Thermal.SH.Gas.WH.Gas.NoSolar.Gas</t>
  </si>
  <si>
    <t>TES_per_sqm.kWh.MT.Res.HH.Thermal.SH.Gas.WH.Gas.Solar</t>
  </si>
  <si>
    <t>TES_per_sqm.kWh.MT.Res.HH.Thermal.SH.Gas.WH.Gas.Solar.Gas</t>
  </si>
  <si>
    <t>TES_per_sqm.kWh.MT.Res.HH.Thermal.SH.Gas.WH.Gas.Solar.Solar</t>
  </si>
  <si>
    <t>TES_per_sqm.kWh.MT.Res.HH.Thermal.SH.Gas.WH.Elc.NoSolar.Elec</t>
  </si>
  <si>
    <t>TES_per_sqm.kWh.MT.Res.HH.Thermal.SH.Gas.WH.Elc.Solar</t>
  </si>
  <si>
    <t>TES_per_sqm.kWh.MT.Res.HH.Thermal.SH.Gas.WH.Elc.Solar.Elec</t>
  </si>
  <si>
    <t>TES_per_sqm.kWh.MT.Res.HH.Thermal.SH.Gas.WH.Elc.Solar.Solar</t>
  </si>
  <si>
    <t>TES_per_sqm.kWh.MT.Res.HH.Thermal.SH.Gas.CO</t>
  </si>
  <si>
    <t>TES_per_sqm.kWh.MT.Res.HH.Thermal.SH.Gas.CO.Gas.Gas</t>
  </si>
  <si>
    <t>TES_per_sqm.kWh.MT.Res.HH.Thermal.SH.Gas.CO.Elc.Elec</t>
  </si>
  <si>
    <t>TES_per_sqm.kWh.MT.Res.HH.Thermal.SH.Biomass</t>
  </si>
  <si>
    <t>TES_per_sqm.kWh.MT.Res.HH.Thermal.SH.Biomass.SH</t>
  </si>
  <si>
    <t>TES_per_sqm.kWh.MT.Res.HH.Thermal.SH.Biomass.SH.Biomass</t>
  </si>
  <si>
    <t>TES_per_sqm.kWh.MT.Res.HH.Thermal.SH.Biomass.SH.Elec</t>
  </si>
  <si>
    <t>TES_per_sqm.kWh.MT.Res.HH.Thermal.SH.Biomass.SC</t>
  </si>
  <si>
    <t>TES_per_sqm.kWh.MT.Res.HH.Thermal.SH.Biomass.SC.AC.Elec</t>
  </si>
  <si>
    <t>TES_per_sqm.kWh.MT.Res.HH.Thermal.SH.Biomass.WH</t>
  </si>
  <si>
    <t>TES_per_sqm.kWh.MT.Res.HH.Thermal.SH.Biomass.WH.Biomass.NoSolar.Biomass</t>
  </si>
  <si>
    <t>TES_per_sqm.kWh.MT.Res.HH.Thermal.SH.Biomass.WH.Biomass.Solar</t>
  </si>
  <si>
    <t>TES_per_sqm.kWh.MT.Res.HH.Thermal.SH.Biomass.WH.Biomass.Solar.Biomass</t>
  </si>
  <si>
    <t>TES_per_sqm.kWh.MT.Res.HH.Thermal.SH.Biomass.WH.Biomass.Solar.Solar</t>
  </si>
  <si>
    <t>TES_per_sqm.kWh.MT.Res.HH.Thermal.SH.Biomass.WH.LPG.NoSolar.LPG</t>
  </si>
  <si>
    <t>TES_per_sqm.kWh.MT.Res.HH.Thermal.SH.Biomass.WH.LPG.Solar</t>
  </si>
  <si>
    <t>TES_per_sqm.kWh.MT.Res.HH.Thermal.SH.Biomass.WH.LPG.Solar.LPG</t>
  </si>
  <si>
    <t>TES_per_sqm.kWh.MT.Res.HH.Thermal.SH.Biomass.WH.LPG.Solar.Solar</t>
  </si>
  <si>
    <t>TES_per_sqm.kWh.MT.Res.HH.Thermal.SH.Biomass.WH.Elc.NoSolar.Elec</t>
  </si>
  <si>
    <t>TES_per_sqm.kWh.MT.Res.HH.Thermal.SH.Biomass.WH.Elc.Solar</t>
  </si>
  <si>
    <t>TES_per_sqm.kWh.MT.Res.HH.Thermal.SH.Biomass.WH.Elc.Solar.Elec</t>
  </si>
  <si>
    <t>TES_per_sqm.kWh.MT.Res.HH.Thermal.SH.Biomass.WH.Elc.Solar.Solar</t>
  </si>
  <si>
    <t>TES_per_sqm.kWh.MT.Res.HH.Thermal.SH.Biomass.CO</t>
  </si>
  <si>
    <t>TES_per_sqm.kWh.MT.Res.HH.Thermal.SH.Biomass.CO.Biomass.Biomass</t>
  </si>
  <si>
    <t>TES_per_sqm.kWh.MT.Res.HH.Thermal.SH.Biomass.CO.LPG.LPG</t>
  </si>
  <si>
    <t>TES_per_sqm.kWh.MT.Res.HH.Thermal.SH.Biomass.CO.Elc.Elec</t>
  </si>
  <si>
    <t>TES_per_sqm.kWh.MT.Res.HH.Thermal.SH.Geo</t>
  </si>
  <si>
    <t>TES_per_sqm.kWh.MT.Res.HH.Thermal.SH.Geo.SH</t>
  </si>
  <si>
    <t>TES_per_sqm.kWh.MT.Res.HH.Thermal.SH.Geo.SH.Geo</t>
  </si>
  <si>
    <t>TES_per_sqm.kWh.MT.Res.HH.Thermal.SH.Geo.SH.Elec</t>
  </si>
  <si>
    <t>TES_per_sqm.kWh.MT.Res.HH.Thermal.SH.Geo.SC</t>
  </si>
  <si>
    <t>TES_per_sqm.kWh.MT.Res.HH.Thermal.SH.Geo.SC.AC.Elec</t>
  </si>
  <si>
    <t>TES_per_sqm.kWh.MT.Res.HH.Thermal.SH.Geo.WH</t>
  </si>
  <si>
    <t>TES_per_sqm.kWh.MT.Res.HH.Thermal.SH.Geo.WH.Geo.NoSolar.Geo</t>
  </si>
  <si>
    <t>TES_per_sqm.kWh.MT.Res.HH.Thermal.SH.Geo.WH.Geo.Solar</t>
  </si>
  <si>
    <t>TES_per_sqm.kWh.MT.Res.HH.Thermal.SH.Geo.WH.Geo.Solar.Geo</t>
  </si>
  <si>
    <t>TES_per_sqm.kWh.MT.Res.HH.Thermal.SH.Geo.WH.Geo.Solar.Solar</t>
  </si>
  <si>
    <t>TES_per_sqm.kWh.MT.Res.HH.Thermal.SH.Geo.WH.Elc.NoSolar.Elec</t>
  </si>
  <si>
    <t>TES_per_sqm.kWh.MT.Res.HH.Thermal.SH.Geo.WH.Elc.Solar</t>
  </si>
  <si>
    <t>TES_per_sqm.kWh.MT.Res.HH.Thermal.SH.Geo.WH.Elc.Solar.Elec</t>
  </si>
  <si>
    <t>TES_per_sqm.kWh.MT.Res.HH.Thermal.SH.Geo.WH.Elc.Solar.Solar</t>
  </si>
  <si>
    <t>TES_per_sqm.kWh.MT.Res.HH.Thermal.SH.Geo.CO</t>
  </si>
  <si>
    <t>TES_per_sqm.kWh.MT.Res.HH.Thermal.SH.Geo.CO.LPG.LPG</t>
  </si>
  <si>
    <t>TES_per_sqm.kWh.MT.Res.HH.Thermal.SH.Geo.CO.Elc.Elec</t>
  </si>
  <si>
    <t>TES_per_sqm.kWh.MT.Res.HH.Thermal.SH.DistrHeat</t>
  </si>
  <si>
    <t>TES_per_sqm.kWh.MT.Res.HH.Thermal.SH.DistrHeat.SH</t>
  </si>
  <si>
    <t>TES_per_sqm.kWh.MT.Res.HH.Thermal.SH.DistrHeat.SH.Steam_Distr</t>
  </si>
  <si>
    <t>TES_per_sqm.kWh.MT.Res.HH.Thermal.SH.DistrHeat.SH.Elec</t>
  </si>
  <si>
    <t>TES_per_sqm.kWh.MT.Res.HH.Thermal.SH.DistrHeat.SC</t>
  </si>
  <si>
    <t>TES_per_sqm.kWh.MT.Res.HH.Thermal.SH.DistrHeat.SC.AC.Elec</t>
  </si>
  <si>
    <t>TES_per_sqm.kWh.MT.Res.HH.Thermal.SH.DistrHeat.WH</t>
  </si>
  <si>
    <t>TES_per_sqm.kWh.MT.Res.HH.Thermal.SH.DistrHeat.WH.DistrHeat.NoSolar.Steam_Distr</t>
  </si>
  <si>
    <t>TES_per_sqm.kWh.MT.Res.HH.Thermal.SH.DistrHeat.WH.DistrHeat.Solar</t>
  </si>
  <si>
    <t>TES_per_sqm.kWh.MT.Res.HH.Thermal.SH.DistrHeat.WH.DistrHeat.Solar.Steam_Distr</t>
  </si>
  <si>
    <t>TES_per_sqm.kWh.MT.Res.HH.Thermal.SH.DistrHeat.WH.DistrHeat.Solar.Solar</t>
  </si>
  <si>
    <t>TES_per_sqm.kWh.MT.Res.HH.Thermal.SH.DistrHeat.WH.Elc.NoSolar.Elec</t>
  </si>
  <si>
    <t>TES_per_sqm.kWh.MT.Res.HH.Thermal.SH.DistrHeat.WH.Elc.Solar</t>
  </si>
  <si>
    <t>TES_per_sqm.kWh.MT.Res.HH.Thermal.SH.DistrHeat.WH.Elc.Solar.Elec</t>
  </si>
  <si>
    <t>TES_per_sqm.kWh.MT.Res.HH.Thermal.SH.DistrHeat.WH.Elc.Solar.Solar</t>
  </si>
  <si>
    <t>TES_per_sqm.kWh.MT.Res.HH.Thermal.SH.DistrHeat.CO</t>
  </si>
  <si>
    <t>TES_per_sqm.kWh.MT.Res.HH.Thermal.SH.DistrHeat.CO.LPG.LPG</t>
  </si>
  <si>
    <t>TES_per_sqm.kWh.MT.Res.HH.Thermal.SH.DistrHeat.CO.Elc.Elec</t>
  </si>
  <si>
    <t>TES_per_sqm.kWh.MT.Res.HH.Thermal.SH.AdvElc</t>
  </si>
  <si>
    <t>TES_per_sqm.kWh.MT.Res.HH.Thermal.SH.AdvElc.SH</t>
  </si>
  <si>
    <t>TES_per_sqm.kWh.MT.Res.HH.Thermal.SH.AdvElc.SH.Elec</t>
  </si>
  <si>
    <t>TES_per_sqm.kWh.MT.Res.HH.Thermal.SH.AdvElc.SC</t>
  </si>
  <si>
    <t>TES_per_sqm.kWh.MT.Res.HH.Thermal.SH.AdvElc.SC.AC.Elec</t>
  </si>
  <si>
    <t>TES_per_sqm.kWh.MT.Res.HH.Thermal.SH.AdvElc.WH</t>
  </si>
  <si>
    <t>TES_per_sqm.kWh.MT.Res.HH.Thermal.SH.AdvElc.WH.LPG.NoSolar.LPG</t>
  </si>
  <si>
    <t>TES_per_sqm.kWh.MT.Res.HH.Thermal.SH.AdvElc.WH.LPG.Solar</t>
  </si>
  <si>
    <t>TES_per_sqm.kWh.MT.Res.HH.Thermal.SH.AdvElc.WH.LPG.Solar.LPG</t>
  </si>
  <si>
    <t>TES_per_sqm.kWh.MT.Res.HH.Thermal.SH.AdvElc.WH.LPG.Solar.Solar</t>
  </si>
  <si>
    <t>TES_per_sqm.kWh.MT.Res.HH.Thermal.SH.AdvElc.WH.Elc.NoSolar.Elec</t>
  </si>
  <si>
    <t>TES_per_sqm.kWh.MT.Res.HH.Thermal.SH.AdvElc.WH.Elc.Solar</t>
  </si>
  <si>
    <t>TES_per_sqm.kWh.MT.Res.HH.Thermal.SH.AdvElc.WH.Elc.Solar.Elec</t>
  </si>
  <si>
    <t>TES_per_sqm.kWh.MT.Res.HH.Thermal.SH.AdvElc.WH.Elc.Solar.Solar</t>
  </si>
  <si>
    <t>TES_per_sqm.kWh.MT.Res.HH.Thermal.SH.AdvElc.CO</t>
  </si>
  <si>
    <t>TES_per_sqm.kWh.MT.Res.HH.Thermal.SH.AdvElc.CO.LPG.LPG</t>
  </si>
  <si>
    <t>TES_per_sqm.kWh.MT.Res.HH.Thermal.SH.AdvElc.CO.Elc.Elec</t>
  </si>
  <si>
    <t>TES_per_sqm.kWh.MT.Res.HH.Thermal.SH.ConvElc</t>
  </si>
  <si>
    <t>TES_per_sqm.kWh.MT.Res.HH.Thermal.SH.ConvElc.SH</t>
  </si>
  <si>
    <t>TES_per_sqm.kWh.MT.Res.HH.Thermal.SH.ConvElc.SH.Elec</t>
  </si>
  <si>
    <t>TES_per_sqm.kWh.MT.Res.HH.Thermal.SH.ConvElc.SC</t>
  </si>
  <si>
    <t>TES_per_sqm.kWh.MT.Res.HH.Thermal.SH.ConvElc.SC.AC.Elec</t>
  </si>
  <si>
    <t>TES_per_sqm.kWh.MT.Res.HH.Thermal.SH.ConvElc.WH</t>
  </si>
  <si>
    <t>TES_per_sqm.kWh.MT.Res.HH.Thermal.SH.ConvElc.WH.LPG.NoSolar.LPG</t>
  </si>
  <si>
    <t>TES_per_sqm.kWh.MT.Res.HH.Thermal.SH.ConvElc.WH.LPG.Solar</t>
  </si>
  <si>
    <t>TES_per_sqm.kWh.MT.Res.HH.Thermal.SH.ConvElc.WH.LPG.Solar.LPG</t>
  </si>
  <si>
    <t>TES_per_sqm.kWh.MT.Res.HH.Thermal.SH.ConvElc.WH.LPG.Solar.Solar</t>
  </si>
  <si>
    <t>TES_per_sqm.kWh.MT.Res.HH.Thermal.SH.ConvElc.WH.Elc.NoSolar.Elec</t>
  </si>
  <si>
    <t>TES_per_sqm.kWh.MT.Res.HH.Thermal.SH.ConvElc.WH.Elc.Solar</t>
  </si>
  <si>
    <t>TES_per_sqm.kWh.MT.Res.HH.Thermal.SH.ConvElc.WH.Elc.Solar.Elec</t>
  </si>
  <si>
    <t>TES_per_sqm.kWh.MT.Res.HH.Thermal.SH.ConvElc.WH.Elc.Solar.Solar</t>
  </si>
  <si>
    <t>TES_per_sqm.kWh.MT.Res.HH.Thermal.SH.ConvElc.CO</t>
  </si>
  <si>
    <t>TES_per_sqm.kWh.MT.Res.HH.Thermal.SH.ConvElc.CO.LPG.LPG</t>
  </si>
  <si>
    <t>TES_per_sqm.kWh.MT.Res.HH.Thermal.SH.ConvElc.CO.Elc.Elec</t>
  </si>
  <si>
    <t>MT - CO2 emissions per surface area (detailed structure)</t>
  </si>
  <si>
    <t>EMI_per_sqm.kgCO2.MT.Res.HH.Thermal.SH.Solids</t>
  </si>
  <si>
    <t>EMI_per_sqm.kgCO2.MT.Res.HH.Thermal.SH.Solids.SH</t>
  </si>
  <si>
    <t>EMI_per_sqm.kgCO2.MT.Res.HH.Thermal.SH.Solids.SH.Solids</t>
  </si>
  <si>
    <t>EMI_per_sqm.kgCO2.MT.Res.HH.Thermal.SH.Solids.SH.Elec</t>
  </si>
  <si>
    <t>EMI_per_sqm.kgCO2.MT.Res.HH.Thermal.SH.Solids.SC</t>
  </si>
  <si>
    <t>EMI_per_sqm.kgCO2.MT.Res.HH.Thermal.SH.Solids.SC.AC.Elec</t>
  </si>
  <si>
    <t>EMI_per_sqm.kgCO2.MT.Res.HH.Thermal.SH.Solids.WH</t>
  </si>
  <si>
    <t>EMI_per_sqm.kgCO2.MT.Res.HH.Thermal.SH.Solids.WH.Solids.NoSolar.Solids</t>
  </si>
  <si>
    <t>EMI_per_sqm.kgCO2.MT.Res.HH.Thermal.SH.Solids.WH.LPG.NoSolar.LPG</t>
  </si>
  <si>
    <t>EMI_per_sqm.kgCO2.MT.Res.HH.Thermal.SH.Solids.WH.LPG.Solar</t>
  </si>
  <si>
    <t>EMI_per_sqm.kgCO2.MT.Res.HH.Thermal.SH.Solids.WH.LPG.Solar.LPG</t>
  </si>
  <si>
    <t>EMI_per_sqm.kgCO2.MT.Res.HH.Thermal.SH.Solids.WH.LPG.Solar.Solar</t>
  </si>
  <si>
    <t>EMI_per_sqm.kgCO2.MT.Res.HH.Thermal.SH.Solids.WH.Elc.NoSolar.Elec</t>
  </si>
  <si>
    <t>EMI_per_sqm.kgCO2.MT.Res.HH.Thermal.SH.Solids.WH.Elc.Solar</t>
  </si>
  <si>
    <t>EMI_per_sqm.kgCO2.MT.Res.HH.Thermal.SH.Solids.WH.Elc.Solar.Elec</t>
  </si>
  <si>
    <t>EMI_per_sqm.kgCO2.MT.Res.HH.Thermal.SH.Solids.WH.Elc.Solar.Solar</t>
  </si>
  <si>
    <t>EMI_per_sqm.kgCO2.MT.Res.HH.Thermal.SH.Solids.CO</t>
  </si>
  <si>
    <t>EMI_per_sqm.kgCO2.MT.Res.HH.Thermal.SH.Solids.CO.Solids.Solids</t>
  </si>
  <si>
    <t>EMI_per_sqm.kgCO2.MT.Res.HH.Thermal.SH.Solids.CO.LPG.LPG</t>
  </si>
  <si>
    <t>EMI_per_sqm.kgCO2.MT.Res.HH.Thermal.SH.Solids.CO.Elc.Elec</t>
  </si>
  <si>
    <t>EMI_per_sqm.kgCO2.MT.Res.HH.Thermal.SH.LPG</t>
  </si>
  <si>
    <t>EMI_per_sqm.kgCO2.MT.Res.HH.Thermal.SH.LPG.SH</t>
  </si>
  <si>
    <t>EMI_per_sqm.kgCO2.MT.Res.HH.Thermal.SH.LPG.SH.LPG</t>
  </si>
  <si>
    <t>EMI_per_sqm.kgCO2.MT.Res.HH.Thermal.SH.LPG.SH.Elec</t>
  </si>
  <si>
    <t>EMI_per_sqm.kgCO2.MT.Res.HH.Thermal.SH.LPG.SC</t>
  </si>
  <si>
    <t>EMI_per_sqm.kgCO2.MT.Res.HH.Thermal.SH.LPG.SC.AC.Elec</t>
  </si>
  <si>
    <t>EMI_per_sqm.kgCO2.MT.Res.HH.Thermal.SH.LPG.WH</t>
  </si>
  <si>
    <t>EMI_per_sqm.kgCO2.MT.Res.HH.Thermal.SH.LPG.WH.LPG.NoSolar.LPG</t>
  </si>
  <si>
    <t>EMI_per_sqm.kgCO2.MT.Res.HH.Thermal.SH.LPG.WH.LPG.Solar</t>
  </si>
  <si>
    <t>EMI_per_sqm.kgCO2.MT.Res.HH.Thermal.SH.LPG.WH.LPG.Solar.LPG</t>
  </si>
  <si>
    <t>EMI_per_sqm.kgCO2.MT.Res.HH.Thermal.SH.LPG.WH.LPG.Solar.Solar</t>
  </si>
  <si>
    <t>EMI_per_sqm.kgCO2.MT.Res.HH.Thermal.SH.LPG.WH.Elc.NoSolar.Elec</t>
  </si>
  <si>
    <t>EMI_per_sqm.kgCO2.MT.Res.HH.Thermal.SH.LPG.WH.Elc.Solar</t>
  </si>
  <si>
    <t>EMI_per_sqm.kgCO2.MT.Res.HH.Thermal.SH.LPG.WH.Elc.Solar.Elec</t>
  </si>
  <si>
    <t>EMI_per_sqm.kgCO2.MT.Res.HH.Thermal.SH.LPG.WH.Elc.Solar.Solar</t>
  </si>
  <si>
    <t>EMI_per_sqm.kgCO2.MT.Res.HH.Thermal.SH.LPG.CO</t>
  </si>
  <si>
    <t>EMI_per_sqm.kgCO2.MT.Res.HH.Thermal.SH.LPG.CO.LPG.LPG</t>
  </si>
  <si>
    <t>EMI_per_sqm.kgCO2.MT.Res.HH.Thermal.SH.LPG.CO.Elc.Elec</t>
  </si>
  <si>
    <t>EMI_per_sqm.kgCO2.MT.Res.HH.Thermal.SH.Oil</t>
  </si>
  <si>
    <t>EMI_per_sqm.kgCO2.MT.Res.HH.Thermal.SH.Oil.SH</t>
  </si>
  <si>
    <t>EMI_per_sqm.kgCO2.MT.Res.HH.Thermal.SH.Oil.SH.Oil</t>
  </si>
  <si>
    <t>EMI_per_sqm.kgCO2.MT.Res.HH.Thermal.SH.Oil.SH.Elec</t>
  </si>
  <si>
    <t>EMI_per_sqm.kgCO2.MT.Res.HH.Thermal.SH.Oil.SC</t>
  </si>
  <si>
    <t>EMI_per_sqm.kgCO2.MT.Res.HH.Thermal.SH.Oil.SC.AC.Elec</t>
  </si>
  <si>
    <t>EMI_per_sqm.kgCO2.MT.Res.HH.Thermal.SH.Oil.WH</t>
  </si>
  <si>
    <t>EMI_per_sqm.kgCO2.MT.Res.HH.Thermal.SH.Oil.WH.Oil.NoSolar.Oil</t>
  </si>
  <si>
    <t>EMI_per_sqm.kgCO2.MT.Res.HH.Thermal.SH.Oil.WH.Oil.Solar</t>
  </si>
  <si>
    <t>EMI_per_sqm.kgCO2.MT.Res.HH.Thermal.SH.Oil.WH.Oil.Solar.Oil</t>
  </si>
  <si>
    <t>EMI_per_sqm.kgCO2.MT.Res.HH.Thermal.SH.Oil.WH.Oil.Solar.Solar</t>
  </si>
  <si>
    <t>EMI_per_sqm.kgCO2.MT.Res.HH.Thermal.SH.Oil.WH.Elc.NoSolar.Elec</t>
  </si>
  <si>
    <t>EMI_per_sqm.kgCO2.MT.Res.HH.Thermal.SH.Oil.WH.Elc.Solar</t>
  </si>
  <si>
    <t>EMI_per_sqm.kgCO2.MT.Res.HH.Thermal.SH.Oil.WH.Elc.Solar.Elec</t>
  </si>
  <si>
    <t>EMI_per_sqm.kgCO2.MT.Res.HH.Thermal.SH.Oil.WH.Elc.Solar.Solar</t>
  </si>
  <si>
    <t>EMI_per_sqm.kgCO2.MT.Res.HH.Thermal.SH.Oil.CO</t>
  </si>
  <si>
    <t>EMI_per_sqm.kgCO2.MT.Res.HH.Thermal.SH.Oil.CO.LPG.LPG</t>
  </si>
  <si>
    <t>EMI_per_sqm.kgCO2.MT.Res.HH.Thermal.SH.Oil.CO.Elc.Elec</t>
  </si>
  <si>
    <t>EMI_per_sqm.kgCO2.MT.Res.HH.Thermal.SH.Gas</t>
  </si>
  <si>
    <t>EMI_per_sqm.kgCO2.MT.Res.HH.Thermal.SH.Gas.SH</t>
  </si>
  <si>
    <t>EMI_per_sqm.kgCO2.MT.Res.HH.Thermal.SH.Gas.SH.Gas</t>
  </si>
  <si>
    <t>EMI_per_sqm.kgCO2.MT.Res.HH.Thermal.SH.Gas.SH.Elec</t>
  </si>
  <si>
    <t>EMI_per_sqm.kgCO2.MT.Res.HH.Thermal.SH.Gas.SC</t>
  </si>
  <si>
    <t>EMI_per_sqm.kgCO2.MT.Res.HH.Thermal.SH.Gas.SC.AC.Elec</t>
  </si>
  <si>
    <t>EMI_per_sqm.kgCO2.MT.Res.HH.Thermal.SH.Gas.WH</t>
  </si>
  <si>
    <t>EMI_per_sqm.kgCO2.MT.Res.HH.Thermal.SH.Gas.WH.Gas.NoSolar.Gas</t>
  </si>
  <si>
    <t>EMI_per_sqm.kgCO2.MT.Res.HH.Thermal.SH.Gas.WH.Gas.Solar</t>
  </si>
  <si>
    <t>EMI_per_sqm.kgCO2.MT.Res.HH.Thermal.SH.Gas.WH.Gas.Solar.Gas</t>
  </si>
  <si>
    <t>EMI_per_sqm.kgCO2.MT.Res.HH.Thermal.SH.Gas.WH.Gas.Solar.Solar</t>
  </si>
  <si>
    <t>EMI_per_sqm.kgCO2.MT.Res.HH.Thermal.SH.Gas.WH.Elc.NoSolar.Elec</t>
  </si>
  <si>
    <t>EMI_per_sqm.kgCO2.MT.Res.HH.Thermal.SH.Gas.WH.Elc.Solar</t>
  </si>
  <si>
    <t>EMI_per_sqm.kgCO2.MT.Res.HH.Thermal.SH.Gas.WH.Elc.Solar.Elec</t>
  </si>
  <si>
    <t>EMI_per_sqm.kgCO2.MT.Res.HH.Thermal.SH.Gas.WH.Elc.Solar.Solar</t>
  </si>
  <si>
    <t>EMI_per_sqm.kgCO2.MT.Res.HH.Thermal.SH.Gas.CO</t>
  </si>
  <si>
    <t>EMI_per_sqm.kgCO2.MT.Res.HH.Thermal.SH.Gas.CO.Gas.Gas</t>
  </si>
  <si>
    <t>EMI_per_sqm.kgCO2.MT.Res.HH.Thermal.SH.Gas.CO.Elc.Elec</t>
  </si>
  <si>
    <t>EMI_per_sqm.kgCO2.MT.Res.HH.Thermal.SH.Biomass</t>
  </si>
  <si>
    <t>EMI_per_sqm.kgCO2.MT.Res.HH.Thermal.SH.Biomass.SH</t>
  </si>
  <si>
    <t>EMI_per_sqm.kgCO2.MT.Res.HH.Thermal.SH.Biomass.SH.Biomass</t>
  </si>
  <si>
    <t>EMI_per_sqm.kgCO2.MT.Res.HH.Thermal.SH.Biomass.SH.Elec</t>
  </si>
  <si>
    <t>EMI_per_sqm.kgCO2.MT.Res.HH.Thermal.SH.Biomass.SC</t>
  </si>
  <si>
    <t>EMI_per_sqm.kgCO2.MT.Res.HH.Thermal.SH.Biomass.SC.AC.Elec</t>
  </si>
  <si>
    <t>EMI_per_sqm.kgCO2.MT.Res.HH.Thermal.SH.Biomass.WH</t>
  </si>
  <si>
    <t>EMI_per_sqm.kgCO2.MT.Res.HH.Thermal.SH.Biomass.WH.Biomass.NoSolar.Biomass</t>
  </si>
  <si>
    <t>EMI_per_sqm.kgCO2.MT.Res.HH.Thermal.SH.Biomass.WH.Biomass.Solar</t>
  </si>
  <si>
    <t>EMI_per_sqm.kgCO2.MT.Res.HH.Thermal.SH.Biomass.WH.Biomass.Solar.Biomass</t>
  </si>
  <si>
    <t>EMI_per_sqm.kgCO2.MT.Res.HH.Thermal.SH.Biomass.WH.Biomass.Solar.Solar</t>
  </si>
  <si>
    <t>EMI_per_sqm.kgCO2.MT.Res.HH.Thermal.SH.Biomass.WH.LPG.NoSolar.LPG</t>
  </si>
  <si>
    <t>EMI_per_sqm.kgCO2.MT.Res.HH.Thermal.SH.Biomass.WH.LPG.Solar</t>
  </si>
  <si>
    <t>EMI_per_sqm.kgCO2.MT.Res.HH.Thermal.SH.Biomass.WH.LPG.Solar.LPG</t>
  </si>
  <si>
    <t>EMI_per_sqm.kgCO2.MT.Res.HH.Thermal.SH.Biomass.WH.LPG.Solar.Solar</t>
  </si>
  <si>
    <t>EMI_per_sqm.kgCO2.MT.Res.HH.Thermal.SH.Biomass.WH.Elc.NoSolar.Elec</t>
  </si>
  <si>
    <t>EMI_per_sqm.kgCO2.MT.Res.HH.Thermal.SH.Biomass.WH.Elc.Solar</t>
  </si>
  <si>
    <t>EMI_per_sqm.kgCO2.MT.Res.HH.Thermal.SH.Biomass.WH.Elc.Solar.Elec</t>
  </si>
  <si>
    <t>EMI_per_sqm.kgCO2.MT.Res.HH.Thermal.SH.Biomass.WH.Elc.Solar.Solar</t>
  </si>
  <si>
    <t>EMI_per_sqm.kgCO2.MT.Res.HH.Thermal.SH.Biomass.CO</t>
  </si>
  <si>
    <t>EMI_per_sqm.kgCO2.MT.Res.HH.Thermal.SH.Biomass.CO.Biomass.Biomass</t>
  </si>
  <si>
    <t>EMI_per_sqm.kgCO2.MT.Res.HH.Thermal.SH.Biomass.CO.LPG.LPG</t>
  </si>
  <si>
    <t>EMI_per_sqm.kgCO2.MT.Res.HH.Thermal.SH.Biomass.CO.Elc.Elec</t>
  </si>
  <si>
    <t>EMI_per_sqm.kgCO2.MT.Res.HH.Thermal.SH.Geo</t>
  </si>
  <si>
    <t>EMI_per_sqm.kgCO2.MT.Res.HH.Thermal.SH.Geo.SH</t>
  </si>
  <si>
    <t>EMI_per_sqm.kgCO2.MT.Res.HH.Thermal.SH.Geo.SH.Geo</t>
  </si>
  <si>
    <t>EMI_per_sqm.kgCO2.MT.Res.HH.Thermal.SH.Geo.SH.Elec</t>
  </si>
  <si>
    <t>EMI_per_sqm.kgCO2.MT.Res.HH.Thermal.SH.Geo.SC</t>
  </si>
  <si>
    <t>EMI_per_sqm.kgCO2.MT.Res.HH.Thermal.SH.Geo.SC.AC.Elec</t>
  </si>
  <si>
    <t>EMI_per_sqm.kgCO2.MT.Res.HH.Thermal.SH.Geo.WH</t>
  </si>
  <si>
    <t>EMI_per_sqm.kgCO2.MT.Res.HH.Thermal.SH.Geo.WH.Geo.NoSolar.Geo</t>
  </si>
  <si>
    <t>EMI_per_sqm.kgCO2.MT.Res.HH.Thermal.SH.Geo.WH.Geo.Solar</t>
  </si>
  <si>
    <t>EMI_per_sqm.kgCO2.MT.Res.HH.Thermal.SH.Geo.WH.Geo.Solar.Geo</t>
  </si>
  <si>
    <t>EMI_per_sqm.kgCO2.MT.Res.HH.Thermal.SH.Geo.WH.Geo.Solar.Solar</t>
  </si>
  <si>
    <t>EMI_per_sqm.kgCO2.MT.Res.HH.Thermal.SH.Geo.WH.Elc.NoSolar.Elec</t>
  </si>
  <si>
    <t>EMI_per_sqm.kgCO2.MT.Res.HH.Thermal.SH.Geo.WH.Elc.Solar</t>
  </si>
  <si>
    <t>EMI_per_sqm.kgCO2.MT.Res.HH.Thermal.SH.Geo.WH.Elc.Solar.Elec</t>
  </si>
  <si>
    <t>EMI_per_sqm.kgCO2.MT.Res.HH.Thermal.SH.Geo.WH.Elc.Solar.Solar</t>
  </si>
  <si>
    <t>EMI_per_sqm.kgCO2.MT.Res.HH.Thermal.SH.Geo.CO</t>
  </si>
  <si>
    <t>EMI_per_sqm.kgCO2.MT.Res.HH.Thermal.SH.Geo.CO.LPG.LPG</t>
  </si>
  <si>
    <t>EMI_per_sqm.kgCO2.MT.Res.HH.Thermal.SH.Geo.CO.Elc.Elec</t>
  </si>
  <si>
    <t>EMI_per_sqm.kgCO2.MT.Res.HH.Thermal.SH.DistrHeat</t>
  </si>
  <si>
    <t>EMI_per_sqm.kgCO2.MT.Res.HH.Thermal.SH.DistrHeat.SH</t>
  </si>
  <si>
    <t>EMI_per_sqm.kgCO2.MT.Res.HH.Thermal.SH.DistrHeat.SH.Steam_Distr</t>
  </si>
  <si>
    <t>EMI_per_sqm.kgCO2.MT.Res.HH.Thermal.SH.DistrHeat.SH.Elec</t>
  </si>
  <si>
    <t>EMI_per_sqm.kgCO2.MT.Res.HH.Thermal.SH.DistrHeat.SC</t>
  </si>
  <si>
    <t>EMI_per_sqm.kgCO2.MT.Res.HH.Thermal.SH.DistrHeat.SC.AC.Elec</t>
  </si>
  <si>
    <t>EMI_per_sqm.kgCO2.MT.Res.HH.Thermal.SH.DistrHeat.WH</t>
  </si>
  <si>
    <t>EMI_per_sqm.kgCO2.MT.Res.HH.Thermal.SH.DistrHeat.WH.DistrHeat.NoSolar.Steam_Distr</t>
  </si>
  <si>
    <t>EMI_per_sqm.kgCO2.MT.Res.HH.Thermal.SH.DistrHeat.WH.DistrHeat.Solar</t>
  </si>
  <si>
    <t>EMI_per_sqm.kgCO2.MT.Res.HH.Thermal.SH.DistrHeat.WH.DistrHeat.Solar.Steam_Distr</t>
  </si>
  <si>
    <t>EMI_per_sqm.kgCO2.MT.Res.HH.Thermal.SH.DistrHeat.WH.DistrHeat.Solar.Solar</t>
  </si>
  <si>
    <t>EMI_per_sqm.kgCO2.MT.Res.HH.Thermal.SH.DistrHeat.WH.Elc.NoSolar.Elec</t>
  </si>
  <si>
    <t>EMI_per_sqm.kgCO2.MT.Res.HH.Thermal.SH.DistrHeat.WH.Elc.Solar</t>
  </si>
  <si>
    <t>EMI_per_sqm.kgCO2.MT.Res.HH.Thermal.SH.DistrHeat.WH.Elc.Solar.Elec</t>
  </si>
  <si>
    <t>EMI_per_sqm.kgCO2.MT.Res.HH.Thermal.SH.DistrHeat.WH.Elc.Solar.Solar</t>
  </si>
  <si>
    <t>EMI_per_sqm.kgCO2.MT.Res.HH.Thermal.SH.DistrHeat.CO</t>
  </si>
  <si>
    <t>EMI_per_sqm.kgCO2.MT.Res.HH.Thermal.SH.DistrHeat.CO.LPG.LPG</t>
  </si>
  <si>
    <t>EMI_per_sqm.kgCO2.MT.Res.HH.Thermal.SH.DistrHeat.CO.Elc.Elec</t>
  </si>
  <si>
    <t>EMI_per_sqm.kgCO2.MT.Res.HH.Thermal.SH.AdvElc</t>
  </si>
  <si>
    <t>EMI_per_sqm.kgCO2.MT.Res.HH.Thermal.SH.AdvElc.SH</t>
  </si>
  <si>
    <t>EMI_per_sqm.kgCO2.MT.Res.HH.Thermal.SH.AdvElc.SH.Elec</t>
  </si>
  <si>
    <t>EMI_per_sqm.kgCO2.MT.Res.HH.Thermal.SH.AdvElc.SC</t>
  </si>
  <si>
    <t>EMI_per_sqm.kgCO2.MT.Res.HH.Thermal.SH.AdvElc.SC.AC.Elec</t>
  </si>
  <si>
    <t>EMI_per_sqm.kgCO2.MT.Res.HH.Thermal.SH.AdvElc.WH</t>
  </si>
  <si>
    <t>EMI_per_sqm.kgCO2.MT.Res.HH.Thermal.SH.AdvElc.WH.LPG.NoSolar.LPG</t>
  </si>
  <si>
    <t>EMI_per_sqm.kgCO2.MT.Res.HH.Thermal.SH.AdvElc.WH.LPG.Solar</t>
  </si>
  <si>
    <t>EMI_per_sqm.kgCO2.MT.Res.HH.Thermal.SH.AdvElc.WH.LPG.Solar.LPG</t>
  </si>
  <si>
    <t>EMI_per_sqm.kgCO2.MT.Res.HH.Thermal.SH.AdvElc.WH.LPG.Solar.Solar</t>
  </si>
  <si>
    <t>EMI_per_sqm.kgCO2.MT.Res.HH.Thermal.SH.AdvElc.WH.Elc.NoSolar.Elec</t>
  </si>
  <si>
    <t>EMI_per_sqm.kgCO2.MT.Res.HH.Thermal.SH.AdvElc.WH.Elc.Solar</t>
  </si>
  <si>
    <t>EMI_per_sqm.kgCO2.MT.Res.HH.Thermal.SH.AdvElc.WH.Elc.Solar.Elec</t>
  </si>
  <si>
    <t>EMI_per_sqm.kgCO2.MT.Res.HH.Thermal.SH.AdvElc.WH.Elc.Solar.Solar</t>
  </si>
  <si>
    <t>EMI_per_sqm.kgCO2.MT.Res.HH.Thermal.SH.AdvElc.CO</t>
  </si>
  <si>
    <t>EMI_per_sqm.kgCO2.MT.Res.HH.Thermal.SH.AdvElc.CO.LPG.LPG</t>
  </si>
  <si>
    <t>EMI_per_sqm.kgCO2.MT.Res.HH.Thermal.SH.AdvElc.CO.Elc.Elec</t>
  </si>
  <si>
    <t>EMI_per_sqm.kgCO2.MT.Res.HH.Thermal.SH.ConvElc</t>
  </si>
  <si>
    <t>EMI_per_sqm.kgCO2.MT.Res.HH.Thermal.SH.ConvElc.SH</t>
  </si>
  <si>
    <t>EMI_per_sqm.kgCO2.MT.Res.HH.Thermal.SH.ConvElc.SH.Elec</t>
  </si>
  <si>
    <t>EMI_per_sqm.kgCO2.MT.Res.HH.Thermal.SH.ConvElc.SC</t>
  </si>
  <si>
    <t>EMI_per_sqm.kgCO2.MT.Res.HH.Thermal.SH.ConvElc.SC.AC.Elec</t>
  </si>
  <si>
    <t>EMI_per_sqm.kgCO2.MT.Res.HH.Thermal.SH.ConvElc.WH</t>
  </si>
  <si>
    <t>EMI_per_sqm.kgCO2.MT.Res.HH.Thermal.SH.ConvElc.WH.LPG.NoSolar.LPG</t>
  </si>
  <si>
    <t>EMI_per_sqm.kgCO2.MT.Res.HH.Thermal.SH.ConvElc.WH.LPG.Solar</t>
  </si>
  <si>
    <t>EMI_per_sqm.kgCO2.MT.Res.HH.Thermal.SH.ConvElc.WH.LPG.Solar.LPG</t>
  </si>
  <si>
    <t>EMI_per_sqm.kgCO2.MT.Res.HH.Thermal.SH.ConvElc.WH.LPG.Solar.Solar</t>
  </si>
  <si>
    <t>EMI_per_sqm.kgCO2.MT.Res.HH.Thermal.SH.ConvElc.WH.Elc.NoSolar.Elec</t>
  </si>
  <si>
    <t>EMI_per_sqm.kgCO2.MT.Res.HH.Thermal.SH.ConvElc.WH.Elc.Solar</t>
  </si>
  <si>
    <t>EMI_per_sqm.kgCO2.MT.Res.HH.Thermal.SH.ConvElc.WH.Elc.Solar.Elec</t>
  </si>
  <si>
    <t>EMI_per_sqm.kgCO2.MT.Res.HH.Thermal.SH.ConvElc.WH.Elc.Solar.Solar</t>
  </si>
  <si>
    <t>EMI_per_sqm.kgCO2.MT.Res.HH.Thermal.SH.ConvElc.CO</t>
  </si>
  <si>
    <t>EMI_per_sqm.kgCO2.MT.Res.HH.Thermal.SH.ConvElc.CO.LPG.LPG</t>
  </si>
  <si>
    <t>EMI_per_sqm.kgCO2.MT.Res.HH.Thermal.SH.ConvElc.CO.Elc.Elec</t>
  </si>
  <si>
    <t>MT - Final energy consumption in new and renovated households (detailed structure)</t>
  </si>
  <si>
    <t>FEC.ktoe.MT.Res.HHnew.Thermal.SH.Solids</t>
  </si>
  <si>
    <t>FEC.ktoe.MT.Res.HHnew.Thermal.SH.Solids.SH</t>
  </si>
  <si>
    <t>FEC.ktoe.MT.Res.HHnew.Thermal.SH.Solids.SH.Solids</t>
  </si>
  <si>
    <t>FEC.ktoe.MT.Res.HHnew.Thermal.SH.Solids.SH.Elec</t>
  </si>
  <si>
    <t>FEC.ktoe.MT.Res.HHnew.Thermal.SH.Solids.SC</t>
  </si>
  <si>
    <t>FEC.ktoe.MT.Res.HHnew.Thermal.SH.Solids.SC.AC.Elec</t>
  </si>
  <si>
    <t>FEC.ktoe.MT.Res.HHnew.Thermal.SH.Solids.WH</t>
  </si>
  <si>
    <t>FEC.ktoe.MT.Res.HHnew.Thermal.SH.Solids.WH.Solids.NoSolar.Solids</t>
  </si>
  <si>
    <t>FEC.ktoe.MT.Res.HHnew.Thermal.SH.Solids.WH.LPG.NoSolar.LPG</t>
  </si>
  <si>
    <t>FEC.ktoe.MT.Res.HHnew.Thermal.SH.Solids.WH.LPG.Solar</t>
  </si>
  <si>
    <t>FEC.ktoe.MT.Res.HHnew.Thermal.SH.Solids.WH.LPG.Solar.LPG</t>
  </si>
  <si>
    <t>FEC.ktoe.MT.Res.HHnew.Thermal.SH.Solids.WH.LPG.Solar.Solar</t>
  </si>
  <si>
    <t>FEC.ktoe.MT.Res.HHnew.Thermal.SH.Solids.WH.Elc.NoSolar.Elec</t>
  </si>
  <si>
    <t>FEC.ktoe.MT.Res.HHnew.Thermal.SH.Solids.WH.Elc.Solar</t>
  </si>
  <si>
    <t>FEC.ktoe.MT.Res.HHnew.Thermal.SH.Solids.WH.Elc.Solar.Elec</t>
  </si>
  <si>
    <t>FEC.ktoe.MT.Res.HHnew.Thermal.SH.Solids.WH.Elc.Solar.Solar</t>
  </si>
  <si>
    <t>FEC.ktoe.MT.Res.HHnew.Thermal.SH.Solids.CO</t>
  </si>
  <si>
    <t>FEC.ktoe.MT.Res.HHnew.Thermal.SH.Solids.CO.Solids.Solids</t>
  </si>
  <si>
    <t>FEC.ktoe.MT.Res.HHnew.Thermal.SH.Solids.CO.LPG.LPG</t>
  </si>
  <si>
    <t>FEC.ktoe.MT.Res.HHnew.Thermal.SH.Solids.CO.Elc.Elec</t>
  </si>
  <si>
    <t>FEC.ktoe.MT.Res.HHnew.Thermal.SH.LPG</t>
  </si>
  <si>
    <t>FEC.ktoe.MT.Res.HHnew.Thermal.SH.LPG.SH</t>
  </si>
  <si>
    <t>FEC.ktoe.MT.Res.HHnew.Thermal.SH.LPG.SH.LPG</t>
  </si>
  <si>
    <t>FEC.ktoe.MT.Res.HHnew.Thermal.SH.LPG.SH.Elec</t>
  </si>
  <si>
    <t>FEC.ktoe.MT.Res.HHnew.Thermal.SH.LPG.SC</t>
  </si>
  <si>
    <t>FEC.ktoe.MT.Res.HHnew.Thermal.SH.LPG.SC.AC.Elec</t>
  </si>
  <si>
    <t>FEC.ktoe.MT.Res.HHnew.Thermal.SH.LPG.WH</t>
  </si>
  <si>
    <t>FEC.ktoe.MT.Res.HHnew.Thermal.SH.LPG.WH.LPG.NoSolar.LPG</t>
  </si>
  <si>
    <t>FEC.ktoe.MT.Res.HHnew.Thermal.SH.LPG.WH.LPG.Solar</t>
  </si>
  <si>
    <t>FEC.ktoe.MT.Res.HHnew.Thermal.SH.LPG.WH.LPG.Solar.LPG</t>
  </si>
  <si>
    <t>FEC.ktoe.MT.Res.HHnew.Thermal.SH.LPG.WH.LPG.Solar.Solar</t>
  </si>
  <si>
    <t>FEC.ktoe.MT.Res.HHnew.Thermal.SH.LPG.WH.Elc.NoSolar.Elec</t>
  </si>
  <si>
    <t>FEC.ktoe.MT.Res.HHnew.Thermal.SH.LPG.WH.Elc.Solar</t>
  </si>
  <si>
    <t>FEC.ktoe.MT.Res.HHnew.Thermal.SH.LPG.WH.Elc.Solar.Elec</t>
  </si>
  <si>
    <t>FEC.ktoe.MT.Res.HHnew.Thermal.SH.LPG.WH.Elc.Solar.Solar</t>
  </si>
  <si>
    <t>FEC.ktoe.MT.Res.HHnew.Thermal.SH.LPG.CO</t>
  </si>
  <si>
    <t>FEC.ktoe.MT.Res.HHnew.Thermal.SH.LPG.CO.LPG.LPG</t>
  </si>
  <si>
    <t>FEC.ktoe.MT.Res.HHnew.Thermal.SH.LPG.CO.Elc.Elec</t>
  </si>
  <si>
    <t>FEC.ktoe.MT.Res.HHnew.Thermal.SH.Oil</t>
  </si>
  <si>
    <t>FEC.ktoe.MT.Res.HHnew.Thermal.SH.Oil.SH</t>
  </si>
  <si>
    <t>FEC.ktoe.MT.Res.HHnew.Thermal.SH.Oil.SH.Oil</t>
  </si>
  <si>
    <t>FEC.ktoe.MT.Res.HHnew.Thermal.SH.Oil.SH.Elec</t>
  </si>
  <si>
    <t>FEC.ktoe.MT.Res.HHnew.Thermal.SH.Oil.SC</t>
  </si>
  <si>
    <t>FEC.ktoe.MT.Res.HHnew.Thermal.SH.Oil.SC.AC.Elec</t>
  </si>
  <si>
    <t>FEC.ktoe.MT.Res.HHnew.Thermal.SH.Oil.WH</t>
  </si>
  <si>
    <t>FEC.ktoe.MT.Res.HHnew.Thermal.SH.Oil.WH.Oil.NoSolar.Oil</t>
  </si>
  <si>
    <t>FEC.ktoe.MT.Res.HHnew.Thermal.SH.Oil.WH.Oil.Solar</t>
  </si>
  <si>
    <t>FEC.ktoe.MT.Res.HHnew.Thermal.SH.Oil.WH.Oil.Solar.Oil</t>
  </si>
  <si>
    <t>FEC.ktoe.MT.Res.HHnew.Thermal.SH.Oil.WH.Oil.Solar.Solar</t>
  </si>
  <si>
    <t>FEC.ktoe.MT.Res.HHnew.Thermal.SH.Oil.WH.Elc.NoSolar.Elec</t>
  </si>
  <si>
    <t>FEC.ktoe.MT.Res.HHnew.Thermal.SH.Oil.WH.Elc.Solar</t>
  </si>
  <si>
    <t>FEC.ktoe.MT.Res.HHnew.Thermal.SH.Oil.WH.Elc.Solar.Elec</t>
  </si>
  <si>
    <t>FEC.ktoe.MT.Res.HHnew.Thermal.SH.Oil.WH.Elc.Solar.Solar</t>
  </si>
  <si>
    <t>FEC.ktoe.MT.Res.HHnew.Thermal.SH.Oil.CO</t>
  </si>
  <si>
    <t>FEC.ktoe.MT.Res.HHnew.Thermal.SH.Oil.CO.LPG.LPG</t>
  </si>
  <si>
    <t>FEC.ktoe.MT.Res.HHnew.Thermal.SH.Oil.CO.Elc.Elec</t>
  </si>
  <si>
    <t>FEC.ktoe.MT.Res.HHnew.Thermal.SH.Gas</t>
  </si>
  <si>
    <t>FEC.ktoe.MT.Res.HHnew.Thermal.SH.Gas.SH</t>
  </si>
  <si>
    <t>FEC.ktoe.MT.Res.HHnew.Thermal.SH.Gas.SH.Gas</t>
  </si>
  <si>
    <t>FEC.ktoe.MT.Res.HHnew.Thermal.SH.Gas.SH.Elec</t>
  </si>
  <si>
    <t>FEC.ktoe.MT.Res.HHnew.Thermal.SH.Gas.SC</t>
  </si>
  <si>
    <t>FEC.ktoe.MT.Res.HHnew.Thermal.SH.Gas.SC.AC.Elec</t>
  </si>
  <si>
    <t>FEC.ktoe.MT.Res.HHnew.Thermal.SH.Gas.WH</t>
  </si>
  <si>
    <t>FEC.ktoe.MT.Res.HHnew.Thermal.SH.Gas.WH.Gas.NoSolar.Gas</t>
  </si>
  <si>
    <t>FEC.ktoe.MT.Res.HHnew.Thermal.SH.Gas.WH.Gas.Solar</t>
  </si>
  <si>
    <t>FEC.ktoe.MT.Res.HHnew.Thermal.SH.Gas.WH.Gas.Solar.Gas</t>
  </si>
  <si>
    <t>FEC.ktoe.MT.Res.HHnew.Thermal.SH.Gas.WH.Gas.Solar.Solar</t>
  </si>
  <si>
    <t>FEC.ktoe.MT.Res.HHnew.Thermal.SH.Gas.WH.Elc.NoSolar.Elec</t>
  </si>
  <si>
    <t>FEC.ktoe.MT.Res.HHnew.Thermal.SH.Gas.WH.Elc.Solar</t>
  </si>
  <si>
    <t>FEC.ktoe.MT.Res.HHnew.Thermal.SH.Gas.WH.Elc.Solar.Elec</t>
  </si>
  <si>
    <t>FEC.ktoe.MT.Res.HHnew.Thermal.SH.Gas.WH.Elc.Solar.Solar</t>
  </si>
  <si>
    <t>FEC.ktoe.MT.Res.HHnew.Thermal.SH.Gas.CO</t>
  </si>
  <si>
    <t>FEC.ktoe.MT.Res.HHnew.Thermal.SH.Gas.CO.Gas.Gas</t>
  </si>
  <si>
    <t>FEC.ktoe.MT.Res.HHnew.Thermal.SH.Gas.CO.Elc.Elec</t>
  </si>
  <si>
    <t>FEC.ktoe.MT.Res.HHnew.Thermal.SH.Biomass</t>
  </si>
  <si>
    <t>FEC.ktoe.MT.Res.HHnew.Thermal.SH.Biomass.SH</t>
  </si>
  <si>
    <t>FEC.ktoe.MT.Res.HHnew.Thermal.SH.Biomass.SH.Biomass</t>
  </si>
  <si>
    <t>FEC.ktoe.MT.Res.HHnew.Thermal.SH.Biomass.SH.Elec</t>
  </si>
  <si>
    <t>FEC.ktoe.MT.Res.HHnew.Thermal.SH.Biomass.SC</t>
  </si>
  <si>
    <t>FEC.ktoe.MT.Res.HHnew.Thermal.SH.Biomass.SC.AC.Elec</t>
  </si>
  <si>
    <t>FEC.ktoe.MT.Res.HHnew.Thermal.SH.Biomass.WH</t>
  </si>
  <si>
    <t>FEC.ktoe.MT.Res.HHnew.Thermal.SH.Biomass.WH.Biomass.NoSolar.Biomass</t>
  </si>
  <si>
    <t>FEC.ktoe.MT.Res.HHnew.Thermal.SH.Biomass.WH.Biomass.Solar</t>
  </si>
  <si>
    <t>FEC.ktoe.MT.Res.HHnew.Thermal.SH.Biomass.WH.Biomass.Solar.Biomass</t>
  </si>
  <si>
    <t>FEC.ktoe.MT.Res.HHnew.Thermal.SH.Biomass.WH.Biomass.Solar.Solar</t>
  </si>
  <si>
    <t>FEC.ktoe.MT.Res.HHnew.Thermal.SH.Biomass.WH.LPG.NoSolar.LPG</t>
  </si>
  <si>
    <t>FEC.ktoe.MT.Res.HHnew.Thermal.SH.Biomass.WH.LPG.Solar</t>
  </si>
  <si>
    <t>FEC.ktoe.MT.Res.HHnew.Thermal.SH.Biomass.WH.LPG.Solar.LPG</t>
  </si>
  <si>
    <t>FEC.ktoe.MT.Res.HHnew.Thermal.SH.Biomass.WH.LPG.Solar.Solar</t>
  </si>
  <si>
    <t>FEC.ktoe.MT.Res.HHnew.Thermal.SH.Biomass.WH.Elc.NoSolar.Elec</t>
  </si>
  <si>
    <t>FEC.ktoe.MT.Res.HHnew.Thermal.SH.Biomass.WH.Elc.Solar</t>
  </si>
  <si>
    <t>FEC.ktoe.MT.Res.HHnew.Thermal.SH.Biomass.WH.Elc.Solar.Elec</t>
  </si>
  <si>
    <t>FEC.ktoe.MT.Res.HHnew.Thermal.SH.Biomass.WH.Elc.Solar.Solar</t>
  </si>
  <si>
    <t>FEC.ktoe.MT.Res.HHnew.Thermal.SH.Biomass.CO</t>
  </si>
  <si>
    <t>FEC.ktoe.MT.Res.HHnew.Thermal.SH.Biomass.CO.Biomass.Biomass</t>
  </si>
  <si>
    <t>FEC.ktoe.MT.Res.HHnew.Thermal.SH.Biomass.CO.LPG.LPG</t>
  </si>
  <si>
    <t>FEC.ktoe.MT.Res.HHnew.Thermal.SH.Biomass.CO.Elc.Elec</t>
  </si>
  <si>
    <t>FEC.ktoe.MT.Res.HHnew.Thermal.SH.Geo</t>
  </si>
  <si>
    <t>FEC.ktoe.MT.Res.HHnew.Thermal.SH.Geo.SH</t>
  </si>
  <si>
    <t>FEC.ktoe.MT.Res.HHnew.Thermal.SH.Geo.SH.Geo</t>
  </si>
  <si>
    <t>FEC.ktoe.MT.Res.HHnew.Thermal.SH.Geo.SH.Elec</t>
  </si>
  <si>
    <t>FEC.ktoe.MT.Res.HHnew.Thermal.SH.Geo.SC</t>
  </si>
  <si>
    <t>FEC.ktoe.MT.Res.HHnew.Thermal.SH.Geo.SC.AC.Elec</t>
  </si>
  <si>
    <t>FEC.ktoe.MT.Res.HHnew.Thermal.SH.Geo.WH</t>
  </si>
  <si>
    <t>FEC.ktoe.MT.Res.HHnew.Thermal.SH.Geo.WH.Geo.NoSolar.Geo</t>
  </si>
  <si>
    <t>FEC.ktoe.MT.Res.HHnew.Thermal.SH.Geo.WH.Geo.Solar</t>
  </si>
  <si>
    <t>FEC.ktoe.MT.Res.HHnew.Thermal.SH.Geo.WH.Geo.Solar.Geo</t>
  </si>
  <si>
    <t>FEC.ktoe.MT.Res.HHnew.Thermal.SH.Geo.WH.Geo.Solar.Solar</t>
  </si>
  <si>
    <t>FEC.ktoe.MT.Res.HHnew.Thermal.SH.Geo.WH.Elc.NoSolar.Elec</t>
  </si>
  <si>
    <t>FEC.ktoe.MT.Res.HHnew.Thermal.SH.Geo.WH.Elc.Solar</t>
  </si>
  <si>
    <t>FEC.ktoe.MT.Res.HHnew.Thermal.SH.Geo.WH.Elc.Solar.Elec</t>
  </si>
  <si>
    <t>FEC.ktoe.MT.Res.HHnew.Thermal.SH.Geo.WH.Elc.Solar.Solar</t>
  </si>
  <si>
    <t>FEC.ktoe.MT.Res.HHnew.Thermal.SH.Geo.CO</t>
  </si>
  <si>
    <t>FEC.ktoe.MT.Res.HHnew.Thermal.SH.Geo.CO.LPG.LPG</t>
  </si>
  <si>
    <t>FEC.ktoe.MT.Res.HHnew.Thermal.SH.Geo.CO.Elc.Elec</t>
  </si>
  <si>
    <t>FEC.ktoe.MT.Res.HHnew.Thermal.SH.DistrHeat</t>
  </si>
  <si>
    <t>FEC.ktoe.MT.Res.HHnew.Thermal.SH.DistrHeat.SH</t>
  </si>
  <si>
    <t>FEC.ktoe.MT.Res.HHnew.Thermal.SH.DistrHeat.SH.Steam_Distr</t>
  </si>
  <si>
    <t>FEC.ktoe.MT.Res.HHnew.Thermal.SH.DistrHeat.SH.Elec</t>
  </si>
  <si>
    <t>FEC.ktoe.MT.Res.HHnew.Thermal.SH.DistrHeat.SC</t>
  </si>
  <si>
    <t>FEC.ktoe.MT.Res.HHnew.Thermal.SH.DistrHeat.SC.AC.Elec</t>
  </si>
  <si>
    <t>FEC.ktoe.MT.Res.HHnew.Thermal.SH.DistrHeat.WH</t>
  </si>
  <si>
    <t>FEC.ktoe.MT.Res.HHnew.Thermal.SH.DistrHeat.WH.DistrHeat.NoSolar.Steam_Distr</t>
  </si>
  <si>
    <t>FEC.ktoe.MT.Res.HHnew.Thermal.SH.DistrHeat.WH.DistrHeat.Solar</t>
  </si>
  <si>
    <t>FEC.ktoe.MT.Res.HHnew.Thermal.SH.DistrHeat.WH.DistrHeat.Solar.Steam_Distr</t>
  </si>
  <si>
    <t>FEC.ktoe.MT.Res.HHnew.Thermal.SH.DistrHeat.WH.DistrHeat.Solar.Solar</t>
  </si>
  <si>
    <t>FEC.ktoe.MT.Res.HHnew.Thermal.SH.DistrHeat.WH.Elc.NoSolar.Elec</t>
  </si>
  <si>
    <t>FEC.ktoe.MT.Res.HHnew.Thermal.SH.DistrHeat.WH.Elc.Solar</t>
  </si>
  <si>
    <t>FEC.ktoe.MT.Res.HHnew.Thermal.SH.DistrHeat.WH.Elc.Solar.Elec</t>
  </si>
  <si>
    <t>FEC.ktoe.MT.Res.HHnew.Thermal.SH.DistrHeat.WH.Elc.Solar.Solar</t>
  </si>
  <si>
    <t>FEC.ktoe.MT.Res.HHnew.Thermal.SH.DistrHeat.CO</t>
  </si>
  <si>
    <t>FEC.ktoe.MT.Res.HHnew.Thermal.SH.DistrHeat.CO.LPG.LPG</t>
  </si>
  <si>
    <t>FEC.ktoe.MT.Res.HHnew.Thermal.SH.DistrHeat.CO.Elc.Elec</t>
  </si>
  <si>
    <t>FEC.ktoe.MT.Res.HHnew.Thermal.SH.AdvElc</t>
  </si>
  <si>
    <t>FEC.ktoe.MT.Res.HHnew.Thermal.SH.AdvElc.SH</t>
  </si>
  <si>
    <t>FEC.ktoe.MT.Res.HHnew.Thermal.SH.AdvElc.SH.Elec</t>
  </si>
  <si>
    <t>FEC.ktoe.MT.Res.HHnew.Thermal.SH.AdvElc.SC</t>
  </si>
  <si>
    <t>FEC.ktoe.MT.Res.HHnew.Thermal.SH.AdvElc.SC.AC.Elec</t>
  </si>
  <si>
    <t>FEC.ktoe.MT.Res.HHnew.Thermal.SH.AdvElc.WH</t>
  </si>
  <si>
    <t>FEC.ktoe.MT.Res.HHnew.Thermal.SH.AdvElc.WH.LPG.NoSolar.LPG</t>
  </si>
  <si>
    <t>FEC.ktoe.MT.Res.HHnew.Thermal.SH.AdvElc.WH.LPG.Solar</t>
  </si>
  <si>
    <t>FEC.ktoe.MT.Res.HHnew.Thermal.SH.AdvElc.WH.LPG.Solar.LPG</t>
  </si>
  <si>
    <t>FEC.ktoe.MT.Res.HHnew.Thermal.SH.AdvElc.WH.LPG.Solar.Solar</t>
  </si>
  <si>
    <t>FEC.ktoe.MT.Res.HHnew.Thermal.SH.AdvElc.WH.Elc.NoSolar.Elec</t>
  </si>
  <si>
    <t>FEC.ktoe.MT.Res.HHnew.Thermal.SH.AdvElc.WH.Elc.Solar</t>
  </si>
  <si>
    <t>FEC.ktoe.MT.Res.HHnew.Thermal.SH.AdvElc.WH.Elc.Solar.Elec</t>
  </si>
  <si>
    <t>FEC.ktoe.MT.Res.HHnew.Thermal.SH.AdvElc.WH.Elc.Solar.Solar</t>
  </si>
  <si>
    <t>FEC.ktoe.MT.Res.HHnew.Thermal.SH.AdvElc.CO</t>
  </si>
  <si>
    <t>FEC.ktoe.MT.Res.HHnew.Thermal.SH.AdvElc.CO.LPG.LPG</t>
  </si>
  <si>
    <t>FEC.ktoe.MT.Res.HHnew.Thermal.SH.AdvElc.CO.Elc.Elec</t>
  </si>
  <si>
    <t>FEC.ktoe.MT.Res.HHnew.Thermal.SH.ConvElc</t>
  </si>
  <si>
    <t>FEC.ktoe.MT.Res.HHnew.Thermal.SH.ConvElc.SH</t>
  </si>
  <si>
    <t>FEC.ktoe.MT.Res.HHnew.Thermal.SH.ConvElc.SH.Elec</t>
  </si>
  <si>
    <t>FEC.ktoe.MT.Res.HHnew.Thermal.SH.ConvElc.SC</t>
  </si>
  <si>
    <t>FEC.ktoe.MT.Res.HHnew.Thermal.SH.ConvElc.SC.AC.Elec</t>
  </si>
  <si>
    <t>FEC.ktoe.MT.Res.HHnew.Thermal.SH.ConvElc.WH</t>
  </si>
  <si>
    <t>FEC.ktoe.MT.Res.HHnew.Thermal.SH.ConvElc.WH.LPG.NoSolar.LPG</t>
  </si>
  <si>
    <t>FEC.ktoe.MT.Res.HHnew.Thermal.SH.ConvElc.WH.LPG.Solar</t>
  </si>
  <si>
    <t>FEC.ktoe.MT.Res.HHnew.Thermal.SH.ConvElc.WH.LPG.Solar.LPG</t>
  </si>
  <si>
    <t>FEC.ktoe.MT.Res.HHnew.Thermal.SH.ConvElc.WH.LPG.Solar.Solar</t>
  </si>
  <si>
    <t>FEC.ktoe.MT.Res.HHnew.Thermal.SH.ConvElc.WH.Elc.NoSolar.Elec</t>
  </si>
  <si>
    <t>FEC.ktoe.MT.Res.HHnew.Thermal.SH.ConvElc.WH.Elc.Solar</t>
  </si>
  <si>
    <t>FEC.ktoe.MT.Res.HHnew.Thermal.SH.ConvElc.WH.Elc.Solar.Elec</t>
  </si>
  <si>
    <t>FEC.ktoe.MT.Res.HHnew.Thermal.SH.ConvElc.WH.Elc.Solar.Solar</t>
  </si>
  <si>
    <t>FEC.ktoe.MT.Res.HHnew.Thermal.SH.ConvElc.CO</t>
  </si>
  <si>
    <t>FEC.ktoe.MT.Res.HHnew.Thermal.SH.ConvElc.CO.LPG.LPG</t>
  </si>
  <si>
    <t>FEC.ktoe.MT.Res.HHnew.Thermal.SH.ConvElc.CO.Elc.Elec</t>
  </si>
  <si>
    <t>MT - Thermal energy service in new and renovated households (detailed structure)</t>
  </si>
  <si>
    <t>TES.ktoe.MT.Res.HHnew.Thermal.SH.Solids</t>
  </si>
  <si>
    <t>TES.ktoe.MT.Res.HHnew.Thermal.SH.Solids.SH</t>
  </si>
  <si>
    <t>TES.ktoe.MT.Res.HHnew.Thermal.SH.Solids.SH.Solids</t>
  </si>
  <si>
    <t>TES.ktoe.MT.Res.HHnew.Thermal.SH.Solids.SH.Elec</t>
  </si>
  <si>
    <t>TES.ktoe.MT.Res.HHnew.Thermal.SH.Solids.SC</t>
  </si>
  <si>
    <t>TES.ktoe.MT.Res.HHnew.Thermal.SH.Solids.SC.AC.Elec</t>
  </si>
  <si>
    <t>TES.ktoe.MT.Res.HHnew.Thermal.SH.Solids.WH</t>
  </si>
  <si>
    <t>TES.ktoe.MT.Res.HHnew.Thermal.SH.Solids.WH.Solids.NoSolar.Solids</t>
  </si>
  <si>
    <t>TES.ktoe.MT.Res.HHnew.Thermal.SH.Solids.WH.LPG.NoSolar.LPG</t>
  </si>
  <si>
    <t>TES.ktoe.MT.Res.HHnew.Thermal.SH.Solids.WH.LPG.Solar</t>
  </si>
  <si>
    <t>TES.ktoe.MT.Res.HHnew.Thermal.SH.Solids.WH.LPG.Solar.LPG</t>
  </si>
  <si>
    <t>TES.ktoe.MT.Res.HHnew.Thermal.SH.Solids.WH.LPG.Solar.Solar</t>
  </si>
  <si>
    <t>TES.ktoe.MT.Res.HHnew.Thermal.SH.Solids.WH.Elc.NoSolar.Elec</t>
  </si>
  <si>
    <t>TES.ktoe.MT.Res.HHnew.Thermal.SH.Solids.WH.Elc.Solar</t>
  </si>
  <si>
    <t>TES.ktoe.MT.Res.HHnew.Thermal.SH.Solids.WH.Elc.Solar.Elec</t>
  </si>
  <si>
    <t>TES.ktoe.MT.Res.HHnew.Thermal.SH.Solids.WH.Elc.Solar.Solar</t>
  </si>
  <si>
    <t>TES.ktoe.MT.Res.HHnew.Thermal.SH.Solids.CO</t>
  </si>
  <si>
    <t>TES.ktoe.MT.Res.HHnew.Thermal.SH.Solids.CO.Solids.Solids</t>
  </si>
  <si>
    <t>TES.ktoe.MT.Res.HHnew.Thermal.SH.Solids.CO.LPG.LPG</t>
  </si>
  <si>
    <t>TES.ktoe.MT.Res.HHnew.Thermal.SH.Solids.CO.Elc.Elec</t>
  </si>
  <si>
    <t>TES.ktoe.MT.Res.HHnew.Thermal.SH.LPG</t>
  </si>
  <si>
    <t>TES.ktoe.MT.Res.HHnew.Thermal.SH.LPG.SH</t>
  </si>
  <si>
    <t>TES.ktoe.MT.Res.HHnew.Thermal.SH.LPG.SH.LPG</t>
  </si>
  <si>
    <t>TES.ktoe.MT.Res.HHnew.Thermal.SH.LPG.SH.Elec</t>
  </si>
  <si>
    <t>TES.ktoe.MT.Res.HHnew.Thermal.SH.LPG.SC</t>
  </si>
  <si>
    <t>TES.ktoe.MT.Res.HHnew.Thermal.SH.LPG.SC.AC.Elec</t>
  </si>
  <si>
    <t>TES.ktoe.MT.Res.HHnew.Thermal.SH.LPG.WH</t>
  </si>
  <si>
    <t>TES.ktoe.MT.Res.HHnew.Thermal.SH.LPG.WH.LPG.NoSolar.LPG</t>
  </si>
  <si>
    <t>TES.ktoe.MT.Res.HHnew.Thermal.SH.LPG.WH.LPG.Solar</t>
  </si>
  <si>
    <t>TES.ktoe.MT.Res.HHnew.Thermal.SH.LPG.WH.LPG.Solar.LPG</t>
  </si>
  <si>
    <t>TES.ktoe.MT.Res.HHnew.Thermal.SH.LPG.WH.LPG.Solar.Solar</t>
  </si>
  <si>
    <t>TES.ktoe.MT.Res.HHnew.Thermal.SH.LPG.WH.Elc.NoSolar.Elec</t>
  </si>
  <si>
    <t>TES.ktoe.MT.Res.HHnew.Thermal.SH.LPG.WH.Elc.Solar</t>
  </si>
  <si>
    <t>TES.ktoe.MT.Res.HHnew.Thermal.SH.LPG.WH.Elc.Solar.Elec</t>
  </si>
  <si>
    <t>TES.ktoe.MT.Res.HHnew.Thermal.SH.LPG.WH.Elc.Solar.Solar</t>
  </si>
  <si>
    <t>TES.ktoe.MT.Res.HHnew.Thermal.SH.LPG.CO</t>
  </si>
  <si>
    <t>TES.ktoe.MT.Res.HHnew.Thermal.SH.LPG.CO.LPG.LPG</t>
  </si>
  <si>
    <t>TES.ktoe.MT.Res.HHnew.Thermal.SH.LPG.CO.Elc.Elec</t>
  </si>
  <si>
    <t>TES.ktoe.MT.Res.HHnew.Thermal.SH.Oil</t>
  </si>
  <si>
    <t>TES.ktoe.MT.Res.HHnew.Thermal.SH.Oil.SH</t>
  </si>
  <si>
    <t>TES.ktoe.MT.Res.HHnew.Thermal.SH.Oil.SH.Oil</t>
  </si>
  <si>
    <t>TES.ktoe.MT.Res.HHnew.Thermal.SH.Oil.SH.Elec</t>
  </si>
  <si>
    <t>TES.ktoe.MT.Res.HHnew.Thermal.SH.Oil.SC</t>
  </si>
  <si>
    <t>TES.ktoe.MT.Res.HHnew.Thermal.SH.Oil.SC.AC.Elec</t>
  </si>
  <si>
    <t>TES.ktoe.MT.Res.HHnew.Thermal.SH.Oil.WH</t>
  </si>
  <si>
    <t>TES.ktoe.MT.Res.HHnew.Thermal.SH.Oil.WH.Oil.NoSolar.Oil</t>
  </si>
  <si>
    <t>TES.ktoe.MT.Res.HHnew.Thermal.SH.Oil.WH.Oil.Solar</t>
  </si>
  <si>
    <t>TES.ktoe.MT.Res.HHnew.Thermal.SH.Oil.WH.Oil.Solar.Oil</t>
  </si>
  <si>
    <t>TES.ktoe.MT.Res.HHnew.Thermal.SH.Oil.WH.Oil.Solar.Solar</t>
  </si>
  <si>
    <t>TES.ktoe.MT.Res.HHnew.Thermal.SH.Oil.WH.Elc.NoSolar.Elec</t>
  </si>
  <si>
    <t>TES.ktoe.MT.Res.HHnew.Thermal.SH.Oil.WH.Elc.Solar</t>
  </si>
  <si>
    <t>TES.ktoe.MT.Res.HHnew.Thermal.SH.Oil.WH.Elc.Solar.Elec</t>
  </si>
  <si>
    <t>TES.ktoe.MT.Res.HHnew.Thermal.SH.Oil.WH.Elc.Solar.Solar</t>
  </si>
  <si>
    <t>TES.ktoe.MT.Res.HHnew.Thermal.SH.Oil.CO</t>
  </si>
  <si>
    <t>TES.ktoe.MT.Res.HHnew.Thermal.SH.Oil.CO.LPG.LPG</t>
  </si>
  <si>
    <t>TES.ktoe.MT.Res.HHnew.Thermal.SH.Oil.CO.Elc.Elec</t>
  </si>
  <si>
    <t>TES.ktoe.MT.Res.HHnew.Thermal.SH.Gas</t>
  </si>
  <si>
    <t>TES.ktoe.MT.Res.HHnew.Thermal.SH.Gas.SH</t>
  </si>
  <si>
    <t>TES.ktoe.MT.Res.HHnew.Thermal.SH.Gas.SH.Gas</t>
  </si>
  <si>
    <t>TES.ktoe.MT.Res.HHnew.Thermal.SH.Gas.SH.Elec</t>
  </si>
  <si>
    <t>TES.ktoe.MT.Res.HHnew.Thermal.SH.Gas.SC</t>
  </si>
  <si>
    <t>TES.ktoe.MT.Res.HHnew.Thermal.SH.Gas.SC.AC.Elec</t>
  </si>
  <si>
    <t>TES.ktoe.MT.Res.HHnew.Thermal.SH.Gas.WH</t>
  </si>
  <si>
    <t>TES.ktoe.MT.Res.HHnew.Thermal.SH.Gas.WH.Gas.NoSolar.Gas</t>
  </si>
  <si>
    <t>TES.ktoe.MT.Res.HHnew.Thermal.SH.Gas.WH.Gas.Solar</t>
  </si>
  <si>
    <t>TES.ktoe.MT.Res.HHnew.Thermal.SH.Gas.WH.Gas.Solar.Gas</t>
  </si>
  <si>
    <t>TES.ktoe.MT.Res.HHnew.Thermal.SH.Gas.WH.Gas.Solar.Solar</t>
  </si>
  <si>
    <t>TES.ktoe.MT.Res.HHnew.Thermal.SH.Gas.WH.Elc.NoSolar.Elec</t>
  </si>
  <si>
    <t>TES.ktoe.MT.Res.HHnew.Thermal.SH.Gas.WH.Elc.Solar</t>
  </si>
  <si>
    <t>TES.ktoe.MT.Res.HHnew.Thermal.SH.Gas.WH.Elc.Solar.Elec</t>
  </si>
  <si>
    <t>TES.ktoe.MT.Res.HHnew.Thermal.SH.Gas.WH.Elc.Solar.Solar</t>
  </si>
  <si>
    <t>TES.ktoe.MT.Res.HHnew.Thermal.SH.Gas.CO</t>
  </si>
  <si>
    <t>TES.ktoe.MT.Res.HHnew.Thermal.SH.Gas.CO.Gas.Gas</t>
  </si>
  <si>
    <t>TES.ktoe.MT.Res.HHnew.Thermal.SH.Gas.CO.Elc.Elec</t>
  </si>
  <si>
    <t>TES.ktoe.MT.Res.HHnew.Thermal.SH.Biomass</t>
  </si>
  <si>
    <t>TES.ktoe.MT.Res.HHnew.Thermal.SH.Biomass.SH</t>
  </si>
  <si>
    <t>TES.ktoe.MT.Res.HHnew.Thermal.SH.Biomass.SH.Biomass</t>
  </si>
  <si>
    <t>TES.ktoe.MT.Res.HHnew.Thermal.SH.Biomass.SH.Elec</t>
  </si>
  <si>
    <t>TES.ktoe.MT.Res.HHnew.Thermal.SH.Biomass.SC</t>
  </si>
  <si>
    <t>TES.ktoe.MT.Res.HHnew.Thermal.SH.Biomass.SC.AC.Elec</t>
  </si>
  <si>
    <t>TES.ktoe.MT.Res.HHnew.Thermal.SH.Biomass.WH</t>
  </si>
  <si>
    <t>TES.ktoe.MT.Res.HHnew.Thermal.SH.Biomass.WH.Biomass.NoSolar.Biomass</t>
  </si>
  <si>
    <t>TES.ktoe.MT.Res.HHnew.Thermal.SH.Biomass.WH.Biomass.Solar</t>
  </si>
  <si>
    <t>TES.ktoe.MT.Res.HHnew.Thermal.SH.Biomass.WH.Biomass.Solar.Biomass</t>
  </si>
  <si>
    <t>TES.ktoe.MT.Res.HHnew.Thermal.SH.Biomass.WH.Biomass.Solar.Solar</t>
  </si>
  <si>
    <t>TES.ktoe.MT.Res.HHnew.Thermal.SH.Biomass.WH.LPG.NoSolar.LPG</t>
  </si>
  <si>
    <t>TES.ktoe.MT.Res.HHnew.Thermal.SH.Biomass.WH.LPG.Solar</t>
  </si>
  <si>
    <t>TES.ktoe.MT.Res.HHnew.Thermal.SH.Biomass.WH.LPG.Solar.LPG</t>
  </si>
  <si>
    <t>TES.ktoe.MT.Res.HHnew.Thermal.SH.Biomass.WH.LPG.Solar.Solar</t>
  </si>
  <si>
    <t>TES.ktoe.MT.Res.HHnew.Thermal.SH.Biomass.WH.Elc.NoSolar.Elec</t>
  </si>
  <si>
    <t>TES.ktoe.MT.Res.HHnew.Thermal.SH.Biomass.WH.Elc.Solar</t>
  </si>
  <si>
    <t>TES.ktoe.MT.Res.HHnew.Thermal.SH.Biomass.WH.Elc.Solar.Elec</t>
  </si>
  <si>
    <t>TES.ktoe.MT.Res.HHnew.Thermal.SH.Biomass.WH.Elc.Solar.Solar</t>
  </si>
  <si>
    <t>TES.ktoe.MT.Res.HHnew.Thermal.SH.Biomass.CO</t>
  </si>
  <si>
    <t>TES.ktoe.MT.Res.HHnew.Thermal.SH.Biomass.CO.Biomass.Biomass</t>
  </si>
  <si>
    <t>TES.ktoe.MT.Res.HHnew.Thermal.SH.Biomass.CO.LPG.LPG</t>
  </si>
  <si>
    <t>TES.ktoe.MT.Res.HHnew.Thermal.SH.Biomass.CO.Elc.Elec</t>
  </si>
  <si>
    <t>TES.ktoe.MT.Res.HHnew.Thermal.SH.Geo</t>
  </si>
  <si>
    <t>TES.ktoe.MT.Res.HHnew.Thermal.SH.Geo.SH</t>
  </si>
  <si>
    <t>TES.ktoe.MT.Res.HHnew.Thermal.SH.Geo.SH.Geo</t>
  </si>
  <si>
    <t>TES.ktoe.MT.Res.HHnew.Thermal.SH.Geo.SH.Elec</t>
  </si>
  <si>
    <t>TES.ktoe.MT.Res.HHnew.Thermal.SH.Geo.SC</t>
  </si>
  <si>
    <t>TES.ktoe.MT.Res.HHnew.Thermal.SH.Geo.SC.AC.Elec</t>
  </si>
  <si>
    <t>TES.ktoe.MT.Res.HHnew.Thermal.SH.Geo.WH</t>
  </si>
  <si>
    <t>TES.ktoe.MT.Res.HHnew.Thermal.SH.Geo.WH.Geo.NoSolar.Geo</t>
  </si>
  <si>
    <t>TES.ktoe.MT.Res.HHnew.Thermal.SH.Geo.WH.Geo.Solar</t>
  </si>
  <si>
    <t>TES.ktoe.MT.Res.HHnew.Thermal.SH.Geo.WH.Geo.Solar.Geo</t>
  </si>
  <si>
    <t>TES.ktoe.MT.Res.HHnew.Thermal.SH.Geo.WH.Geo.Solar.Solar</t>
  </si>
  <si>
    <t>TES.ktoe.MT.Res.HHnew.Thermal.SH.Geo.WH.Elc.NoSolar.Elec</t>
  </si>
  <si>
    <t>TES.ktoe.MT.Res.HHnew.Thermal.SH.Geo.WH.Elc.Solar</t>
  </si>
  <si>
    <t>TES.ktoe.MT.Res.HHnew.Thermal.SH.Geo.WH.Elc.Solar.Elec</t>
  </si>
  <si>
    <t>TES.ktoe.MT.Res.HHnew.Thermal.SH.Geo.WH.Elc.Solar.Solar</t>
  </si>
  <si>
    <t>TES.ktoe.MT.Res.HHnew.Thermal.SH.Geo.CO</t>
  </si>
  <si>
    <t>TES.ktoe.MT.Res.HHnew.Thermal.SH.Geo.CO.LPG.LPG</t>
  </si>
  <si>
    <t>TES.ktoe.MT.Res.HHnew.Thermal.SH.Geo.CO.Elc.Elec</t>
  </si>
  <si>
    <t>TES.ktoe.MT.Res.HHnew.Thermal.SH.DistrHeat</t>
  </si>
  <si>
    <t>TES.ktoe.MT.Res.HHnew.Thermal.SH.DistrHeat.SH</t>
  </si>
  <si>
    <t>TES.ktoe.MT.Res.HHnew.Thermal.SH.DistrHeat.SH.Steam_Distr</t>
  </si>
  <si>
    <t>TES.ktoe.MT.Res.HHnew.Thermal.SH.DistrHeat.SH.Elec</t>
  </si>
  <si>
    <t>TES.ktoe.MT.Res.HHnew.Thermal.SH.DistrHeat.SC</t>
  </si>
  <si>
    <t>TES.ktoe.MT.Res.HHnew.Thermal.SH.DistrHeat.SC.AC.Elec</t>
  </si>
  <si>
    <t>TES.ktoe.MT.Res.HHnew.Thermal.SH.DistrHeat.WH</t>
  </si>
  <si>
    <t>TES.ktoe.MT.Res.HHnew.Thermal.SH.DistrHeat.WH.DistrHeat.NoSolar.Steam_Distr</t>
  </si>
  <si>
    <t>TES.ktoe.MT.Res.HHnew.Thermal.SH.DistrHeat.WH.DistrHeat.Solar</t>
  </si>
  <si>
    <t>TES.ktoe.MT.Res.HHnew.Thermal.SH.DistrHeat.WH.DistrHeat.Solar.Steam_Distr</t>
  </si>
  <si>
    <t>TES.ktoe.MT.Res.HHnew.Thermal.SH.DistrHeat.WH.DistrHeat.Solar.Solar</t>
  </si>
  <si>
    <t>TES.ktoe.MT.Res.HHnew.Thermal.SH.DistrHeat.WH.Elc.NoSolar.Elec</t>
  </si>
  <si>
    <t>TES.ktoe.MT.Res.HHnew.Thermal.SH.DistrHeat.WH.Elc.Solar</t>
  </si>
  <si>
    <t>TES.ktoe.MT.Res.HHnew.Thermal.SH.DistrHeat.WH.Elc.Solar.Elec</t>
  </si>
  <si>
    <t>TES.ktoe.MT.Res.HHnew.Thermal.SH.DistrHeat.WH.Elc.Solar.Solar</t>
  </si>
  <si>
    <t>TES.ktoe.MT.Res.HHnew.Thermal.SH.DistrHeat.CO</t>
  </si>
  <si>
    <t>TES.ktoe.MT.Res.HHnew.Thermal.SH.DistrHeat.CO.LPG.LPG</t>
  </si>
  <si>
    <t>TES.ktoe.MT.Res.HHnew.Thermal.SH.DistrHeat.CO.Elc.Elec</t>
  </si>
  <si>
    <t>TES.ktoe.MT.Res.HHnew.Thermal.SH.AdvElc</t>
  </si>
  <si>
    <t>TES.ktoe.MT.Res.HHnew.Thermal.SH.AdvElc.SH</t>
  </si>
  <si>
    <t>TES.ktoe.MT.Res.HHnew.Thermal.SH.AdvElc.SH.Elec</t>
  </si>
  <si>
    <t>TES.ktoe.MT.Res.HHnew.Thermal.SH.AdvElc.SC</t>
  </si>
  <si>
    <t>TES.ktoe.MT.Res.HHnew.Thermal.SH.AdvElc.SC.AC.Elec</t>
  </si>
  <si>
    <t>TES.ktoe.MT.Res.HHnew.Thermal.SH.AdvElc.WH</t>
  </si>
  <si>
    <t>TES.ktoe.MT.Res.HHnew.Thermal.SH.AdvElc.WH.LPG.NoSolar.LPG</t>
  </si>
  <si>
    <t>TES.ktoe.MT.Res.HHnew.Thermal.SH.AdvElc.WH.LPG.Solar</t>
  </si>
  <si>
    <t>TES.ktoe.MT.Res.HHnew.Thermal.SH.AdvElc.WH.LPG.Solar.LPG</t>
  </si>
  <si>
    <t>TES.ktoe.MT.Res.HHnew.Thermal.SH.AdvElc.WH.LPG.Solar.Solar</t>
  </si>
  <si>
    <t>TES.ktoe.MT.Res.HHnew.Thermal.SH.AdvElc.WH.Elc.NoSolar.Elec</t>
  </si>
  <si>
    <t>TES.ktoe.MT.Res.HHnew.Thermal.SH.AdvElc.WH.Elc.Solar</t>
  </si>
  <si>
    <t>TES.ktoe.MT.Res.HHnew.Thermal.SH.AdvElc.WH.Elc.Solar.Elec</t>
  </si>
  <si>
    <t>TES.ktoe.MT.Res.HHnew.Thermal.SH.AdvElc.WH.Elc.Solar.Solar</t>
  </si>
  <si>
    <t>TES.ktoe.MT.Res.HHnew.Thermal.SH.AdvElc.CO</t>
  </si>
  <si>
    <t>TES.ktoe.MT.Res.HHnew.Thermal.SH.AdvElc.CO.LPG.LPG</t>
  </si>
  <si>
    <t>TES.ktoe.MT.Res.HHnew.Thermal.SH.AdvElc.CO.Elc.Elec</t>
  </si>
  <si>
    <t>TES.ktoe.MT.Res.HHnew.Thermal.SH.ConvElc</t>
  </si>
  <si>
    <t>TES.ktoe.MT.Res.HHnew.Thermal.SH.ConvElc.SH</t>
  </si>
  <si>
    <t>TES.ktoe.MT.Res.HHnew.Thermal.SH.ConvElc.SH.Elec</t>
  </si>
  <si>
    <t>TES.ktoe.MT.Res.HHnew.Thermal.SH.ConvElc.SC</t>
  </si>
  <si>
    <t>TES.ktoe.MT.Res.HHnew.Thermal.SH.ConvElc.SC.AC.Elec</t>
  </si>
  <si>
    <t>TES.ktoe.MT.Res.HHnew.Thermal.SH.ConvElc.WH</t>
  </si>
  <si>
    <t>TES.ktoe.MT.Res.HHnew.Thermal.SH.ConvElc.WH.LPG.NoSolar.LPG</t>
  </si>
  <si>
    <t>TES.ktoe.MT.Res.HHnew.Thermal.SH.ConvElc.WH.LPG.Solar</t>
  </si>
  <si>
    <t>TES.ktoe.MT.Res.HHnew.Thermal.SH.ConvElc.WH.LPG.Solar.LPG</t>
  </si>
  <si>
    <t>TES.ktoe.MT.Res.HHnew.Thermal.SH.ConvElc.WH.LPG.Solar.Solar</t>
  </si>
  <si>
    <t>TES.ktoe.MT.Res.HHnew.Thermal.SH.ConvElc.WH.Elc.NoSolar.Elec</t>
  </si>
  <si>
    <t>TES.ktoe.MT.Res.HHnew.Thermal.SH.ConvElc.WH.Elc.Solar</t>
  </si>
  <si>
    <t>TES.ktoe.MT.Res.HHnew.Thermal.SH.ConvElc.WH.Elc.Solar.Elec</t>
  </si>
  <si>
    <t>TES.ktoe.MT.Res.HHnew.Thermal.SH.ConvElc.WH.Elc.Solar.Solar</t>
  </si>
  <si>
    <t>TES.ktoe.MT.Res.HHnew.Thermal.SH.ConvElc.CO</t>
  </si>
  <si>
    <t>TES.ktoe.MT.Res.HHnew.Thermal.SH.ConvElc.CO.LPG.LPG</t>
  </si>
  <si>
    <t>TES.ktoe.MT.Res.HHnew.Thermal.SH.ConvElc.CO.Elc.Elec</t>
  </si>
  <si>
    <t>MT - System efficiency indicator of new and renovated households (detailed structure)</t>
  </si>
  <si>
    <t>Eff.ratio.MT.Res.HHnew.Thermal.SH.Solids</t>
  </si>
  <si>
    <t>Eff.ratio.MT.Res.HHnew.Thermal.SH.Solids.SH</t>
  </si>
  <si>
    <t>Eff.ratio.MT.Res.HHnew.Thermal.SH.Solids.SH.Solids</t>
  </si>
  <si>
    <t>Eff.ratio.MT.Res.HHnew.Thermal.SH.Solids.SH.Elec</t>
  </si>
  <si>
    <t>Eff.ratio.MT.Res.HHnew.Thermal.SH.Solids.SC</t>
  </si>
  <si>
    <t>Eff.ratio.MT.Res.HHnew.Thermal.SH.Solids.SC.AC.Elec</t>
  </si>
  <si>
    <t>Eff.ratio.MT.Res.HHnew.Thermal.SH.Solids.WH</t>
  </si>
  <si>
    <t>Eff.ratio.MT.Res.HHnew.Thermal.SH.Solids.WH.Solids.NoSolar.Solids</t>
  </si>
  <si>
    <t>Eff.ratio.MT.Res.HHnew.Thermal.SH.Solids.WH.LPG.NoSolar.LPG</t>
  </si>
  <si>
    <t>Eff.ratio.MT.Res.HHnew.Thermal.SH.Solids.WH.LPG.Solar</t>
  </si>
  <si>
    <t>Eff.ratio.MT.Res.HHnew.Thermal.SH.Solids.WH.LPG.Solar.LPG</t>
  </si>
  <si>
    <t>Eff.ratio.MT.Res.HHnew.Thermal.SH.Solids.WH.LPG.Solar.Solar</t>
  </si>
  <si>
    <t>Eff.ratio.MT.Res.HHnew.Thermal.SH.Solids.WH.Elc.NoSolar.Elec</t>
  </si>
  <si>
    <t>Eff.ratio.MT.Res.HHnew.Thermal.SH.Solids.WH.Elc.Solar</t>
  </si>
  <si>
    <t>Eff.ratio.MT.Res.HHnew.Thermal.SH.Solids.WH.Elc.Solar.Elec</t>
  </si>
  <si>
    <t>Eff.ratio.MT.Res.HHnew.Thermal.SH.Solids.WH.Elc.Solar.Solar</t>
  </si>
  <si>
    <t>Eff.ratio.MT.Res.HHnew.Thermal.SH.Solids.CO</t>
  </si>
  <si>
    <t>Eff.ratio.MT.Res.HHnew.Thermal.SH.Solids.CO.Solids.Solids</t>
  </si>
  <si>
    <t>Eff.ratio.MT.Res.HHnew.Thermal.SH.Solids.CO.LPG.LPG</t>
  </si>
  <si>
    <t>Eff.ratio.MT.Res.HHnew.Thermal.SH.Solids.CO.Elc.Elec</t>
  </si>
  <si>
    <t>Eff.ratio.MT.Res.HHnew.Thermal.SH.LPG</t>
  </si>
  <si>
    <t>Eff.ratio.MT.Res.HHnew.Thermal.SH.LPG.SH</t>
  </si>
  <si>
    <t>Eff.ratio.MT.Res.HHnew.Thermal.SH.LPG.SH.LPG</t>
  </si>
  <si>
    <t>Eff.ratio.MT.Res.HHnew.Thermal.SH.LPG.SH.Elec</t>
  </si>
  <si>
    <t>Eff.ratio.MT.Res.HHnew.Thermal.SH.LPG.SC</t>
  </si>
  <si>
    <t>Eff.ratio.MT.Res.HHnew.Thermal.SH.LPG.SC.AC.Elec</t>
  </si>
  <si>
    <t>Eff.ratio.MT.Res.HHnew.Thermal.SH.LPG.WH</t>
  </si>
  <si>
    <t>Eff.ratio.MT.Res.HHnew.Thermal.SH.LPG.WH.LPG.NoSolar.LPG</t>
  </si>
  <si>
    <t>Eff.ratio.MT.Res.HHnew.Thermal.SH.LPG.WH.LPG.Solar</t>
  </si>
  <si>
    <t>Eff.ratio.MT.Res.HHnew.Thermal.SH.LPG.WH.LPG.Solar.LPG</t>
  </si>
  <si>
    <t>Eff.ratio.MT.Res.HHnew.Thermal.SH.LPG.WH.LPG.Solar.Solar</t>
  </si>
  <si>
    <t>Eff.ratio.MT.Res.HHnew.Thermal.SH.LPG.WH.Elc.NoSolar.Elec</t>
  </si>
  <si>
    <t>Eff.ratio.MT.Res.HHnew.Thermal.SH.LPG.WH.Elc.Solar</t>
  </si>
  <si>
    <t>Eff.ratio.MT.Res.HHnew.Thermal.SH.LPG.WH.Elc.Solar.Elec</t>
  </si>
  <si>
    <t>Eff.ratio.MT.Res.HHnew.Thermal.SH.LPG.WH.Elc.Solar.Solar</t>
  </si>
  <si>
    <t>Eff.ratio.MT.Res.HHnew.Thermal.SH.LPG.CO</t>
  </si>
  <si>
    <t>Eff.ratio.MT.Res.HHnew.Thermal.SH.LPG.CO.LPG.LPG</t>
  </si>
  <si>
    <t>Eff.ratio.MT.Res.HHnew.Thermal.SH.LPG.CO.Elc.Elec</t>
  </si>
  <si>
    <t>Eff.ratio.MT.Res.HHnew.Thermal.SH.Oil</t>
  </si>
  <si>
    <t>Eff.ratio.MT.Res.HHnew.Thermal.SH.Oil.SH</t>
  </si>
  <si>
    <t>Eff.ratio.MT.Res.HHnew.Thermal.SH.Oil.SH.Oil</t>
  </si>
  <si>
    <t>Eff.ratio.MT.Res.HHnew.Thermal.SH.Oil.SH.Elec</t>
  </si>
  <si>
    <t>Eff.ratio.MT.Res.HHnew.Thermal.SH.Oil.SC</t>
  </si>
  <si>
    <t>Eff.ratio.MT.Res.HHnew.Thermal.SH.Oil.SC.AC.Elec</t>
  </si>
  <si>
    <t>Eff.ratio.MT.Res.HHnew.Thermal.SH.Oil.WH</t>
  </si>
  <si>
    <t>Eff.ratio.MT.Res.HHnew.Thermal.SH.Oil.WH.Oil.NoSolar.Oil</t>
  </si>
  <si>
    <t>Eff.ratio.MT.Res.HHnew.Thermal.SH.Oil.WH.Oil.Solar</t>
  </si>
  <si>
    <t>Eff.ratio.MT.Res.HHnew.Thermal.SH.Oil.WH.Oil.Solar.Oil</t>
  </si>
  <si>
    <t>Eff.ratio.MT.Res.HHnew.Thermal.SH.Oil.WH.Oil.Solar.Solar</t>
  </si>
  <si>
    <t>Eff.ratio.MT.Res.HHnew.Thermal.SH.Oil.WH.Elc.NoSolar.Elec</t>
  </si>
  <si>
    <t>Eff.ratio.MT.Res.HHnew.Thermal.SH.Oil.WH.Elc.Solar</t>
  </si>
  <si>
    <t>Eff.ratio.MT.Res.HHnew.Thermal.SH.Oil.WH.Elc.Solar.Elec</t>
  </si>
  <si>
    <t>Eff.ratio.MT.Res.HHnew.Thermal.SH.Oil.WH.Elc.Solar.Solar</t>
  </si>
  <si>
    <t>Eff.ratio.MT.Res.HHnew.Thermal.SH.Oil.CO</t>
  </si>
  <si>
    <t>Eff.ratio.MT.Res.HHnew.Thermal.SH.Oil.CO.LPG.LPG</t>
  </si>
  <si>
    <t>Eff.ratio.MT.Res.HHnew.Thermal.SH.Oil.CO.Elc.Elec</t>
  </si>
  <si>
    <t>Eff.ratio.MT.Res.HHnew.Thermal.SH.Gas</t>
  </si>
  <si>
    <t>Eff.ratio.MT.Res.HHnew.Thermal.SH.Gas.SH</t>
  </si>
  <si>
    <t>Eff.ratio.MT.Res.HHnew.Thermal.SH.Gas.SH.Gas</t>
  </si>
  <si>
    <t>Eff.ratio.MT.Res.HHnew.Thermal.SH.Gas.SH.Elec</t>
  </si>
  <si>
    <t>Eff.ratio.MT.Res.HHnew.Thermal.SH.Gas.SC</t>
  </si>
  <si>
    <t>Eff.ratio.MT.Res.HHnew.Thermal.SH.Gas.SC.AC.Elec</t>
  </si>
  <si>
    <t>Eff.ratio.MT.Res.HHnew.Thermal.SH.Gas.WH</t>
  </si>
  <si>
    <t>Eff.ratio.MT.Res.HHnew.Thermal.SH.Gas.WH.Gas.NoSolar.Gas</t>
  </si>
  <si>
    <t>Eff.ratio.MT.Res.HHnew.Thermal.SH.Gas.WH.Gas.Solar</t>
  </si>
  <si>
    <t>Eff.ratio.MT.Res.HHnew.Thermal.SH.Gas.WH.Gas.Solar.Gas</t>
  </si>
  <si>
    <t>Eff.ratio.MT.Res.HHnew.Thermal.SH.Gas.WH.Gas.Solar.Solar</t>
  </si>
  <si>
    <t>Eff.ratio.MT.Res.HHnew.Thermal.SH.Gas.WH.Elc.NoSolar.Elec</t>
  </si>
  <si>
    <t>Eff.ratio.MT.Res.HHnew.Thermal.SH.Gas.WH.Elc.Solar</t>
  </si>
  <si>
    <t>Eff.ratio.MT.Res.HHnew.Thermal.SH.Gas.WH.Elc.Solar.Elec</t>
  </si>
  <si>
    <t>Eff.ratio.MT.Res.HHnew.Thermal.SH.Gas.WH.Elc.Solar.Solar</t>
  </si>
  <si>
    <t>Eff.ratio.MT.Res.HHnew.Thermal.SH.Gas.CO</t>
  </si>
  <si>
    <t>Eff.ratio.MT.Res.HHnew.Thermal.SH.Gas.CO.Gas.Gas</t>
  </si>
  <si>
    <t>Eff.ratio.MT.Res.HHnew.Thermal.SH.Gas.CO.Elc.Elec</t>
  </si>
  <si>
    <t>Eff.ratio.MT.Res.HHnew.Thermal.SH.Biomass</t>
  </si>
  <si>
    <t>Eff.ratio.MT.Res.HHnew.Thermal.SH.Biomass.SH</t>
  </si>
  <si>
    <t>Eff.ratio.MT.Res.HHnew.Thermal.SH.Biomass.SH.Biomass</t>
  </si>
  <si>
    <t>Eff.ratio.MT.Res.HHnew.Thermal.SH.Biomass.SH.Elec</t>
  </si>
  <si>
    <t>Eff.ratio.MT.Res.HHnew.Thermal.SH.Biomass.SC</t>
  </si>
  <si>
    <t>Eff.ratio.MT.Res.HHnew.Thermal.SH.Biomass.SC.AC.Elec</t>
  </si>
  <si>
    <t>Eff.ratio.MT.Res.HHnew.Thermal.SH.Biomass.WH</t>
  </si>
  <si>
    <t>Eff.ratio.MT.Res.HHnew.Thermal.SH.Biomass.WH.Biomass.NoSolar.Biomass</t>
  </si>
  <si>
    <t>Eff.ratio.MT.Res.HHnew.Thermal.SH.Biomass.WH.Biomass.Solar</t>
  </si>
  <si>
    <t>Eff.ratio.MT.Res.HHnew.Thermal.SH.Biomass.WH.Biomass.Solar.Biomass</t>
  </si>
  <si>
    <t>Eff.ratio.MT.Res.HHnew.Thermal.SH.Biomass.WH.Biomass.Solar.Solar</t>
  </si>
  <si>
    <t>Eff.ratio.MT.Res.HHnew.Thermal.SH.Biomass.WH.LPG.NoSolar.LPG</t>
  </si>
  <si>
    <t>Eff.ratio.MT.Res.HHnew.Thermal.SH.Biomass.WH.LPG.Solar</t>
  </si>
  <si>
    <t>Eff.ratio.MT.Res.HHnew.Thermal.SH.Biomass.WH.LPG.Solar.LPG</t>
  </si>
  <si>
    <t>Eff.ratio.MT.Res.HHnew.Thermal.SH.Biomass.WH.LPG.Solar.Solar</t>
  </si>
  <si>
    <t>Eff.ratio.MT.Res.HHnew.Thermal.SH.Biomass.WH.Elc.NoSolar.Elec</t>
  </si>
  <si>
    <t>Eff.ratio.MT.Res.HHnew.Thermal.SH.Biomass.WH.Elc.Solar</t>
  </si>
  <si>
    <t>Eff.ratio.MT.Res.HHnew.Thermal.SH.Biomass.WH.Elc.Solar.Elec</t>
  </si>
  <si>
    <t>Eff.ratio.MT.Res.HHnew.Thermal.SH.Biomass.WH.Elc.Solar.Solar</t>
  </si>
  <si>
    <t>Eff.ratio.MT.Res.HHnew.Thermal.SH.Biomass.CO</t>
  </si>
  <si>
    <t>Eff.ratio.MT.Res.HHnew.Thermal.SH.Biomass.CO.Biomass.Biomass</t>
  </si>
  <si>
    <t>Eff.ratio.MT.Res.HHnew.Thermal.SH.Biomass.CO.LPG.LPG</t>
  </si>
  <si>
    <t>Eff.ratio.MT.Res.HHnew.Thermal.SH.Biomass.CO.Elc.Elec</t>
  </si>
  <si>
    <t>Eff.ratio.MT.Res.HHnew.Thermal.SH.Geo</t>
  </si>
  <si>
    <t>Eff.ratio.MT.Res.HHnew.Thermal.SH.Geo.SH</t>
  </si>
  <si>
    <t>Eff.ratio.MT.Res.HHnew.Thermal.SH.Geo.SH.Geo</t>
  </si>
  <si>
    <t>Eff.ratio.MT.Res.HHnew.Thermal.SH.Geo.SH.Elec</t>
  </si>
  <si>
    <t>Eff.ratio.MT.Res.HHnew.Thermal.SH.Geo.SC</t>
  </si>
  <si>
    <t>Eff.ratio.MT.Res.HHnew.Thermal.SH.Geo.SC.AC.Elec</t>
  </si>
  <si>
    <t>Eff.ratio.MT.Res.HHnew.Thermal.SH.Geo.WH</t>
  </si>
  <si>
    <t>Eff.ratio.MT.Res.HHnew.Thermal.SH.Geo.WH.Geo.NoSolar.Geo</t>
  </si>
  <si>
    <t>Eff.ratio.MT.Res.HHnew.Thermal.SH.Geo.WH.Geo.Solar</t>
  </si>
  <si>
    <t>Eff.ratio.MT.Res.HHnew.Thermal.SH.Geo.WH.Geo.Solar.Geo</t>
  </si>
  <si>
    <t>Eff.ratio.MT.Res.HHnew.Thermal.SH.Geo.WH.Geo.Solar.Solar</t>
  </si>
  <si>
    <t>Eff.ratio.MT.Res.HHnew.Thermal.SH.Geo.WH.Elc.NoSolar.Elec</t>
  </si>
  <si>
    <t>Eff.ratio.MT.Res.HHnew.Thermal.SH.Geo.WH.Elc.Solar</t>
  </si>
  <si>
    <t>Eff.ratio.MT.Res.HHnew.Thermal.SH.Geo.WH.Elc.Solar.Elec</t>
  </si>
  <si>
    <t>Eff.ratio.MT.Res.HHnew.Thermal.SH.Geo.WH.Elc.Solar.Solar</t>
  </si>
  <si>
    <t>Eff.ratio.MT.Res.HHnew.Thermal.SH.Geo.CO</t>
  </si>
  <si>
    <t>Eff.ratio.MT.Res.HHnew.Thermal.SH.Geo.CO.LPG.LPG</t>
  </si>
  <si>
    <t>Eff.ratio.MT.Res.HHnew.Thermal.SH.Geo.CO.Elc.Elec</t>
  </si>
  <si>
    <t>Eff.ratio.MT.Res.HHnew.Thermal.SH.DistrHeat</t>
  </si>
  <si>
    <t>Eff.ratio.MT.Res.HHnew.Thermal.SH.DistrHeat.SH</t>
  </si>
  <si>
    <t>Eff.ratio.MT.Res.HHnew.Thermal.SH.DistrHeat.SH.Steam_Distr</t>
  </si>
  <si>
    <t>Eff.ratio.MT.Res.HHnew.Thermal.SH.DistrHeat.SH.Elec</t>
  </si>
  <si>
    <t>Eff.ratio.MT.Res.HHnew.Thermal.SH.DistrHeat.SC</t>
  </si>
  <si>
    <t>Eff.ratio.MT.Res.HHnew.Thermal.SH.DistrHeat.SC.AC.Elec</t>
  </si>
  <si>
    <t>Eff.ratio.MT.Res.HHnew.Thermal.SH.DistrHeat.WH</t>
  </si>
  <si>
    <t>Eff.ratio.MT.Res.HHnew.Thermal.SH.DistrHeat.WH.DistrHeat.NoSolar.Steam_Distr</t>
  </si>
  <si>
    <t>Eff.ratio.MT.Res.HHnew.Thermal.SH.DistrHeat.WH.DistrHeat.Solar</t>
  </si>
  <si>
    <t>Eff.ratio.MT.Res.HHnew.Thermal.SH.DistrHeat.WH.DistrHeat.Solar.Steam_Distr</t>
  </si>
  <si>
    <t>Eff.ratio.MT.Res.HHnew.Thermal.SH.DistrHeat.WH.DistrHeat.Solar.Solar</t>
  </si>
  <si>
    <t>Eff.ratio.MT.Res.HHnew.Thermal.SH.DistrHeat.WH.Elc.NoSolar.Elec</t>
  </si>
  <si>
    <t>Eff.ratio.MT.Res.HHnew.Thermal.SH.DistrHeat.WH.Elc.Solar</t>
  </si>
  <si>
    <t>Eff.ratio.MT.Res.HHnew.Thermal.SH.DistrHeat.WH.Elc.Solar.Elec</t>
  </si>
  <si>
    <t>Eff.ratio.MT.Res.HHnew.Thermal.SH.DistrHeat.WH.Elc.Solar.Solar</t>
  </si>
  <si>
    <t>Eff.ratio.MT.Res.HHnew.Thermal.SH.DistrHeat.CO</t>
  </si>
  <si>
    <t>Eff.ratio.MT.Res.HHnew.Thermal.SH.DistrHeat.CO.LPG.LPG</t>
  </si>
  <si>
    <t>Eff.ratio.MT.Res.HHnew.Thermal.SH.DistrHeat.CO.Elc.Elec</t>
  </si>
  <si>
    <t>Eff.ratio.MT.Res.HHnew.Thermal.SH.AdvElc</t>
  </si>
  <si>
    <t>Eff.ratio.MT.Res.HHnew.Thermal.SH.AdvElc.SH</t>
  </si>
  <si>
    <t>Eff.ratio.MT.Res.HHnew.Thermal.SH.AdvElc.SH.Elec</t>
  </si>
  <si>
    <t>Eff.ratio.MT.Res.HHnew.Thermal.SH.AdvElc.SC</t>
  </si>
  <si>
    <t>Eff.ratio.MT.Res.HHnew.Thermal.SH.AdvElc.SC.AC.Elec</t>
  </si>
  <si>
    <t>Eff.ratio.MT.Res.HHnew.Thermal.SH.AdvElc.WH</t>
  </si>
  <si>
    <t>Eff.ratio.MT.Res.HHnew.Thermal.SH.AdvElc.WH.LPG.NoSolar.LPG</t>
  </si>
  <si>
    <t>Eff.ratio.MT.Res.HHnew.Thermal.SH.AdvElc.WH.LPG.Solar</t>
  </si>
  <si>
    <t>Eff.ratio.MT.Res.HHnew.Thermal.SH.AdvElc.WH.LPG.Solar.LPG</t>
  </si>
  <si>
    <t>Eff.ratio.MT.Res.HHnew.Thermal.SH.AdvElc.WH.LPG.Solar.Solar</t>
  </si>
  <si>
    <t>Eff.ratio.MT.Res.HHnew.Thermal.SH.AdvElc.WH.Elc.NoSolar.Elec</t>
  </si>
  <si>
    <t>Eff.ratio.MT.Res.HHnew.Thermal.SH.AdvElc.WH.Elc.Solar</t>
  </si>
  <si>
    <t>Eff.ratio.MT.Res.HHnew.Thermal.SH.AdvElc.WH.Elc.Solar.Elec</t>
  </si>
  <si>
    <t>Eff.ratio.MT.Res.HHnew.Thermal.SH.AdvElc.WH.Elc.Solar.Solar</t>
  </si>
  <si>
    <t>Eff.ratio.MT.Res.HHnew.Thermal.SH.AdvElc.CO</t>
  </si>
  <si>
    <t>Eff.ratio.MT.Res.HHnew.Thermal.SH.AdvElc.CO.LPG.LPG</t>
  </si>
  <si>
    <t>Eff.ratio.MT.Res.HHnew.Thermal.SH.AdvElc.CO.Elc.Elec</t>
  </si>
  <si>
    <t>Eff.ratio.MT.Res.HHnew.Thermal.SH.ConvElc</t>
  </si>
  <si>
    <t>Eff.ratio.MT.Res.HHnew.Thermal.SH.ConvElc.SH</t>
  </si>
  <si>
    <t>Eff.ratio.MT.Res.HHnew.Thermal.SH.ConvElc.SH.Elec</t>
  </si>
  <si>
    <t>Eff.ratio.MT.Res.HHnew.Thermal.SH.ConvElc.SC</t>
  </si>
  <si>
    <t>Eff.ratio.MT.Res.HHnew.Thermal.SH.ConvElc.SC.AC.Elec</t>
  </si>
  <si>
    <t>Eff.ratio.MT.Res.HHnew.Thermal.SH.ConvElc.WH</t>
  </si>
  <si>
    <t>Eff.ratio.MT.Res.HHnew.Thermal.SH.ConvElc.WH.LPG.NoSolar.LPG</t>
  </si>
  <si>
    <t>Eff.ratio.MT.Res.HHnew.Thermal.SH.ConvElc.WH.LPG.Solar</t>
  </si>
  <si>
    <t>Eff.ratio.MT.Res.HHnew.Thermal.SH.ConvElc.WH.LPG.Solar.LPG</t>
  </si>
  <si>
    <t>Eff.ratio.MT.Res.HHnew.Thermal.SH.ConvElc.WH.LPG.Solar.Solar</t>
  </si>
  <si>
    <t>Eff.ratio.MT.Res.HHnew.Thermal.SH.ConvElc.WH.Elc.NoSolar.Elec</t>
  </si>
  <si>
    <t>Eff.ratio.MT.Res.HHnew.Thermal.SH.ConvElc.WH.Elc.Solar</t>
  </si>
  <si>
    <t>Eff.ratio.MT.Res.HHnew.Thermal.SH.ConvElc.WH.Elc.Solar.Elec</t>
  </si>
  <si>
    <t>Eff.ratio.MT.Res.HHnew.Thermal.SH.ConvElc.WH.Elc.Solar.Solar</t>
  </si>
  <si>
    <t>Eff.ratio.MT.Res.HHnew.Thermal.SH.ConvElc.CO</t>
  </si>
  <si>
    <t>Eff.ratio.MT.Res.HHnew.Thermal.SH.ConvElc.CO.LPG.LPG</t>
  </si>
  <si>
    <t>Eff.ratio.MT.Res.HHnew.Thermal.SH.ConvElc.CO.Elc.Elec</t>
  </si>
  <si>
    <t>MT - CO2 emissions in new and renovated households (detailed structure)</t>
  </si>
  <si>
    <t>EMI.ktCO2.MT.Res.HHnew.Thermal.SH.Solids</t>
  </si>
  <si>
    <t>EMI.ktCO2.MT.Res.HHnew.Thermal.SH.Solids.SH</t>
  </si>
  <si>
    <t>EMI.ktCO2.MT.Res.HHnew.Thermal.SH.Solids.SH.Solids</t>
  </si>
  <si>
    <t>EMI.ktCO2.MT.Res.HHnew.Thermal.SH.Solids.SH.Elec</t>
  </si>
  <si>
    <t>EMI.ktCO2.MT.Res.HHnew.Thermal.SH.Solids.SC</t>
  </si>
  <si>
    <t>EMI.ktCO2.MT.Res.HHnew.Thermal.SH.Solids.SC.AC.Elec</t>
  </si>
  <si>
    <t>EMI.ktCO2.MT.Res.HHnew.Thermal.SH.Solids.WH</t>
  </si>
  <si>
    <t>EMI.ktCO2.MT.Res.HHnew.Thermal.SH.Solids.WH.Solids.NoSolar.Solids</t>
  </si>
  <si>
    <t>EMI.ktCO2.MT.Res.HHnew.Thermal.SH.Solids.WH.LPG.NoSolar.LPG</t>
  </si>
  <si>
    <t>EMI.ktCO2.MT.Res.HHnew.Thermal.SH.Solids.WH.LPG.Solar</t>
  </si>
  <si>
    <t>EMI.ktCO2.MT.Res.HHnew.Thermal.SH.Solids.WH.LPG.Solar.LPG</t>
  </si>
  <si>
    <t>EMI.ktCO2.MT.Res.HHnew.Thermal.SH.Solids.WH.LPG.Solar.Solar</t>
  </si>
  <si>
    <t>EMI.ktCO2.MT.Res.HHnew.Thermal.SH.Solids.WH.Elc.NoSolar.Elec</t>
  </si>
  <si>
    <t>EMI.ktCO2.MT.Res.HHnew.Thermal.SH.Solids.WH.Elc.Solar</t>
  </si>
  <si>
    <t>EMI.ktCO2.MT.Res.HHnew.Thermal.SH.Solids.WH.Elc.Solar.Elec</t>
  </si>
  <si>
    <t>EMI.ktCO2.MT.Res.HHnew.Thermal.SH.Solids.WH.Elc.Solar.Solar</t>
  </si>
  <si>
    <t>EMI.ktCO2.MT.Res.HHnew.Thermal.SH.Solids.CO</t>
  </si>
  <si>
    <t>EMI.ktCO2.MT.Res.HHnew.Thermal.SH.Solids.CO.Solids.Solids</t>
  </si>
  <si>
    <t>EMI.ktCO2.MT.Res.HHnew.Thermal.SH.Solids.CO.LPG.LPG</t>
  </si>
  <si>
    <t>EMI.ktCO2.MT.Res.HHnew.Thermal.SH.Solids.CO.Elc.Elec</t>
  </si>
  <si>
    <t>EMI.ktCO2.MT.Res.HHnew.Thermal.SH.LPG</t>
  </si>
  <si>
    <t>EMI.ktCO2.MT.Res.HHnew.Thermal.SH.LPG.SH</t>
  </si>
  <si>
    <t>EMI.ktCO2.MT.Res.HHnew.Thermal.SH.LPG.SH.LPG</t>
  </si>
  <si>
    <t>EMI.ktCO2.MT.Res.HHnew.Thermal.SH.LPG.SH.Elec</t>
  </si>
  <si>
    <t>EMI.ktCO2.MT.Res.HHnew.Thermal.SH.LPG.SC</t>
  </si>
  <si>
    <t>EMI.ktCO2.MT.Res.HHnew.Thermal.SH.LPG.SC.AC.Elec</t>
  </si>
  <si>
    <t>EMI.ktCO2.MT.Res.HHnew.Thermal.SH.LPG.WH</t>
  </si>
  <si>
    <t>EMI.ktCO2.MT.Res.HHnew.Thermal.SH.LPG.WH.LPG.NoSolar.LPG</t>
  </si>
  <si>
    <t>EMI.ktCO2.MT.Res.HHnew.Thermal.SH.LPG.WH.LPG.Solar</t>
  </si>
  <si>
    <t>EMI.ktCO2.MT.Res.HHnew.Thermal.SH.LPG.WH.LPG.Solar.LPG</t>
  </si>
  <si>
    <t>EMI.ktCO2.MT.Res.HHnew.Thermal.SH.LPG.WH.LPG.Solar.Solar</t>
  </si>
  <si>
    <t>EMI.ktCO2.MT.Res.HHnew.Thermal.SH.LPG.WH.Elc.NoSolar.Elec</t>
  </si>
  <si>
    <t>EMI.ktCO2.MT.Res.HHnew.Thermal.SH.LPG.WH.Elc.Solar</t>
  </si>
  <si>
    <t>EMI.ktCO2.MT.Res.HHnew.Thermal.SH.LPG.WH.Elc.Solar.Elec</t>
  </si>
  <si>
    <t>EMI.ktCO2.MT.Res.HHnew.Thermal.SH.LPG.WH.Elc.Solar.Solar</t>
  </si>
  <si>
    <t>EMI.ktCO2.MT.Res.HHnew.Thermal.SH.LPG.CO</t>
  </si>
  <si>
    <t>EMI.ktCO2.MT.Res.HHnew.Thermal.SH.LPG.CO.LPG.LPG</t>
  </si>
  <si>
    <t>EMI.ktCO2.MT.Res.HHnew.Thermal.SH.LPG.CO.Elc.Elec</t>
  </si>
  <si>
    <t>EMI.ktCO2.MT.Res.HHnew.Thermal.SH.Oil</t>
  </si>
  <si>
    <t>EMI.ktCO2.MT.Res.HHnew.Thermal.SH.Oil.SH</t>
  </si>
  <si>
    <t>EMI.ktCO2.MT.Res.HHnew.Thermal.SH.Oil.SH.Oil</t>
  </si>
  <si>
    <t>EMI.ktCO2.MT.Res.HHnew.Thermal.SH.Oil.SH.Elec</t>
  </si>
  <si>
    <t>EMI.ktCO2.MT.Res.HHnew.Thermal.SH.Oil.SC</t>
  </si>
  <si>
    <t>EMI.ktCO2.MT.Res.HHnew.Thermal.SH.Oil.SC.AC.Elec</t>
  </si>
  <si>
    <t>EMI.ktCO2.MT.Res.HHnew.Thermal.SH.Oil.WH</t>
  </si>
  <si>
    <t>EMI.ktCO2.MT.Res.HHnew.Thermal.SH.Oil.WH.Oil.NoSolar.Oil</t>
  </si>
  <si>
    <t>EMI.ktCO2.MT.Res.HHnew.Thermal.SH.Oil.WH.Oil.Solar</t>
  </si>
  <si>
    <t>EMI.ktCO2.MT.Res.HHnew.Thermal.SH.Oil.WH.Oil.Solar.Oil</t>
  </si>
  <si>
    <t>EMI.ktCO2.MT.Res.HHnew.Thermal.SH.Oil.WH.Oil.Solar.Solar</t>
  </si>
  <si>
    <t>EMI.ktCO2.MT.Res.HHnew.Thermal.SH.Oil.WH.Elc.NoSolar.Elec</t>
  </si>
  <si>
    <t>EMI.ktCO2.MT.Res.HHnew.Thermal.SH.Oil.WH.Elc.Solar</t>
  </si>
  <si>
    <t>EMI.ktCO2.MT.Res.HHnew.Thermal.SH.Oil.WH.Elc.Solar.Elec</t>
  </si>
  <si>
    <t>EMI.ktCO2.MT.Res.HHnew.Thermal.SH.Oil.WH.Elc.Solar.Solar</t>
  </si>
  <si>
    <t>EMI.ktCO2.MT.Res.HHnew.Thermal.SH.Oil.CO</t>
  </si>
  <si>
    <t>EMI.ktCO2.MT.Res.HHnew.Thermal.SH.Oil.CO.LPG.LPG</t>
  </si>
  <si>
    <t>EMI.ktCO2.MT.Res.HHnew.Thermal.SH.Oil.CO.Elc.Elec</t>
  </si>
  <si>
    <t>EMI.ktCO2.MT.Res.HHnew.Thermal.SH.Gas</t>
  </si>
  <si>
    <t>EMI.ktCO2.MT.Res.HHnew.Thermal.SH.Gas.SH</t>
  </si>
  <si>
    <t>EMI.ktCO2.MT.Res.HHnew.Thermal.SH.Gas.SH.Gas</t>
  </si>
  <si>
    <t>EMI.ktCO2.MT.Res.HHnew.Thermal.SH.Gas.SH.Elec</t>
  </si>
  <si>
    <t>EMI.ktCO2.MT.Res.HHnew.Thermal.SH.Gas.SC</t>
  </si>
  <si>
    <t>EMI.ktCO2.MT.Res.HHnew.Thermal.SH.Gas.SC.AC.Elec</t>
  </si>
  <si>
    <t>EMI.ktCO2.MT.Res.HHnew.Thermal.SH.Gas.WH</t>
  </si>
  <si>
    <t>EMI.ktCO2.MT.Res.HHnew.Thermal.SH.Gas.WH.Gas.NoSolar.Gas</t>
  </si>
  <si>
    <t>EMI.ktCO2.MT.Res.HHnew.Thermal.SH.Gas.WH.Gas.Solar</t>
  </si>
  <si>
    <t>EMI.ktCO2.MT.Res.HHnew.Thermal.SH.Gas.WH.Gas.Solar.Gas</t>
  </si>
  <si>
    <t>EMI.ktCO2.MT.Res.HHnew.Thermal.SH.Gas.WH.Gas.Solar.Solar</t>
  </si>
  <si>
    <t>EMI.ktCO2.MT.Res.HHnew.Thermal.SH.Gas.WH.Elc.NoSolar.Elec</t>
  </si>
  <si>
    <t>EMI.ktCO2.MT.Res.HHnew.Thermal.SH.Gas.WH.Elc.Solar</t>
  </si>
  <si>
    <t>EMI.ktCO2.MT.Res.HHnew.Thermal.SH.Gas.WH.Elc.Solar.Elec</t>
  </si>
  <si>
    <t>EMI.ktCO2.MT.Res.HHnew.Thermal.SH.Gas.WH.Elc.Solar.Solar</t>
  </si>
  <si>
    <t>EMI.ktCO2.MT.Res.HHnew.Thermal.SH.Gas.CO</t>
  </si>
  <si>
    <t>EMI.ktCO2.MT.Res.HHnew.Thermal.SH.Gas.CO.Gas.Gas</t>
  </si>
  <si>
    <t>EMI.ktCO2.MT.Res.HHnew.Thermal.SH.Gas.CO.Elc.Elec</t>
  </si>
  <si>
    <t>EMI.ktCO2.MT.Res.HHnew.Thermal.SH.Biomass</t>
  </si>
  <si>
    <t>EMI.ktCO2.MT.Res.HHnew.Thermal.SH.Biomass.SH</t>
  </si>
  <si>
    <t>EMI.ktCO2.MT.Res.HHnew.Thermal.SH.Biomass.SH.Biomass</t>
  </si>
  <si>
    <t>EMI.ktCO2.MT.Res.HHnew.Thermal.SH.Biomass.SH.Elec</t>
  </si>
  <si>
    <t>EMI.ktCO2.MT.Res.HHnew.Thermal.SH.Biomass.SC</t>
  </si>
  <si>
    <t>EMI.ktCO2.MT.Res.HHnew.Thermal.SH.Biomass.SC.AC.Elec</t>
  </si>
  <si>
    <t>EMI.ktCO2.MT.Res.HHnew.Thermal.SH.Biomass.WH</t>
  </si>
  <si>
    <t>EMI.ktCO2.MT.Res.HHnew.Thermal.SH.Biomass.WH.Biomass.NoSolar.Biomass</t>
  </si>
  <si>
    <t>EMI.ktCO2.MT.Res.HHnew.Thermal.SH.Biomass.WH.Biomass.Solar</t>
  </si>
  <si>
    <t>EMI.ktCO2.MT.Res.HHnew.Thermal.SH.Biomass.WH.Biomass.Solar.Biomass</t>
  </si>
  <si>
    <t>EMI.ktCO2.MT.Res.HHnew.Thermal.SH.Biomass.WH.Biomass.Solar.Solar</t>
  </si>
  <si>
    <t>EMI.ktCO2.MT.Res.HHnew.Thermal.SH.Biomass.WH.LPG.NoSolar.LPG</t>
  </si>
  <si>
    <t>EMI.ktCO2.MT.Res.HHnew.Thermal.SH.Biomass.WH.LPG.Solar</t>
  </si>
  <si>
    <t>EMI.ktCO2.MT.Res.HHnew.Thermal.SH.Biomass.WH.LPG.Solar.LPG</t>
  </si>
  <si>
    <t>EMI.ktCO2.MT.Res.HHnew.Thermal.SH.Biomass.WH.LPG.Solar.Solar</t>
  </si>
  <si>
    <t>EMI.ktCO2.MT.Res.HHnew.Thermal.SH.Biomass.WH.Elc.NoSolar.Elec</t>
  </si>
  <si>
    <t>EMI.ktCO2.MT.Res.HHnew.Thermal.SH.Biomass.WH.Elc.Solar</t>
  </si>
  <si>
    <t>EMI.ktCO2.MT.Res.HHnew.Thermal.SH.Biomass.WH.Elc.Solar.Elec</t>
  </si>
  <si>
    <t>EMI.ktCO2.MT.Res.HHnew.Thermal.SH.Biomass.WH.Elc.Solar.Solar</t>
  </si>
  <si>
    <t>EMI.ktCO2.MT.Res.HHnew.Thermal.SH.Biomass.CO</t>
  </si>
  <si>
    <t>EMI.ktCO2.MT.Res.HHnew.Thermal.SH.Biomass.CO.Biomass.Biomass</t>
  </si>
  <si>
    <t>EMI.ktCO2.MT.Res.HHnew.Thermal.SH.Biomass.CO.LPG.LPG</t>
  </si>
  <si>
    <t>EMI.ktCO2.MT.Res.HHnew.Thermal.SH.Biomass.CO.Elc.Elec</t>
  </si>
  <si>
    <t>EMI.ktCO2.MT.Res.HHnew.Thermal.SH.Geo</t>
  </si>
  <si>
    <t>EMI.ktCO2.MT.Res.HHnew.Thermal.SH.Geo.SH</t>
  </si>
  <si>
    <t>EMI.ktCO2.MT.Res.HHnew.Thermal.SH.Geo.SH.Geo</t>
  </si>
  <si>
    <t>EMI.ktCO2.MT.Res.HHnew.Thermal.SH.Geo.SH.Elec</t>
  </si>
  <si>
    <t>EMI.ktCO2.MT.Res.HHnew.Thermal.SH.Geo.SC</t>
  </si>
  <si>
    <t>EMI.ktCO2.MT.Res.HHnew.Thermal.SH.Geo.SC.AC.Elec</t>
  </si>
  <si>
    <t>EMI.ktCO2.MT.Res.HHnew.Thermal.SH.Geo.WH</t>
  </si>
  <si>
    <t>EMI.ktCO2.MT.Res.HHnew.Thermal.SH.Geo.WH.Geo.NoSolar.Geo</t>
  </si>
  <si>
    <t>EMI.ktCO2.MT.Res.HHnew.Thermal.SH.Geo.WH.Geo.Solar</t>
  </si>
  <si>
    <t>EMI.ktCO2.MT.Res.HHnew.Thermal.SH.Geo.WH.Geo.Solar.Geo</t>
  </si>
  <si>
    <t>EMI.ktCO2.MT.Res.HHnew.Thermal.SH.Geo.WH.Geo.Solar.Solar</t>
  </si>
  <si>
    <t>EMI.ktCO2.MT.Res.HHnew.Thermal.SH.Geo.WH.Elc.NoSolar.Elec</t>
  </si>
  <si>
    <t>EMI.ktCO2.MT.Res.HHnew.Thermal.SH.Geo.WH.Elc.Solar</t>
  </si>
  <si>
    <t>EMI.ktCO2.MT.Res.HHnew.Thermal.SH.Geo.WH.Elc.Solar.Elec</t>
  </si>
  <si>
    <t>EMI.ktCO2.MT.Res.HHnew.Thermal.SH.Geo.WH.Elc.Solar.Solar</t>
  </si>
  <si>
    <t>EMI.ktCO2.MT.Res.HHnew.Thermal.SH.Geo.CO</t>
  </si>
  <si>
    <t>EMI.ktCO2.MT.Res.HHnew.Thermal.SH.Geo.CO.LPG.LPG</t>
  </si>
  <si>
    <t>EMI.ktCO2.MT.Res.HHnew.Thermal.SH.Geo.CO.Elc.Elec</t>
  </si>
  <si>
    <t>EMI.ktCO2.MT.Res.HHnew.Thermal.SH.DistrHeat</t>
  </si>
  <si>
    <t>EMI.ktCO2.MT.Res.HHnew.Thermal.SH.DistrHeat.SH</t>
  </si>
  <si>
    <t>EMI.ktCO2.MT.Res.HHnew.Thermal.SH.DistrHeat.SH.Steam_Distr</t>
  </si>
  <si>
    <t>EMI.ktCO2.MT.Res.HHnew.Thermal.SH.DistrHeat.SH.Elec</t>
  </si>
  <si>
    <t>EMI.ktCO2.MT.Res.HHnew.Thermal.SH.DistrHeat.SC</t>
  </si>
  <si>
    <t>EMI.ktCO2.MT.Res.HHnew.Thermal.SH.DistrHeat.SC.AC.Elec</t>
  </si>
  <si>
    <t>EMI.ktCO2.MT.Res.HHnew.Thermal.SH.DistrHeat.WH</t>
  </si>
  <si>
    <t>EMI.ktCO2.MT.Res.HHnew.Thermal.SH.DistrHeat.WH.DistrHeat.NoSolar.Steam_Distr</t>
  </si>
  <si>
    <t>EMI.ktCO2.MT.Res.HHnew.Thermal.SH.DistrHeat.WH.DistrHeat.Solar</t>
  </si>
  <si>
    <t>EMI.ktCO2.MT.Res.HHnew.Thermal.SH.DistrHeat.WH.DistrHeat.Solar.Steam_Distr</t>
  </si>
  <si>
    <t>EMI.ktCO2.MT.Res.HHnew.Thermal.SH.DistrHeat.WH.DistrHeat.Solar.Solar</t>
  </si>
  <si>
    <t>EMI.ktCO2.MT.Res.HHnew.Thermal.SH.DistrHeat.WH.Elc.NoSolar.Elec</t>
  </si>
  <si>
    <t>EMI.ktCO2.MT.Res.HHnew.Thermal.SH.DistrHeat.WH.Elc.Solar</t>
  </si>
  <si>
    <t>EMI.ktCO2.MT.Res.HHnew.Thermal.SH.DistrHeat.WH.Elc.Solar.Elec</t>
  </si>
  <si>
    <t>EMI.ktCO2.MT.Res.HHnew.Thermal.SH.DistrHeat.WH.Elc.Solar.Solar</t>
  </si>
  <si>
    <t>EMI.ktCO2.MT.Res.HHnew.Thermal.SH.DistrHeat.CO</t>
  </si>
  <si>
    <t>EMI.ktCO2.MT.Res.HHnew.Thermal.SH.DistrHeat.CO.LPG.LPG</t>
  </si>
  <si>
    <t>EMI.ktCO2.MT.Res.HHnew.Thermal.SH.DistrHeat.CO.Elc.Elec</t>
  </si>
  <si>
    <t>EMI.ktCO2.MT.Res.HHnew.Thermal.SH.AdvElc</t>
  </si>
  <si>
    <t>EMI.ktCO2.MT.Res.HHnew.Thermal.SH.AdvElc.SH</t>
  </si>
  <si>
    <t>EMI.ktCO2.MT.Res.HHnew.Thermal.SH.AdvElc.SH.Elec</t>
  </si>
  <si>
    <t>EMI.ktCO2.MT.Res.HHnew.Thermal.SH.AdvElc.SC</t>
  </si>
  <si>
    <t>EMI.ktCO2.MT.Res.HHnew.Thermal.SH.AdvElc.SC.AC.Elec</t>
  </si>
  <si>
    <t>EMI.ktCO2.MT.Res.HHnew.Thermal.SH.AdvElc.WH</t>
  </si>
  <si>
    <t>EMI.ktCO2.MT.Res.HHnew.Thermal.SH.AdvElc.WH.LPG.NoSolar.LPG</t>
  </si>
  <si>
    <t>EMI.ktCO2.MT.Res.HHnew.Thermal.SH.AdvElc.WH.LPG.Solar</t>
  </si>
  <si>
    <t>EMI.ktCO2.MT.Res.HHnew.Thermal.SH.AdvElc.WH.LPG.Solar.LPG</t>
  </si>
  <si>
    <t>EMI.ktCO2.MT.Res.HHnew.Thermal.SH.AdvElc.WH.LPG.Solar.Solar</t>
  </si>
  <si>
    <t>EMI.ktCO2.MT.Res.HHnew.Thermal.SH.AdvElc.WH.Elc.NoSolar.Elec</t>
  </si>
  <si>
    <t>EMI.ktCO2.MT.Res.HHnew.Thermal.SH.AdvElc.WH.Elc.Solar</t>
  </si>
  <si>
    <t>EMI.ktCO2.MT.Res.HHnew.Thermal.SH.AdvElc.WH.Elc.Solar.Elec</t>
  </si>
  <si>
    <t>EMI.ktCO2.MT.Res.HHnew.Thermal.SH.AdvElc.WH.Elc.Solar.Solar</t>
  </si>
  <si>
    <t>EMI.ktCO2.MT.Res.HHnew.Thermal.SH.AdvElc.CO</t>
  </si>
  <si>
    <t>EMI.ktCO2.MT.Res.HHnew.Thermal.SH.AdvElc.CO.LPG.LPG</t>
  </si>
  <si>
    <t>EMI.ktCO2.MT.Res.HHnew.Thermal.SH.AdvElc.CO.Elc.Elec</t>
  </si>
  <si>
    <t>EMI.ktCO2.MT.Res.HHnew.Thermal.SH.ConvElc</t>
  </si>
  <si>
    <t>EMI.ktCO2.MT.Res.HHnew.Thermal.SH.ConvElc.SH</t>
  </si>
  <si>
    <t>EMI.ktCO2.MT.Res.HHnew.Thermal.SH.ConvElc.SH.Elec</t>
  </si>
  <si>
    <t>EMI.ktCO2.MT.Res.HHnew.Thermal.SH.ConvElc.SC</t>
  </si>
  <si>
    <t>EMI.ktCO2.MT.Res.HHnew.Thermal.SH.ConvElc.SC.AC.Elec</t>
  </si>
  <si>
    <t>EMI.ktCO2.MT.Res.HHnew.Thermal.SH.ConvElc.WH</t>
  </si>
  <si>
    <t>EMI.ktCO2.MT.Res.HHnew.Thermal.SH.ConvElc.WH.LPG.NoSolar.LPG</t>
  </si>
  <si>
    <t>EMI.ktCO2.MT.Res.HHnew.Thermal.SH.ConvElc.WH.LPG.Solar</t>
  </si>
  <si>
    <t>EMI.ktCO2.MT.Res.HHnew.Thermal.SH.ConvElc.WH.LPG.Solar.LPG</t>
  </si>
  <si>
    <t>EMI.ktCO2.MT.Res.HHnew.Thermal.SH.ConvElc.WH.LPG.Solar.Solar</t>
  </si>
  <si>
    <t>EMI.ktCO2.MT.Res.HHnew.Thermal.SH.ConvElc.WH.Elc.NoSolar.Elec</t>
  </si>
  <si>
    <t>EMI.ktCO2.MT.Res.HHnew.Thermal.SH.ConvElc.WH.Elc.Solar</t>
  </si>
  <si>
    <t>EMI.ktCO2.MT.Res.HHnew.Thermal.SH.ConvElc.WH.Elc.Solar.Elec</t>
  </si>
  <si>
    <t>EMI.ktCO2.MT.Res.HHnew.Thermal.SH.ConvElc.WH.Elc.Solar.Solar</t>
  </si>
  <si>
    <t>EMI.ktCO2.MT.Res.HHnew.Thermal.SH.ConvElc.CO</t>
  </si>
  <si>
    <t>EMI.ktCO2.MT.Res.HHnew.Thermal.SH.ConvElc.CO.LPG.LPG</t>
  </si>
  <si>
    <t>EMI.ktCO2.MT.Res.HHnew.Thermal.SH.ConvElc.CO.Elc.Elec</t>
  </si>
  <si>
    <t>MT - Final energy consumption of new and renovated households (detailed structure)</t>
  </si>
  <si>
    <t>FEC_per_household.kWh.MT.Res.HHnew.Thermal.SH.Solids</t>
  </si>
  <si>
    <t>FEC_per_household.kWh.MT.Res.HHnew.Thermal.SH.Solids.SH</t>
  </si>
  <si>
    <t>FEC_per_household.kWh.MT.Res.HHnew.Thermal.SH.Solids.SH.Solids</t>
  </si>
  <si>
    <t>FEC_per_household.kWh.MT.Res.HHnew.Thermal.SH.Solids.SH.Elec</t>
  </si>
  <si>
    <t>FEC_per_household.kWh.MT.Res.HHnew.Thermal.SH.Solids.SC</t>
  </si>
  <si>
    <t>FEC_per_household.kWh.MT.Res.HHnew.Thermal.SH.Solids.SC.AC.Elec</t>
  </si>
  <si>
    <t>FEC_per_household.kWh.MT.Res.HHnew.Thermal.SH.Solids.WH</t>
  </si>
  <si>
    <t>FEC_per_household.kWh.MT.Res.HHnew.Thermal.SH.Solids.WH.Solids.NoSolar.Solids</t>
  </si>
  <si>
    <t>FEC_per_household.kWh.MT.Res.HHnew.Thermal.SH.Solids.WH.LPG.NoSolar.LPG</t>
  </si>
  <si>
    <t>FEC_per_household.kWh.MT.Res.HHnew.Thermal.SH.Solids.WH.LPG.Solar</t>
  </si>
  <si>
    <t>FEC_per_household.kWh.MT.Res.HHnew.Thermal.SH.Solids.WH.LPG.Solar.LPG</t>
  </si>
  <si>
    <t>FEC_per_household.kWh.MT.Res.HHnew.Thermal.SH.Solids.WH.LPG.Solar.Solar</t>
  </si>
  <si>
    <t>FEC_per_household.kWh.MT.Res.HHnew.Thermal.SH.Solids.WH.Elc.NoSolar.Elec</t>
  </si>
  <si>
    <t>FEC_per_household.kWh.MT.Res.HHnew.Thermal.SH.Solids.WH.Elc.Solar</t>
  </si>
  <si>
    <t>FEC_per_household.kWh.MT.Res.HHnew.Thermal.SH.Solids.WH.Elc.Solar.Elec</t>
  </si>
  <si>
    <t>FEC_per_household.kWh.MT.Res.HHnew.Thermal.SH.Solids.WH.Elc.Solar.Solar</t>
  </si>
  <si>
    <t>FEC_per_household.kWh.MT.Res.HHnew.Thermal.SH.Solids.CO</t>
  </si>
  <si>
    <t>FEC_per_household.kWh.MT.Res.HHnew.Thermal.SH.Solids.CO.Solids.Solids</t>
  </si>
  <si>
    <t>FEC_per_household.kWh.MT.Res.HHnew.Thermal.SH.Solids.CO.LPG.LPG</t>
  </si>
  <si>
    <t>FEC_per_household.kWh.MT.Res.HHnew.Thermal.SH.Solids.CO.Elc.Elec</t>
  </si>
  <si>
    <t>FEC_per_household.kWh.MT.Res.HHnew.Thermal.SH.LPG</t>
  </si>
  <si>
    <t>FEC_per_household.kWh.MT.Res.HHnew.Thermal.SH.LPG.SH</t>
  </si>
  <si>
    <t>FEC_per_household.kWh.MT.Res.HHnew.Thermal.SH.LPG.SH.LPG</t>
  </si>
  <si>
    <t>FEC_per_household.kWh.MT.Res.HHnew.Thermal.SH.LPG.SH.Elec</t>
  </si>
  <si>
    <t>FEC_per_household.kWh.MT.Res.HHnew.Thermal.SH.LPG.SC</t>
  </si>
  <si>
    <t>FEC_per_household.kWh.MT.Res.HHnew.Thermal.SH.LPG.SC.AC.Elec</t>
  </si>
  <si>
    <t>FEC_per_household.kWh.MT.Res.HHnew.Thermal.SH.LPG.WH</t>
  </si>
  <si>
    <t>FEC_per_household.kWh.MT.Res.HHnew.Thermal.SH.LPG.WH.LPG.NoSolar.LPG</t>
  </si>
  <si>
    <t>FEC_per_household.kWh.MT.Res.HHnew.Thermal.SH.LPG.WH.LPG.Solar</t>
  </si>
  <si>
    <t>FEC_per_household.kWh.MT.Res.HHnew.Thermal.SH.LPG.WH.LPG.Solar.LPG</t>
  </si>
  <si>
    <t>FEC_per_household.kWh.MT.Res.HHnew.Thermal.SH.LPG.WH.LPG.Solar.Solar</t>
  </si>
  <si>
    <t>FEC_per_household.kWh.MT.Res.HHnew.Thermal.SH.LPG.WH.Elc.NoSolar.Elec</t>
  </si>
  <si>
    <t>FEC_per_household.kWh.MT.Res.HHnew.Thermal.SH.LPG.WH.Elc.Solar</t>
  </si>
  <si>
    <t>FEC_per_household.kWh.MT.Res.HHnew.Thermal.SH.LPG.WH.Elc.Solar.Elec</t>
  </si>
  <si>
    <t>FEC_per_household.kWh.MT.Res.HHnew.Thermal.SH.LPG.WH.Elc.Solar.Solar</t>
  </si>
  <si>
    <t>FEC_per_household.kWh.MT.Res.HHnew.Thermal.SH.LPG.CO</t>
  </si>
  <si>
    <t>FEC_per_household.kWh.MT.Res.HHnew.Thermal.SH.LPG.CO.LPG.LPG</t>
  </si>
  <si>
    <t>FEC_per_household.kWh.MT.Res.HHnew.Thermal.SH.LPG.CO.Elc.Elec</t>
  </si>
  <si>
    <t>FEC_per_household.kWh.MT.Res.HHnew.Thermal.SH.Oil</t>
  </si>
  <si>
    <t>FEC_per_household.kWh.MT.Res.HHnew.Thermal.SH.Oil.SH</t>
  </si>
  <si>
    <t>FEC_per_household.kWh.MT.Res.HHnew.Thermal.SH.Oil.SH.Oil</t>
  </si>
  <si>
    <t>FEC_per_household.kWh.MT.Res.HHnew.Thermal.SH.Oil.SH.Elec</t>
  </si>
  <si>
    <t>FEC_per_household.kWh.MT.Res.HHnew.Thermal.SH.Oil.SC</t>
  </si>
  <si>
    <t>FEC_per_household.kWh.MT.Res.HHnew.Thermal.SH.Oil.SC.AC.Elec</t>
  </si>
  <si>
    <t>FEC_per_household.kWh.MT.Res.HHnew.Thermal.SH.Oil.WH</t>
  </si>
  <si>
    <t>FEC_per_household.kWh.MT.Res.HHnew.Thermal.SH.Oil.WH.Oil.NoSolar.Oil</t>
  </si>
  <si>
    <t>FEC_per_household.kWh.MT.Res.HHnew.Thermal.SH.Oil.WH.Oil.Solar</t>
  </si>
  <si>
    <t>FEC_per_household.kWh.MT.Res.HHnew.Thermal.SH.Oil.WH.Oil.Solar.Oil</t>
  </si>
  <si>
    <t>FEC_per_household.kWh.MT.Res.HHnew.Thermal.SH.Oil.WH.Oil.Solar.Solar</t>
  </si>
  <si>
    <t>FEC_per_household.kWh.MT.Res.HHnew.Thermal.SH.Oil.WH.Elc.NoSolar.Elec</t>
  </si>
  <si>
    <t>FEC_per_household.kWh.MT.Res.HHnew.Thermal.SH.Oil.WH.Elc.Solar</t>
  </si>
  <si>
    <t>FEC_per_household.kWh.MT.Res.HHnew.Thermal.SH.Oil.WH.Elc.Solar.Elec</t>
  </si>
  <si>
    <t>FEC_per_household.kWh.MT.Res.HHnew.Thermal.SH.Oil.WH.Elc.Solar.Solar</t>
  </si>
  <si>
    <t>FEC_per_household.kWh.MT.Res.HHnew.Thermal.SH.Oil.CO</t>
  </si>
  <si>
    <t>FEC_per_household.kWh.MT.Res.HHnew.Thermal.SH.Oil.CO.LPG.LPG</t>
  </si>
  <si>
    <t>FEC_per_household.kWh.MT.Res.HHnew.Thermal.SH.Oil.CO.Elc.Elec</t>
  </si>
  <si>
    <t>FEC_per_household.kWh.MT.Res.HHnew.Thermal.SH.Gas</t>
  </si>
  <si>
    <t>FEC_per_household.kWh.MT.Res.HHnew.Thermal.SH.Gas.SH</t>
  </si>
  <si>
    <t>FEC_per_household.kWh.MT.Res.HHnew.Thermal.SH.Gas.SH.Gas</t>
  </si>
  <si>
    <t>FEC_per_household.kWh.MT.Res.HHnew.Thermal.SH.Gas.SH.Elec</t>
  </si>
  <si>
    <t>FEC_per_household.kWh.MT.Res.HHnew.Thermal.SH.Gas.SC</t>
  </si>
  <si>
    <t>FEC_per_household.kWh.MT.Res.HHnew.Thermal.SH.Gas.SC.AC.Elec</t>
  </si>
  <si>
    <t>FEC_per_household.kWh.MT.Res.HHnew.Thermal.SH.Gas.WH</t>
  </si>
  <si>
    <t>FEC_per_household.kWh.MT.Res.HHnew.Thermal.SH.Gas.WH.Gas.NoSolar.Gas</t>
  </si>
  <si>
    <t>FEC_per_household.kWh.MT.Res.HHnew.Thermal.SH.Gas.WH.Gas.Solar</t>
  </si>
  <si>
    <t>FEC_per_household.kWh.MT.Res.HHnew.Thermal.SH.Gas.WH.Gas.Solar.Gas</t>
  </si>
  <si>
    <t>FEC_per_household.kWh.MT.Res.HHnew.Thermal.SH.Gas.WH.Gas.Solar.Solar</t>
  </si>
  <si>
    <t>FEC_per_household.kWh.MT.Res.HHnew.Thermal.SH.Gas.WH.Elc.NoSolar.Elec</t>
  </si>
  <si>
    <t>FEC_per_household.kWh.MT.Res.HHnew.Thermal.SH.Gas.WH.Elc.Solar</t>
  </si>
  <si>
    <t>FEC_per_household.kWh.MT.Res.HHnew.Thermal.SH.Gas.WH.Elc.Solar.Elec</t>
  </si>
  <si>
    <t>FEC_per_household.kWh.MT.Res.HHnew.Thermal.SH.Gas.WH.Elc.Solar.Solar</t>
  </si>
  <si>
    <t>FEC_per_household.kWh.MT.Res.HHnew.Thermal.SH.Gas.CO</t>
  </si>
  <si>
    <t>FEC_per_household.kWh.MT.Res.HHnew.Thermal.SH.Gas.CO.Gas.Gas</t>
  </si>
  <si>
    <t>FEC_per_household.kWh.MT.Res.HHnew.Thermal.SH.Gas.CO.Elc.Elec</t>
  </si>
  <si>
    <t>FEC_per_household.kWh.MT.Res.HHnew.Thermal.SH.Biomass</t>
  </si>
  <si>
    <t>FEC_per_household.kWh.MT.Res.HHnew.Thermal.SH.Biomass.SH</t>
  </si>
  <si>
    <t>FEC_per_household.kWh.MT.Res.HHnew.Thermal.SH.Biomass.SH.Biomass</t>
  </si>
  <si>
    <t>FEC_per_household.kWh.MT.Res.HHnew.Thermal.SH.Biomass.SH.Elec</t>
  </si>
  <si>
    <t>FEC_per_household.kWh.MT.Res.HHnew.Thermal.SH.Biomass.SC</t>
  </si>
  <si>
    <t>FEC_per_household.kWh.MT.Res.HHnew.Thermal.SH.Biomass.SC.AC.Elec</t>
  </si>
  <si>
    <t>FEC_per_household.kWh.MT.Res.HHnew.Thermal.SH.Biomass.WH</t>
  </si>
  <si>
    <t>FEC_per_household.kWh.MT.Res.HHnew.Thermal.SH.Biomass.WH.Biomass.NoSolar.Biomass</t>
  </si>
  <si>
    <t>FEC_per_household.kWh.MT.Res.HHnew.Thermal.SH.Biomass.WH.Biomass.Solar</t>
  </si>
  <si>
    <t>FEC_per_household.kWh.MT.Res.HHnew.Thermal.SH.Biomass.WH.Biomass.Solar.Biomass</t>
  </si>
  <si>
    <t>FEC_per_household.kWh.MT.Res.HHnew.Thermal.SH.Biomass.WH.Biomass.Solar.Solar</t>
  </si>
  <si>
    <t>FEC_per_household.kWh.MT.Res.HHnew.Thermal.SH.Biomass.WH.LPG.NoSolar.LPG</t>
  </si>
  <si>
    <t>FEC_per_household.kWh.MT.Res.HHnew.Thermal.SH.Biomass.WH.LPG.Solar</t>
  </si>
  <si>
    <t>FEC_per_household.kWh.MT.Res.HHnew.Thermal.SH.Biomass.WH.LPG.Solar.LPG</t>
  </si>
  <si>
    <t>FEC_per_household.kWh.MT.Res.HHnew.Thermal.SH.Biomass.WH.LPG.Solar.Solar</t>
  </si>
  <si>
    <t>FEC_per_household.kWh.MT.Res.HHnew.Thermal.SH.Biomass.WH.Elc.NoSolar.Elec</t>
  </si>
  <si>
    <t>FEC_per_household.kWh.MT.Res.HHnew.Thermal.SH.Biomass.WH.Elc.Solar</t>
  </si>
  <si>
    <t>FEC_per_household.kWh.MT.Res.HHnew.Thermal.SH.Biomass.WH.Elc.Solar.Elec</t>
  </si>
  <si>
    <t>FEC_per_household.kWh.MT.Res.HHnew.Thermal.SH.Biomass.WH.Elc.Solar.Solar</t>
  </si>
  <si>
    <t>FEC_per_household.kWh.MT.Res.HHnew.Thermal.SH.Biomass.CO</t>
  </si>
  <si>
    <t>FEC_per_household.kWh.MT.Res.HHnew.Thermal.SH.Biomass.CO.Biomass.Biomass</t>
  </si>
  <si>
    <t>FEC_per_household.kWh.MT.Res.HHnew.Thermal.SH.Biomass.CO.LPG.LPG</t>
  </si>
  <si>
    <t>FEC_per_household.kWh.MT.Res.HHnew.Thermal.SH.Biomass.CO.Elc.Elec</t>
  </si>
  <si>
    <t>FEC_per_household.kWh.MT.Res.HHnew.Thermal.SH.Geo</t>
  </si>
  <si>
    <t>FEC_per_household.kWh.MT.Res.HHnew.Thermal.SH.Geo.SH</t>
  </si>
  <si>
    <t>FEC_per_household.kWh.MT.Res.HHnew.Thermal.SH.Geo.SH.Geo</t>
  </si>
  <si>
    <t>FEC_per_household.kWh.MT.Res.HHnew.Thermal.SH.Geo.SH.Elec</t>
  </si>
  <si>
    <t>FEC_per_household.kWh.MT.Res.HHnew.Thermal.SH.Geo.SC</t>
  </si>
  <si>
    <t>FEC_per_household.kWh.MT.Res.HHnew.Thermal.SH.Geo.SC.AC.Elec</t>
  </si>
  <si>
    <t>FEC_per_household.kWh.MT.Res.HHnew.Thermal.SH.Geo.WH</t>
  </si>
  <si>
    <t>FEC_per_household.kWh.MT.Res.HHnew.Thermal.SH.Geo.WH.Geo.NoSolar.Geo</t>
  </si>
  <si>
    <t>FEC_per_household.kWh.MT.Res.HHnew.Thermal.SH.Geo.WH.Geo.Solar</t>
  </si>
  <si>
    <t>FEC_per_household.kWh.MT.Res.HHnew.Thermal.SH.Geo.WH.Geo.Solar.Geo</t>
  </si>
  <si>
    <t>FEC_per_household.kWh.MT.Res.HHnew.Thermal.SH.Geo.WH.Geo.Solar.Solar</t>
  </si>
  <si>
    <t>FEC_per_household.kWh.MT.Res.HHnew.Thermal.SH.Geo.WH.Elc.NoSolar.Elec</t>
  </si>
  <si>
    <t>FEC_per_household.kWh.MT.Res.HHnew.Thermal.SH.Geo.WH.Elc.Solar</t>
  </si>
  <si>
    <t>FEC_per_household.kWh.MT.Res.HHnew.Thermal.SH.Geo.WH.Elc.Solar.Elec</t>
  </si>
  <si>
    <t>FEC_per_household.kWh.MT.Res.HHnew.Thermal.SH.Geo.WH.Elc.Solar.Solar</t>
  </si>
  <si>
    <t>FEC_per_household.kWh.MT.Res.HHnew.Thermal.SH.Geo.CO</t>
  </si>
  <si>
    <t>FEC_per_household.kWh.MT.Res.HHnew.Thermal.SH.Geo.CO.LPG.LPG</t>
  </si>
  <si>
    <t>FEC_per_household.kWh.MT.Res.HHnew.Thermal.SH.Geo.CO.Elc.Elec</t>
  </si>
  <si>
    <t>FEC_per_household.kWh.MT.Res.HHnew.Thermal.SH.DistrHeat</t>
  </si>
  <si>
    <t>FEC_per_household.kWh.MT.Res.HHnew.Thermal.SH.DistrHeat.SH</t>
  </si>
  <si>
    <t>FEC_per_household.kWh.MT.Res.HHnew.Thermal.SH.DistrHeat.SH.Steam_Distr</t>
  </si>
  <si>
    <t>FEC_per_household.kWh.MT.Res.HHnew.Thermal.SH.DistrHeat.SH.Elec</t>
  </si>
  <si>
    <t>FEC_per_household.kWh.MT.Res.HHnew.Thermal.SH.DistrHeat.SC</t>
  </si>
  <si>
    <t>FEC_per_household.kWh.MT.Res.HHnew.Thermal.SH.DistrHeat.SC.AC.Elec</t>
  </si>
  <si>
    <t>FEC_per_household.kWh.MT.Res.HHnew.Thermal.SH.DistrHeat.WH</t>
  </si>
  <si>
    <t>FEC_per_household.kWh.MT.Res.HHnew.Thermal.SH.DistrHeat.WH.DistrHeat.NoSolar.Steam_Distr</t>
  </si>
  <si>
    <t>FEC_per_household.kWh.MT.Res.HHnew.Thermal.SH.DistrHeat.WH.DistrHeat.Solar</t>
  </si>
  <si>
    <t>FEC_per_household.kWh.MT.Res.HHnew.Thermal.SH.DistrHeat.WH.DistrHeat.Solar.Steam_Distr</t>
  </si>
  <si>
    <t>FEC_per_household.kWh.MT.Res.HHnew.Thermal.SH.DistrHeat.WH.DistrHeat.Solar.Solar</t>
  </si>
  <si>
    <t>FEC_per_household.kWh.MT.Res.HHnew.Thermal.SH.DistrHeat.WH.Elc.NoSolar.Elec</t>
  </si>
  <si>
    <t>FEC_per_household.kWh.MT.Res.HHnew.Thermal.SH.DistrHeat.WH.Elc.Solar</t>
  </si>
  <si>
    <t>FEC_per_household.kWh.MT.Res.HHnew.Thermal.SH.DistrHeat.WH.Elc.Solar.Elec</t>
  </si>
  <si>
    <t>FEC_per_household.kWh.MT.Res.HHnew.Thermal.SH.DistrHeat.WH.Elc.Solar.Solar</t>
  </si>
  <si>
    <t>FEC_per_household.kWh.MT.Res.HHnew.Thermal.SH.DistrHeat.CO</t>
  </si>
  <si>
    <t>FEC_per_household.kWh.MT.Res.HHnew.Thermal.SH.DistrHeat.CO.LPG.LPG</t>
  </si>
  <si>
    <t>FEC_per_household.kWh.MT.Res.HHnew.Thermal.SH.DistrHeat.CO.Elc.Elec</t>
  </si>
  <si>
    <t>FEC_per_household.kWh.MT.Res.HHnew.Thermal.SH.AdvElc</t>
  </si>
  <si>
    <t>FEC_per_household.kWh.MT.Res.HHnew.Thermal.SH.AdvElc.SH</t>
  </si>
  <si>
    <t>FEC_per_household.kWh.MT.Res.HHnew.Thermal.SH.AdvElc.SH.Elec</t>
  </si>
  <si>
    <t>FEC_per_household.kWh.MT.Res.HHnew.Thermal.SH.AdvElc.SC</t>
  </si>
  <si>
    <t>FEC_per_household.kWh.MT.Res.HHnew.Thermal.SH.AdvElc.SC.AC.Elec</t>
  </si>
  <si>
    <t>FEC_per_household.kWh.MT.Res.HHnew.Thermal.SH.AdvElc.WH</t>
  </si>
  <si>
    <t>FEC_per_household.kWh.MT.Res.HHnew.Thermal.SH.AdvElc.WH.LPG.NoSolar.LPG</t>
  </si>
  <si>
    <t>FEC_per_household.kWh.MT.Res.HHnew.Thermal.SH.AdvElc.WH.LPG.Solar</t>
  </si>
  <si>
    <t>FEC_per_household.kWh.MT.Res.HHnew.Thermal.SH.AdvElc.WH.LPG.Solar.LPG</t>
  </si>
  <si>
    <t>FEC_per_household.kWh.MT.Res.HHnew.Thermal.SH.AdvElc.WH.LPG.Solar.Solar</t>
  </si>
  <si>
    <t>FEC_per_household.kWh.MT.Res.HHnew.Thermal.SH.AdvElc.WH.Elc.NoSolar.Elec</t>
  </si>
  <si>
    <t>FEC_per_household.kWh.MT.Res.HHnew.Thermal.SH.AdvElc.WH.Elc.Solar</t>
  </si>
  <si>
    <t>FEC_per_household.kWh.MT.Res.HHnew.Thermal.SH.AdvElc.WH.Elc.Solar.Elec</t>
  </si>
  <si>
    <t>FEC_per_household.kWh.MT.Res.HHnew.Thermal.SH.AdvElc.WH.Elc.Solar.Solar</t>
  </si>
  <si>
    <t>FEC_per_household.kWh.MT.Res.HHnew.Thermal.SH.AdvElc.CO</t>
  </si>
  <si>
    <t>FEC_per_household.kWh.MT.Res.HHnew.Thermal.SH.AdvElc.CO.LPG.LPG</t>
  </si>
  <si>
    <t>FEC_per_household.kWh.MT.Res.HHnew.Thermal.SH.AdvElc.CO.Elc.Elec</t>
  </si>
  <si>
    <t>FEC_per_household.kWh.MT.Res.HHnew.Thermal.SH.ConvElc</t>
  </si>
  <si>
    <t>FEC_per_household.kWh.MT.Res.HHnew.Thermal.SH.ConvElc.SH</t>
  </si>
  <si>
    <t>FEC_per_household.kWh.MT.Res.HHnew.Thermal.SH.ConvElc.SH.Elec</t>
  </si>
  <si>
    <t>FEC_per_household.kWh.MT.Res.HHnew.Thermal.SH.ConvElc.SC</t>
  </si>
  <si>
    <t>FEC_per_household.kWh.MT.Res.HHnew.Thermal.SH.ConvElc.SC.AC.Elec</t>
  </si>
  <si>
    <t>FEC_per_household.kWh.MT.Res.HHnew.Thermal.SH.ConvElc.WH</t>
  </si>
  <si>
    <t>FEC_per_household.kWh.MT.Res.HHnew.Thermal.SH.ConvElc.WH.LPG.NoSolar.LPG</t>
  </si>
  <si>
    <t>FEC_per_household.kWh.MT.Res.HHnew.Thermal.SH.ConvElc.WH.LPG.Solar</t>
  </si>
  <si>
    <t>FEC_per_household.kWh.MT.Res.HHnew.Thermal.SH.ConvElc.WH.LPG.Solar.LPG</t>
  </si>
  <si>
    <t>FEC_per_household.kWh.MT.Res.HHnew.Thermal.SH.ConvElc.WH.LPG.Solar.Solar</t>
  </si>
  <si>
    <t>FEC_per_household.kWh.MT.Res.HHnew.Thermal.SH.ConvElc.WH.Elc.NoSolar.Elec</t>
  </si>
  <si>
    <t>FEC_per_household.kWh.MT.Res.HHnew.Thermal.SH.ConvElc.WH.Elc.Solar</t>
  </si>
  <si>
    <t>FEC_per_household.kWh.MT.Res.HHnew.Thermal.SH.ConvElc.WH.Elc.Solar.Elec</t>
  </si>
  <si>
    <t>FEC_per_household.kWh.MT.Res.HHnew.Thermal.SH.ConvElc.WH.Elc.Solar.Solar</t>
  </si>
  <si>
    <t>FEC_per_household.kWh.MT.Res.HHnew.Thermal.SH.ConvElc.CO</t>
  </si>
  <si>
    <t>FEC_per_household.kWh.MT.Res.HHnew.Thermal.SH.ConvElc.CO.LPG.LPG</t>
  </si>
  <si>
    <t>FEC_per_household.kWh.MT.Res.HHnew.Thermal.SH.ConvElc.CO.Elc.Elec</t>
  </si>
  <si>
    <t>MT - Thermal energy service of new and renovated households (detailed structure)</t>
  </si>
  <si>
    <t>TES_per_household.kWh.MT.Res.HHnew.Thermal.SH.Solids</t>
  </si>
  <si>
    <t>TES_per_household.kWh.MT.Res.HHnew.Thermal.SH.Solids.SH</t>
  </si>
  <si>
    <t>TES_per_household.kWh.MT.Res.HHnew.Thermal.SH.Solids.SH.Solids</t>
  </si>
  <si>
    <t>TES_per_household.kWh.MT.Res.HHnew.Thermal.SH.Solids.SH.Elec</t>
  </si>
  <si>
    <t>TES_per_household.kWh.MT.Res.HHnew.Thermal.SH.Solids.SC</t>
  </si>
  <si>
    <t>TES_per_household.kWh.MT.Res.HHnew.Thermal.SH.Solids.SC.AC.Elec</t>
  </si>
  <si>
    <t>TES_per_household.kWh.MT.Res.HHnew.Thermal.SH.Solids.WH</t>
  </si>
  <si>
    <t>TES_per_household.kWh.MT.Res.HHnew.Thermal.SH.Solids.WH.Solids.NoSolar.Solids</t>
  </si>
  <si>
    <t>TES_per_household.kWh.MT.Res.HHnew.Thermal.SH.Solids.WH.LPG.NoSolar.LPG</t>
  </si>
  <si>
    <t>TES_per_household.kWh.MT.Res.HHnew.Thermal.SH.Solids.WH.LPG.Solar</t>
  </si>
  <si>
    <t>TES_per_household.kWh.MT.Res.HHnew.Thermal.SH.Solids.WH.LPG.Solar.LPG</t>
  </si>
  <si>
    <t>TES_per_household.kWh.MT.Res.HHnew.Thermal.SH.Solids.WH.LPG.Solar.Solar</t>
  </si>
  <si>
    <t>TES_per_household.kWh.MT.Res.HHnew.Thermal.SH.Solids.WH.Elc.NoSolar.Elec</t>
  </si>
  <si>
    <t>TES_per_household.kWh.MT.Res.HHnew.Thermal.SH.Solids.WH.Elc.Solar</t>
  </si>
  <si>
    <t>TES_per_household.kWh.MT.Res.HHnew.Thermal.SH.Solids.WH.Elc.Solar.Elec</t>
  </si>
  <si>
    <t>TES_per_household.kWh.MT.Res.HHnew.Thermal.SH.Solids.WH.Elc.Solar.Solar</t>
  </si>
  <si>
    <t>TES_per_household.kWh.MT.Res.HHnew.Thermal.SH.Solids.CO</t>
  </si>
  <si>
    <t>TES_per_household.kWh.MT.Res.HHnew.Thermal.SH.Solids.CO.Solids.Solids</t>
  </si>
  <si>
    <t>TES_per_household.kWh.MT.Res.HHnew.Thermal.SH.Solids.CO.LPG.LPG</t>
  </si>
  <si>
    <t>TES_per_household.kWh.MT.Res.HHnew.Thermal.SH.Solids.CO.Elc.Elec</t>
  </si>
  <si>
    <t>TES_per_household.kWh.MT.Res.HHnew.Thermal.SH.LPG</t>
  </si>
  <si>
    <t>TES_per_household.kWh.MT.Res.HHnew.Thermal.SH.LPG.SH</t>
  </si>
  <si>
    <t>TES_per_household.kWh.MT.Res.HHnew.Thermal.SH.LPG.SH.LPG</t>
  </si>
  <si>
    <t>TES_per_household.kWh.MT.Res.HHnew.Thermal.SH.LPG.SH.Elec</t>
  </si>
  <si>
    <t>TES_per_household.kWh.MT.Res.HHnew.Thermal.SH.LPG.SC</t>
  </si>
  <si>
    <t>TES_per_household.kWh.MT.Res.HHnew.Thermal.SH.LPG.SC.AC.Elec</t>
  </si>
  <si>
    <t>TES_per_household.kWh.MT.Res.HHnew.Thermal.SH.LPG.WH</t>
  </si>
  <si>
    <t>TES_per_household.kWh.MT.Res.HHnew.Thermal.SH.LPG.WH.LPG.NoSolar.LPG</t>
  </si>
  <si>
    <t>TES_per_household.kWh.MT.Res.HHnew.Thermal.SH.LPG.WH.LPG.Solar</t>
  </si>
  <si>
    <t>TES_per_household.kWh.MT.Res.HHnew.Thermal.SH.LPG.WH.LPG.Solar.LPG</t>
  </si>
  <si>
    <t>TES_per_household.kWh.MT.Res.HHnew.Thermal.SH.LPG.WH.LPG.Solar.Solar</t>
  </si>
  <si>
    <t>TES_per_household.kWh.MT.Res.HHnew.Thermal.SH.LPG.WH.Elc.NoSolar.Elec</t>
  </si>
  <si>
    <t>TES_per_household.kWh.MT.Res.HHnew.Thermal.SH.LPG.WH.Elc.Solar</t>
  </si>
  <si>
    <t>TES_per_household.kWh.MT.Res.HHnew.Thermal.SH.LPG.WH.Elc.Solar.Elec</t>
  </si>
  <si>
    <t>TES_per_household.kWh.MT.Res.HHnew.Thermal.SH.LPG.WH.Elc.Solar.Solar</t>
  </si>
  <si>
    <t>TES_per_household.kWh.MT.Res.HHnew.Thermal.SH.LPG.CO</t>
  </si>
  <si>
    <t>TES_per_household.kWh.MT.Res.HHnew.Thermal.SH.LPG.CO.LPG.LPG</t>
  </si>
  <si>
    <t>TES_per_household.kWh.MT.Res.HHnew.Thermal.SH.LPG.CO.Elc.Elec</t>
  </si>
  <si>
    <t>TES_per_household.kWh.MT.Res.HHnew.Thermal.SH.Oil</t>
  </si>
  <si>
    <t>TES_per_household.kWh.MT.Res.HHnew.Thermal.SH.Oil.SH</t>
  </si>
  <si>
    <t>TES_per_household.kWh.MT.Res.HHnew.Thermal.SH.Oil.SH.Oil</t>
  </si>
  <si>
    <t>TES_per_household.kWh.MT.Res.HHnew.Thermal.SH.Oil.SH.Elec</t>
  </si>
  <si>
    <t>TES_per_household.kWh.MT.Res.HHnew.Thermal.SH.Oil.SC</t>
  </si>
  <si>
    <t>TES_per_household.kWh.MT.Res.HHnew.Thermal.SH.Oil.SC.AC.Elec</t>
  </si>
  <si>
    <t>TES_per_household.kWh.MT.Res.HHnew.Thermal.SH.Oil.WH</t>
  </si>
  <si>
    <t>TES_per_household.kWh.MT.Res.HHnew.Thermal.SH.Oil.WH.Oil.NoSolar.Oil</t>
  </si>
  <si>
    <t>TES_per_household.kWh.MT.Res.HHnew.Thermal.SH.Oil.WH.Oil.Solar</t>
  </si>
  <si>
    <t>TES_per_household.kWh.MT.Res.HHnew.Thermal.SH.Oil.WH.Oil.Solar.Oil</t>
  </si>
  <si>
    <t>TES_per_household.kWh.MT.Res.HHnew.Thermal.SH.Oil.WH.Oil.Solar.Solar</t>
  </si>
  <si>
    <t>TES_per_household.kWh.MT.Res.HHnew.Thermal.SH.Oil.WH.Elc.NoSolar.Elec</t>
  </si>
  <si>
    <t>TES_per_household.kWh.MT.Res.HHnew.Thermal.SH.Oil.WH.Elc.Solar</t>
  </si>
  <si>
    <t>TES_per_household.kWh.MT.Res.HHnew.Thermal.SH.Oil.WH.Elc.Solar.Elec</t>
  </si>
  <si>
    <t>TES_per_household.kWh.MT.Res.HHnew.Thermal.SH.Oil.WH.Elc.Solar.Solar</t>
  </si>
  <si>
    <t>TES_per_household.kWh.MT.Res.HHnew.Thermal.SH.Oil.CO</t>
  </si>
  <si>
    <t>TES_per_household.kWh.MT.Res.HHnew.Thermal.SH.Oil.CO.LPG.LPG</t>
  </si>
  <si>
    <t>TES_per_household.kWh.MT.Res.HHnew.Thermal.SH.Oil.CO.Elc.Elec</t>
  </si>
  <si>
    <t>TES_per_household.kWh.MT.Res.HHnew.Thermal.SH.Gas</t>
  </si>
  <si>
    <t>TES_per_household.kWh.MT.Res.HHnew.Thermal.SH.Gas.SH</t>
  </si>
  <si>
    <t>TES_per_household.kWh.MT.Res.HHnew.Thermal.SH.Gas.SH.Gas</t>
  </si>
  <si>
    <t>TES_per_household.kWh.MT.Res.HHnew.Thermal.SH.Gas.SH.Elec</t>
  </si>
  <si>
    <t>TES_per_household.kWh.MT.Res.HHnew.Thermal.SH.Gas.SC</t>
  </si>
  <si>
    <t>TES_per_household.kWh.MT.Res.HHnew.Thermal.SH.Gas.SC.AC.Elec</t>
  </si>
  <si>
    <t>TES_per_household.kWh.MT.Res.HHnew.Thermal.SH.Gas.WH</t>
  </si>
  <si>
    <t>TES_per_household.kWh.MT.Res.HHnew.Thermal.SH.Gas.WH.Gas.NoSolar.Gas</t>
  </si>
  <si>
    <t>TES_per_household.kWh.MT.Res.HHnew.Thermal.SH.Gas.WH.Gas.Solar</t>
  </si>
  <si>
    <t>TES_per_household.kWh.MT.Res.HHnew.Thermal.SH.Gas.WH.Gas.Solar.Gas</t>
  </si>
  <si>
    <t>TES_per_household.kWh.MT.Res.HHnew.Thermal.SH.Gas.WH.Gas.Solar.Solar</t>
  </si>
  <si>
    <t>TES_per_household.kWh.MT.Res.HHnew.Thermal.SH.Gas.WH.Elc.NoSolar.Elec</t>
  </si>
  <si>
    <t>TES_per_household.kWh.MT.Res.HHnew.Thermal.SH.Gas.WH.Elc.Solar</t>
  </si>
  <si>
    <t>TES_per_household.kWh.MT.Res.HHnew.Thermal.SH.Gas.WH.Elc.Solar.Elec</t>
  </si>
  <si>
    <t>TES_per_household.kWh.MT.Res.HHnew.Thermal.SH.Gas.WH.Elc.Solar.Solar</t>
  </si>
  <si>
    <t>TES_per_household.kWh.MT.Res.HHnew.Thermal.SH.Gas.CO</t>
  </si>
  <si>
    <t>TES_per_household.kWh.MT.Res.HHnew.Thermal.SH.Gas.CO.Gas.Gas</t>
  </si>
  <si>
    <t>TES_per_household.kWh.MT.Res.HHnew.Thermal.SH.Gas.CO.Elc.Elec</t>
  </si>
  <si>
    <t>TES_per_household.kWh.MT.Res.HHnew.Thermal.SH.Biomass</t>
  </si>
  <si>
    <t>TES_per_household.kWh.MT.Res.HHnew.Thermal.SH.Biomass.SH</t>
  </si>
  <si>
    <t>TES_per_household.kWh.MT.Res.HHnew.Thermal.SH.Biomass.SH.Biomass</t>
  </si>
  <si>
    <t>TES_per_household.kWh.MT.Res.HHnew.Thermal.SH.Biomass.SH.Elec</t>
  </si>
  <si>
    <t>TES_per_household.kWh.MT.Res.HHnew.Thermal.SH.Biomass.SC</t>
  </si>
  <si>
    <t>TES_per_household.kWh.MT.Res.HHnew.Thermal.SH.Biomass.SC.AC.Elec</t>
  </si>
  <si>
    <t>TES_per_household.kWh.MT.Res.HHnew.Thermal.SH.Biomass.WH</t>
  </si>
  <si>
    <t>TES_per_household.kWh.MT.Res.HHnew.Thermal.SH.Biomass.WH.Biomass.NoSolar.Biomass</t>
  </si>
  <si>
    <t>TES_per_household.kWh.MT.Res.HHnew.Thermal.SH.Biomass.WH.Biomass.Solar</t>
  </si>
  <si>
    <t>TES_per_household.kWh.MT.Res.HHnew.Thermal.SH.Biomass.WH.Biomass.Solar.Biomass</t>
  </si>
  <si>
    <t>TES_per_household.kWh.MT.Res.HHnew.Thermal.SH.Biomass.WH.Biomass.Solar.Solar</t>
  </si>
  <si>
    <t>TES_per_household.kWh.MT.Res.HHnew.Thermal.SH.Biomass.WH.LPG.NoSolar.LPG</t>
  </si>
  <si>
    <t>TES_per_household.kWh.MT.Res.HHnew.Thermal.SH.Biomass.WH.LPG.Solar</t>
  </si>
  <si>
    <t>TES_per_household.kWh.MT.Res.HHnew.Thermal.SH.Biomass.WH.LPG.Solar.LPG</t>
  </si>
  <si>
    <t>TES_per_household.kWh.MT.Res.HHnew.Thermal.SH.Biomass.WH.LPG.Solar.Solar</t>
  </si>
  <si>
    <t>TES_per_household.kWh.MT.Res.HHnew.Thermal.SH.Biomass.WH.Elc.NoSolar.Elec</t>
  </si>
  <si>
    <t>TES_per_household.kWh.MT.Res.HHnew.Thermal.SH.Biomass.WH.Elc.Solar</t>
  </si>
  <si>
    <t>TES_per_household.kWh.MT.Res.HHnew.Thermal.SH.Biomass.WH.Elc.Solar.Elec</t>
  </si>
  <si>
    <t>TES_per_household.kWh.MT.Res.HHnew.Thermal.SH.Biomass.WH.Elc.Solar.Solar</t>
  </si>
  <si>
    <t>TES_per_household.kWh.MT.Res.HHnew.Thermal.SH.Biomass.CO</t>
  </si>
  <si>
    <t>TES_per_household.kWh.MT.Res.HHnew.Thermal.SH.Biomass.CO.Biomass.Biomass</t>
  </si>
  <si>
    <t>TES_per_household.kWh.MT.Res.HHnew.Thermal.SH.Biomass.CO.LPG.LPG</t>
  </si>
  <si>
    <t>TES_per_household.kWh.MT.Res.HHnew.Thermal.SH.Biomass.CO.Elc.Elec</t>
  </si>
  <si>
    <t>TES_per_household.kWh.MT.Res.HHnew.Thermal.SH.Geo</t>
  </si>
  <si>
    <t>TES_per_household.kWh.MT.Res.HHnew.Thermal.SH.Geo.SH</t>
  </si>
  <si>
    <t>TES_per_household.kWh.MT.Res.HHnew.Thermal.SH.Geo.SH.Geo</t>
  </si>
  <si>
    <t>TES_per_household.kWh.MT.Res.HHnew.Thermal.SH.Geo.SH.Elec</t>
  </si>
  <si>
    <t>TES_per_household.kWh.MT.Res.HHnew.Thermal.SH.Geo.SC</t>
  </si>
  <si>
    <t>TES_per_household.kWh.MT.Res.HHnew.Thermal.SH.Geo.SC.AC.Elec</t>
  </si>
  <si>
    <t>TES_per_household.kWh.MT.Res.HHnew.Thermal.SH.Geo.WH</t>
  </si>
  <si>
    <t>TES_per_household.kWh.MT.Res.HHnew.Thermal.SH.Geo.WH.Geo.NoSolar.Geo</t>
  </si>
  <si>
    <t>TES_per_household.kWh.MT.Res.HHnew.Thermal.SH.Geo.WH.Geo.Solar</t>
  </si>
  <si>
    <t>TES_per_household.kWh.MT.Res.HHnew.Thermal.SH.Geo.WH.Geo.Solar.Geo</t>
  </si>
  <si>
    <t>TES_per_household.kWh.MT.Res.HHnew.Thermal.SH.Geo.WH.Geo.Solar.Solar</t>
  </si>
  <si>
    <t>TES_per_household.kWh.MT.Res.HHnew.Thermal.SH.Geo.WH.Elc.NoSolar.Elec</t>
  </si>
  <si>
    <t>TES_per_household.kWh.MT.Res.HHnew.Thermal.SH.Geo.WH.Elc.Solar</t>
  </si>
  <si>
    <t>TES_per_household.kWh.MT.Res.HHnew.Thermal.SH.Geo.WH.Elc.Solar.Elec</t>
  </si>
  <si>
    <t>TES_per_household.kWh.MT.Res.HHnew.Thermal.SH.Geo.WH.Elc.Solar.Solar</t>
  </si>
  <si>
    <t>TES_per_household.kWh.MT.Res.HHnew.Thermal.SH.Geo.CO</t>
  </si>
  <si>
    <t>TES_per_household.kWh.MT.Res.HHnew.Thermal.SH.Geo.CO.LPG.LPG</t>
  </si>
  <si>
    <t>TES_per_household.kWh.MT.Res.HHnew.Thermal.SH.Geo.CO.Elc.Elec</t>
  </si>
  <si>
    <t>TES_per_household.kWh.MT.Res.HHnew.Thermal.SH.DistrHeat</t>
  </si>
  <si>
    <t>TES_per_household.kWh.MT.Res.HHnew.Thermal.SH.DistrHeat.SH</t>
  </si>
  <si>
    <t>TES_per_household.kWh.MT.Res.HHnew.Thermal.SH.DistrHeat.SH.Steam_Distr</t>
  </si>
  <si>
    <t>TES_per_household.kWh.MT.Res.HHnew.Thermal.SH.DistrHeat.SH.Elec</t>
  </si>
  <si>
    <t>TES_per_household.kWh.MT.Res.HHnew.Thermal.SH.DistrHeat.SC</t>
  </si>
  <si>
    <t>TES_per_household.kWh.MT.Res.HHnew.Thermal.SH.DistrHeat.SC.AC.Elec</t>
  </si>
  <si>
    <t>TES_per_household.kWh.MT.Res.HHnew.Thermal.SH.DistrHeat.WH</t>
  </si>
  <si>
    <t>TES_per_household.kWh.MT.Res.HHnew.Thermal.SH.DistrHeat.WH.DistrHeat.NoSolar.Steam_Distr</t>
  </si>
  <si>
    <t>TES_per_household.kWh.MT.Res.HHnew.Thermal.SH.DistrHeat.WH.DistrHeat.Solar</t>
  </si>
  <si>
    <t>TES_per_household.kWh.MT.Res.HHnew.Thermal.SH.DistrHeat.WH.DistrHeat.Solar.Steam_Distr</t>
  </si>
  <si>
    <t>TES_per_household.kWh.MT.Res.HHnew.Thermal.SH.DistrHeat.WH.DistrHeat.Solar.Solar</t>
  </si>
  <si>
    <t>TES_per_household.kWh.MT.Res.HHnew.Thermal.SH.DistrHeat.WH.Elc.NoSolar.Elec</t>
  </si>
  <si>
    <t>TES_per_household.kWh.MT.Res.HHnew.Thermal.SH.DistrHeat.WH.Elc.Solar</t>
  </si>
  <si>
    <t>TES_per_household.kWh.MT.Res.HHnew.Thermal.SH.DistrHeat.WH.Elc.Solar.Elec</t>
  </si>
  <si>
    <t>TES_per_household.kWh.MT.Res.HHnew.Thermal.SH.DistrHeat.WH.Elc.Solar.Solar</t>
  </si>
  <si>
    <t>TES_per_household.kWh.MT.Res.HHnew.Thermal.SH.DistrHeat.CO</t>
  </si>
  <si>
    <t>TES_per_household.kWh.MT.Res.HHnew.Thermal.SH.DistrHeat.CO.LPG.LPG</t>
  </si>
  <si>
    <t>TES_per_household.kWh.MT.Res.HHnew.Thermal.SH.DistrHeat.CO.Elc.Elec</t>
  </si>
  <si>
    <t>TES_per_household.kWh.MT.Res.HHnew.Thermal.SH.AdvElc</t>
  </si>
  <si>
    <t>TES_per_household.kWh.MT.Res.HHnew.Thermal.SH.AdvElc.SH</t>
  </si>
  <si>
    <t>TES_per_household.kWh.MT.Res.HHnew.Thermal.SH.AdvElc.SH.Elec</t>
  </si>
  <si>
    <t>TES_per_household.kWh.MT.Res.HHnew.Thermal.SH.AdvElc.SC</t>
  </si>
  <si>
    <t>TES_per_household.kWh.MT.Res.HHnew.Thermal.SH.AdvElc.SC.AC.Elec</t>
  </si>
  <si>
    <t>TES_per_household.kWh.MT.Res.HHnew.Thermal.SH.AdvElc.WH</t>
  </si>
  <si>
    <t>TES_per_household.kWh.MT.Res.HHnew.Thermal.SH.AdvElc.WH.LPG.NoSolar.LPG</t>
  </si>
  <si>
    <t>TES_per_household.kWh.MT.Res.HHnew.Thermal.SH.AdvElc.WH.LPG.Solar</t>
  </si>
  <si>
    <t>TES_per_household.kWh.MT.Res.HHnew.Thermal.SH.AdvElc.WH.LPG.Solar.LPG</t>
  </si>
  <si>
    <t>TES_per_household.kWh.MT.Res.HHnew.Thermal.SH.AdvElc.WH.LPG.Solar.Solar</t>
  </si>
  <si>
    <t>TES_per_household.kWh.MT.Res.HHnew.Thermal.SH.AdvElc.WH.Elc.NoSolar.Elec</t>
  </si>
  <si>
    <t>TES_per_household.kWh.MT.Res.HHnew.Thermal.SH.AdvElc.WH.Elc.Solar</t>
  </si>
  <si>
    <t>TES_per_household.kWh.MT.Res.HHnew.Thermal.SH.AdvElc.WH.Elc.Solar.Elec</t>
  </si>
  <si>
    <t>TES_per_household.kWh.MT.Res.HHnew.Thermal.SH.AdvElc.WH.Elc.Solar.Solar</t>
  </si>
  <si>
    <t>TES_per_household.kWh.MT.Res.HHnew.Thermal.SH.AdvElc.CO</t>
  </si>
  <si>
    <t>TES_per_household.kWh.MT.Res.HHnew.Thermal.SH.AdvElc.CO.LPG.LPG</t>
  </si>
  <si>
    <t>TES_per_household.kWh.MT.Res.HHnew.Thermal.SH.AdvElc.CO.Elc.Elec</t>
  </si>
  <si>
    <t>TES_per_household.kWh.MT.Res.HHnew.Thermal.SH.ConvElc</t>
  </si>
  <si>
    <t>TES_per_household.kWh.MT.Res.HHnew.Thermal.SH.ConvElc.SH</t>
  </si>
  <si>
    <t>TES_per_household.kWh.MT.Res.HHnew.Thermal.SH.ConvElc.SH.Elec</t>
  </si>
  <si>
    <t>TES_per_household.kWh.MT.Res.HHnew.Thermal.SH.ConvElc.SC</t>
  </si>
  <si>
    <t>TES_per_household.kWh.MT.Res.HHnew.Thermal.SH.ConvElc.SC.AC.Elec</t>
  </si>
  <si>
    <t>TES_per_household.kWh.MT.Res.HHnew.Thermal.SH.ConvElc.WH</t>
  </si>
  <si>
    <t>TES_per_household.kWh.MT.Res.HHnew.Thermal.SH.ConvElc.WH.LPG.NoSolar.LPG</t>
  </si>
  <si>
    <t>TES_per_household.kWh.MT.Res.HHnew.Thermal.SH.ConvElc.WH.LPG.Solar</t>
  </si>
  <si>
    <t>TES_per_household.kWh.MT.Res.HHnew.Thermal.SH.ConvElc.WH.LPG.Solar.LPG</t>
  </si>
  <si>
    <t>TES_per_household.kWh.MT.Res.HHnew.Thermal.SH.ConvElc.WH.LPG.Solar.Solar</t>
  </si>
  <si>
    <t>TES_per_household.kWh.MT.Res.HHnew.Thermal.SH.ConvElc.WH.Elc.NoSolar.Elec</t>
  </si>
  <si>
    <t>TES_per_household.kWh.MT.Res.HHnew.Thermal.SH.ConvElc.WH.Elc.Solar</t>
  </si>
  <si>
    <t>TES_per_household.kWh.MT.Res.HHnew.Thermal.SH.ConvElc.WH.Elc.Solar.Elec</t>
  </si>
  <si>
    <t>TES_per_household.kWh.MT.Res.HHnew.Thermal.SH.ConvElc.WH.Elc.Solar.Solar</t>
  </si>
  <si>
    <t>TES_per_household.kWh.MT.Res.HHnew.Thermal.SH.ConvElc.CO</t>
  </si>
  <si>
    <t>TES_per_household.kWh.MT.Res.HHnew.Thermal.SH.ConvElc.CO.LPG.LPG</t>
  </si>
  <si>
    <t>TES_per_household.kWh.MT.Res.HHnew.Thermal.SH.ConvElc.CO.Elc.Elec</t>
  </si>
  <si>
    <t>EMI_per_household.kgCO2.MT.Res.HHnew.Thermal.SH.Solids</t>
  </si>
  <si>
    <t>EMI_per_household.kgCO2.MT.Res.HHnew.Thermal.SH.Solids.SH</t>
  </si>
  <si>
    <t>EMI_per_household.kgCO2.MT.Res.HHnew.Thermal.SH.Solids.SH.Solids</t>
  </si>
  <si>
    <t>EMI_per_household.kgCO2.MT.Res.HHnew.Thermal.SH.Solids.SH.Elec</t>
  </si>
  <si>
    <t>EMI_per_household.kgCO2.MT.Res.HHnew.Thermal.SH.Solids.SC</t>
  </si>
  <si>
    <t>EMI_per_household.kgCO2.MT.Res.HHnew.Thermal.SH.Solids.SC.AC.Elec</t>
  </si>
  <si>
    <t>EMI_per_household.kgCO2.MT.Res.HHnew.Thermal.SH.Solids.WH</t>
  </si>
  <si>
    <t>EMI_per_household.kgCO2.MT.Res.HHnew.Thermal.SH.Solids.WH.Solids.NoSolar.Solids</t>
  </si>
  <si>
    <t>EMI_per_household.kgCO2.MT.Res.HHnew.Thermal.SH.Solids.WH.LPG.NoSolar.LPG</t>
  </si>
  <si>
    <t>EMI_per_household.kgCO2.MT.Res.HHnew.Thermal.SH.Solids.WH.LPG.Solar</t>
  </si>
  <si>
    <t>EMI_per_household.kgCO2.MT.Res.HHnew.Thermal.SH.Solids.WH.LPG.Solar.LPG</t>
  </si>
  <si>
    <t>EMI_per_household.kgCO2.MT.Res.HHnew.Thermal.SH.Solids.WH.LPG.Solar.Solar</t>
  </si>
  <si>
    <t>EMI_per_household.kgCO2.MT.Res.HHnew.Thermal.SH.Solids.WH.Elc.NoSolar.Elec</t>
  </si>
  <si>
    <t>EMI_per_household.kgCO2.MT.Res.HHnew.Thermal.SH.Solids.WH.Elc.Solar</t>
  </si>
  <si>
    <t>EMI_per_household.kgCO2.MT.Res.HHnew.Thermal.SH.Solids.WH.Elc.Solar.Elec</t>
  </si>
  <si>
    <t>EMI_per_household.kgCO2.MT.Res.HHnew.Thermal.SH.Solids.WH.Elc.Solar.Solar</t>
  </si>
  <si>
    <t>EMI_per_household.kgCO2.MT.Res.HHnew.Thermal.SH.Solids.CO</t>
  </si>
  <si>
    <t>EMI_per_household.kgCO2.MT.Res.HHnew.Thermal.SH.Solids.CO.Solids.Solids</t>
  </si>
  <si>
    <t>EMI_per_household.kgCO2.MT.Res.HHnew.Thermal.SH.Solids.CO.LPG.LPG</t>
  </si>
  <si>
    <t>EMI_per_household.kgCO2.MT.Res.HHnew.Thermal.SH.Solids.CO.Elc.Elec</t>
  </si>
  <si>
    <t>EMI_per_household.kgCO2.MT.Res.HHnew.Thermal.SH.LPG</t>
  </si>
  <si>
    <t>EMI_per_household.kgCO2.MT.Res.HHnew.Thermal.SH.LPG.SH</t>
  </si>
  <si>
    <t>EMI_per_household.kgCO2.MT.Res.HHnew.Thermal.SH.LPG.SH.LPG</t>
  </si>
  <si>
    <t>EMI_per_household.kgCO2.MT.Res.HHnew.Thermal.SH.LPG.SH.Elec</t>
  </si>
  <si>
    <t>EMI_per_household.kgCO2.MT.Res.HHnew.Thermal.SH.LPG.SC</t>
  </si>
  <si>
    <t>EMI_per_household.kgCO2.MT.Res.HHnew.Thermal.SH.LPG.SC.AC.Elec</t>
  </si>
  <si>
    <t>EMI_per_household.kgCO2.MT.Res.HHnew.Thermal.SH.LPG.WH</t>
  </si>
  <si>
    <t>EMI_per_household.kgCO2.MT.Res.HHnew.Thermal.SH.LPG.WH.LPG.NoSolar.LPG</t>
  </si>
  <si>
    <t>EMI_per_household.kgCO2.MT.Res.HHnew.Thermal.SH.LPG.WH.LPG.Solar</t>
  </si>
  <si>
    <t>EMI_per_household.kgCO2.MT.Res.HHnew.Thermal.SH.LPG.WH.LPG.Solar.LPG</t>
  </si>
  <si>
    <t>EMI_per_household.kgCO2.MT.Res.HHnew.Thermal.SH.LPG.WH.LPG.Solar.Solar</t>
  </si>
  <si>
    <t>EMI_per_household.kgCO2.MT.Res.HHnew.Thermal.SH.LPG.WH.Elc.NoSolar.Elec</t>
  </si>
  <si>
    <t>EMI_per_household.kgCO2.MT.Res.HHnew.Thermal.SH.LPG.WH.Elc.Solar</t>
  </si>
  <si>
    <t>EMI_per_household.kgCO2.MT.Res.HHnew.Thermal.SH.LPG.WH.Elc.Solar.Elec</t>
  </si>
  <si>
    <t>EMI_per_household.kgCO2.MT.Res.HHnew.Thermal.SH.LPG.WH.Elc.Solar.Solar</t>
  </si>
  <si>
    <t>EMI_per_household.kgCO2.MT.Res.HHnew.Thermal.SH.LPG.CO</t>
  </si>
  <si>
    <t>EMI_per_household.kgCO2.MT.Res.HHnew.Thermal.SH.LPG.CO.LPG.LPG</t>
  </si>
  <si>
    <t>EMI_per_household.kgCO2.MT.Res.HHnew.Thermal.SH.LPG.CO.Elc.Elec</t>
  </si>
  <si>
    <t>EMI_per_household.kgCO2.MT.Res.HHnew.Thermal.SH.Oil</t>
  </si>
  <si>
    <t>EMI_per_household.kgCO2.MT.Res.HHnew.Thermal.SH.Oil.SH</t>
  </si>
  <si>
    <t>EMI_per_household.kgCO2.MT.Res.HHnew.Thermal.SH.Oil.SH.Oil</t>
  </si>
  <si>
    <t>EMI_per_household.kgCO2.MT.Res.HHnew.Thermal.SH.Oil.SH.Elec</t>
  </si>
  <si>
    <t>EMI_per_household.kgCO2.MT.Res.HHnew.Thermal.SH.Oil.SC</t>
  </si>
  <si>
    <t>EMI_per_household.kgCO2.MT.Res.HHnew.Thermal.SH.Oil.SC.AC.Elec</t>
  </si>
  <si>
    <t>EMI_per_household.kgCO2.MT.Res.HHnew.Thermal.SH.Oil.WH</t>
  </si>
  <si>
    <t>EMI_per_household.kgCO2.MT.Res.HHnew.Thermal.SH.Oil.WH.Oil.NoSolar.Oil</t>
  </si>
  <si>
    <t>EMI_per_household.kgCO2.MT.Res.HHnew.Thermal.SH.Oil.WH.Oil.Solar</t>
  </si>
  <si>
    <t>EMI_per_household.kgCO2.MT.Res.HHnew.Thermal.SH.Oil.WH.Oil.Solar.Oil</t>
  </si>
  <si>
    <t>EMI_per_household.kgCO2.MT.Res.HHnew.Thermal.SH.Oil.WH.Oil.Solar.Solar</t>
  </si>
  <si>
    <t>EMI_per_household.kgCO2.MT.Res.HHnew.Thermal.SH.Oil.WH.Elc.NoSolar.Elec</t>
  </si>
  <si>
    <t>EMI_per_household.kgCO2.MT.Res.HHnew.Thermal.SH.Oil.WH.Elc.Solar</t>
  </si>
  <si>
    <t>EMI_per_household.kgCO2.MT.Res.HHnew.Thermal.SH.Oil.WH.Elc.Solar.Elec</t>
  </si>
  <si>
    <t>EMI_per_household.kgCO2.MT.Res.HHnew.Thermal.SH.Oil.WH.Elc.Solar.Solar</t>
  </si>
  <si>
    <t>EMI_per_household.kgCO2.MT.Res.HHnew.Thermal.SH.Oil.CO</t>
  </si>
  <si>
    <t>EMI_per_household.kgCO2.MT.Res.HHnew.Thermal.SH.Oil.CO.LPG.LPG</t>
  </si>
  <si>
    <t>EMI_per_household.kgCO2.MT.Res.HHnew.Thermal.SH.Oil.CO.Elc.Elec</t>
  </si>
  <si>
    <t>EMI_per_household.kgCO2.MT.Res.HHnew.Thermal.SH.Gas</t>
  </si>
  <si>
    <t>EMI_per_household.kgCO2.MT.Res.HHnew.Thermal.SH.Gas.SH</t>
  </si>
  <si>
    <t>EMI_per_household.kgCO2.MT.Res.HHnew.Thermal.SH.Gas.SH.Gas</t>
  </si>
  <si>
    <t>EMI_per_household.kgCO2.MT.Res.HHnew.Thermal.SH.Gas.SH.Elec</t>
  </si>
  <si>
    <t>EMI_per_household.kgCO2.MT.Res.HHnew.Thermal.SH.Gas.SC</t>
  </si>
  <si>
    <t>EMI_per_household.kgCO2.MT.Res.HHnew.Thermal.SH.Gas.SC.AC.Elec</t>
  </si>
  <si>
    <t>EMI_per_household.kgCO2.MT.Res.HHnew.Thermal.SH.Gas.WH</t>
  </si>
  <si>
    <t>EMI_per_household.kgCO2.MT.Res.HHnew.Thermal.SH.Gas.WH.Gas.NoSolar.Gas</t>
  </si>
  <si>
    <t>EMI_per_household.kgCO2.MT.Res.HHnew.Thermal.SH.Gas.WH.Gas.Solar</t>
  </si>
  <si>
    <t>EMI_per_household.kgCO2.MT.Res.HHnew.Thermal.SH.Gas.WH.Gas.Solar.Gas</t>
  </si>
  <si>
    <t>EMI_per_household.kgCO2.MT.Res.HHnew.Thermal.SH.Gas.WH.Gas.Solar.Solar</t>
  </si>
  <si>
    <t>EMI_per_household.kgCO2.MT.Res.HHnew.Thermal.SH.Gas.WH.Elc.NoSolar.Elec</t>
  </si>
  <si>
    <t>EMI_per_household.kgCO2.MT.Res.HHnew.Thermal.SH.Gas.WH.Elc.Solar</t>
  </si>
  <si>
    <t>EMI_per_household.kgCO2.MT.Res.HHnew.Thermal.SH.Gas.WH.Elc.Solar.Elec</t>
  </si>
  <si>
    <t>EMI_per_household.kgCO2.MT.Res.HHnew.Thermal.SH.Gas.WH.Elc.Solar.Solar</t>
  </si>
  <si>
    <t>EMI_per_household.kgCO2.MT.Res.HHnew.Thermal.SH.Gas.CO</t>
  </si>
  <si>
    <t>EMI_per_household.kgCO2.MT.Res.HHnew.Thermal.SH.Gas.CO.Gas.Gas</t>
  </si>
  <si>
    <t>EMI_per_household.kgCO2.MT.Res.HHnew.Thermal.SH.Gas.CO.Elc.Elec</t>
  </si>
  <si>
    <t>EMI_per_household.kgCO2.MT.Res.HHnew.Thermal.SH.Biomass</t>
  </si>
  <si>
    <t>EMI_per_household.kgCO2.MT.Res.HHnew.Thermal.SH.Biomass.SH</t>
  </si>
  <si>
    <t>EMI_per_household.kgCO2.MT.Res.HHnew.Thermal.SH.Biomass.SH.Biomass</t>
  </si>
  <si>
    <t>EMI_per_household.kgCO2.MT.Res.HHnew.Thermal.SH.Biomass.SH.Elec</t>
  </si>
  <si>
    <t>EMI_per_household.kgCO2.MT.Res.HHnew.Thermal.SH.Biomass.SC</t>
  </si>
  <si>
    <t>EMI_per_household.kgCO2.MT.Res.HHnew.Thermal.SH.Biomass.SC.AC.Elec</t>
  </si>
  <si>
    <t>EMI_per_household.kgCO2.MT.Res.HHnew.Thermal.SH.Biomass.WH</t>
  </si>
  <si>
    <t>EMI_per_household.kgCO2.MT.Res.HHnew.Thermal.SH.Biomass.WH.Biomass.NoSolar.Biomass</t>
  </si>
  <si>
    <t>EMI_per_household.kgCO2.MT.Res.HHnew.Thermal.SH.Biomass.WH.Biomass.Solar</t>
  </si>
  <si>
    <t>EMI_per_household.kgCO2.MT.Res.HHnew.Thermal.SH.Biomass.WH.Biomass.Solar.Biomass</t>
  </si>
  <si>
    <t>EMI_per_household.kgCO2.MT.Res.HHnew.Thermal.SH.Biomass.WH.Biomass.Solar.Solar</t>
  </si>
  <si>
    <t>EMI_per_household.kgCO2.MT.Res.HHnew.Thermal.SH.Biomass.WH.LPG.NoSolar.LPG</t>
  </si>
  <si>
    <t>EMI_per_household.kgCO2.MT.Res.HHnew.Thermal.SH.Biomass.WH.LPG.Solar</t>
  </si>
  <si>
    <t>EMI_per_household.kgCO2.MT.Res.HHnew.Thermal.SH.Biomass.WH.LPG.Solar.LPG</t>
  </si>
  <si>
    <t>EMI_per_household.kgCO2.MT.Res.HHnew.Thermal.SH.Biomass.WH.LPG.Solar.Solar</t>
  </si>
  <si>
    <t>EMI_per_household.kgCO2.MT.Res.HHnew.Thermal.SH.Biomass.WH.Elc.NoSolar.Elec</t>
  </si>
  <si>
    <t>EMI_per_household.kgCO2.MT.Res.HHnew.Thermal.SH.Biomass.WH.Elc.Solar</t>
  </si>
  <si>
    <t>EMI_per_household.kgCO2.MT.Res.HHnew.Thermal.SH.Biomass.WH.Elc.Solar.Elec</t>
  </si>
  <si>
    <t>EMI_per_household.kgCO2.MT.Res.HHnew.Thermal.SH.Biomass.WH.Elc.Solar.Solar</t>
  </si>
  <si>
    <t>EMI_per_household.kgCO2.MT.Res.HHnew.Thermal.SH.Biomass.CO</t>
  </si>
  <si>
    <t>EMI_per_household.kgCO2.MT.Res.HHnew.Thermal.SH.Biomass.CO.Biomass.Biomass</t>
  </si>
  <si>
    <t>EMI_per_household.kgCO2.MT.Res.HHnew.Thermal.SH.Biomass.CO.LPG.LPG</t>
  </si>
  <si>
    <t>EMI_per_household.kgCO2.MT.Res.HHnew.Thermal.SH.Biomass.CO.Elc.Elec</t>
  </si>
  <si>
    <t>EMI_per_household.kgCO2.MT.Res.HHnew.Thermal.SH.Geo</t>
  </si>
  <si>
    <t>EMI_per_household.kgCO2.MT.Res.HHnew.Thermal.SH.Geo.SH</t>
  </si>
  <si>
    <t>EMI_per_household.kgCO2.MT.Res.HHnew.Thermal.SH.Geo.SH.Geo</t>
  </si>
  <si>
    <t>EMI_per_household.kgCO2.MT.Res.HHnew.Thermal.SH.Geo.SH.Elec</t>
  </si>
  <si>
    <t>EMI_per_household.kgCO2.MT.Res.HHnew.Thermal.SH.Geo.SC</t>
  </si>
  <si>
    <t>EMI_per_household.kgCO2.MT.Res.HHnew.Thermal.SH.Geo.SC.AC.Elec</t>
  </si>
  <si>
    <t>EMI_per_household.kgCO2.MT.Res.HHnew.Thermal.SH.Geo.WH</t>
  </si>
  <si>
    <t>EMI_per_household.kgCO2.MT.Res.HHnew.Thermal.SH.Geo.WH.Geo.NoSolar.Geo</t>
  </si>
  <si>
    <t>EMI_per_household.kgCO2.MT.Res.HHnew.Thermal.SH.Geo.WH.Geo.Solar</t>
  </si>
  <si>
    <t>EMI_per_household.kgCO2.MT.Res.HHnew.Thermal.SH.Geo.WH.Geo.Solar.Geo</t>
  </si>
  <si>
    <t>EMI_per_household.kgCO2.MT.Res.HHnew.Thermal.SH.Geo.WH.Geo.Solar.Solar</t>
  </si>
  <si>
    <t>EMI_per_household.kgCO2.MT.Res.HHnew.Thermal.SH.Geo.WH.Elc.NoSolar.Elec</t>
  </si>
  <si>
    <t>EMI_per_household.kgCO2.MT.Res.HHnew.Thermal.SH.Geo.WH.Elc.Solar</t>
  </si>
  <si>
    <t>EMI_per_household.kgCO2.MT.Res.HHnew.Thermal.SH.Geo.WH.Elc.Solar.Elec</t>
  </si>
  <si>
    <t>EMI_per_household.kgCO2.MT.Res.HHnew.Thermal.SH.Geo.WH.Elc.Solar.Solar</t>
  </si>
  <si>
    <t>EMI_per_household.kgCO2.MT.Res.HHnew.Thermal.SH.Geo.CO</t>
  </si>
  <si>
    <t>EMI_per_household.kgCO2.MT.Res.HHnew.Thermal.SH.Geo.CO.LPG.LPG</t>
  </si>
  <si>
    <t>EMI_per_household.kgCO2.MT.Res.HHnew.Thermal.SH.Geo.CO.Elc.Elec</t>
  </si>
  <si>
    <t>EMI_per_household.kgCO2.MT.Res.HHnew.Thermal.SH.DistrHeat</t>
  </si>
  <si>
    <t>EMI_per_household.kgCO2.MT.Res.HHnew.Thermal.SH.DistrHeat.SH</t>
  </si>
  <si>
    <t>EMI_per_household.kgCO2.MT.Res.HHnew.Thermal.SH.DistrHeat.SH.Steam_Distr</t>
  </si>
  <si>
    <t>EMI_per_household.kgCO2.MT.Res.HHnew.Thermal.SH.DistrHeat.SH.Elec</t>
  </si>
  <si>
    <t>EMI_per_household.kgCO2.MT.Res.HHnew.Thermal.SH.DistrHeat.SC</t>
  </si>
  <si>
    <t>EMI_per_household.kgCO2.MT.Res.HHnew.Thermal.SH.DistrHeat.SC.AC.Elec</t>
  </si>
  <si>
    <t>EMI_per_household.kgCO2.MT.Res.HHnew.Thermal.SH.DistrHeat.WH</t>
  </si>
  <si>
    <t>EMI_per_household.kgCO2.MT.Res.HHnew.Thermal.SH.DistrHeat.WH.DistrHeat.NoSolar.Steam_Distr</t>
  </si>
  <si>
    <t>EMI_per_household.kgCO2.MT.Res.HHnew.Thermal.SH.DistrHeat.WH.DistrHeat.Solar</t>
  </si>
  <si>
    <t>EMI_per_household.kgCO2.MT.Res.HHnew.Thermal.SH.DistrHeat.WH.DistrHeat.Solar.Steam_Distr</t>
  </si>
  <si>
    <t>EMI_per_household.kgCO2.MT.Res.HHnew.Thermal.SH.DistrHeat.WH.DistrHeat.Solar.Solar</t>
  </si>
  <si>
    <t>EMI_per_household.kgCO2.MT.Res.HHnew.Thermal.SH.DistrHeat.WH.Elc.NoSolar.Elec</t>
  </si>
  <si>
    <t>EMI_per_household.kgCO2.MT.Res.HHnew.Thermal.SH.DistrHeat.WH.Elc.Solar</t>
  </si>
  <si>
    <t>EMI_per_household.kgCO2.MT.Res.HHnew.Thermal.SH.DistrHeat.WH.Elc.Solar.Elec</t>
  </si>
  <si>
    <t>EMI_per_household.kgCO2.MT.Res.HHnew.Thermal.SH.DistrHeat.WH.Elc.Solar.Solar</t>
  </si>
  <si>
    <t>EMI_per_household.kgCO2.MT.Res.HHnew.Thermal.SH.DistrHeat.CO</t>
  </si>
  <si>
    <t>EMI_per_household.kgCO2.MT.Res.HHnew.Thermal.SH.DistrHeat.CO.LPG.LPG</t>
  </si>
  <si>
    <t>EMI_per_household.kgCO2.MT.Res.HHnew.Thermal.SH.DistrHeat.CO.Elc.Elec</t>
  </si>
  <si>
    <t>EMI_per_household.kgCO2.MT.Res.HHnew.Thermal.SH.AdvElc</t>
  </si>
  <si>
    <t>EMI_per_household.kgCO2.MT.Res.HHnew.Thermal.SH.AdvElc.SH</t>
  </si>
  <si>
    <t>EMI_per_household.kgCO2.MT.Res.HHnew.Thermal.SH.AdvElc.SH.Elec</t>
  </si>
  <si>
    <t>EMI_per_household.kgCO2.MT.Res.HHnew.Thermal.SH.AdvElc.SC</t>
  </si>
  <si>
    <t>EMI_per_household.kgCO2.MT.Res.HHnew.Thermal.SH.AdvElc.SC.AC.Elec</t>
  </si>
  <si>
    <t>EMI_per_household.kgCO2.MT.Res.HHnew.Thermal.SH.AdvElc.WH</t>
  </si>
  <si>
    <t>EMI_per_household.kgCO2.MT.Res.HHnew.Thermal.SH.AdvElc.WH.LPG.NoSolar.LPG</t>
  </si>
  <si>
    <t>EMI_per_household.kgCO2.MT.Res.HHnew.Thermal.SH.AdvElc.WH.LPG.Solar</t>
  </si>
  <si>
    <t>EMI_per_household.kgCO2.MT.Res.HHnew.Thermal.SH.AdvElc.WH.LPG.Solar.LPG</t>
  </si>
  <si>
    <t>EMI_per_household.kgCO2.MT.Res.HHnew.Thermal.SH.AdvElc.WH.LPG.Solar.Solar</t>
  </si>
  <si>
    <t>EMI_per_household.kgCO2.MT.Res.HHnew.Thermal.SH.AdvElc.WH.Elc.NoSolar.Elec</t>
  </si>
  <si>
    <t>EMI_per_household.kgCO2.MT.Res.HHnew.Thermal.SH.AdvElc.WH.Elc.Solar</t>
  </si>
  <si>
    <t>EMI_per_household.kgCO2.MT.Res.HHnew.Thermal.SH.AdvElc.WH.Elc.Solar.Elec</t>
  </si>
  <si>
    <t>EMI_per_household.kgCO2.MT.Res.HHnew.Thermal.SH.AdvElc.WH.Elc.Solar.Solar</t>
  </si>
  <si>
    <t>EMI_per_household.kgCO2.MT.Res.HHnew.Thermal.SH.AdvElc.CO</t>
  </si>
  <si>
    <t>EMI_per_household.kgCO2.MT.Res.HHnew.Thermal.SH.AdvElc.CO.LPG.LPG</t>
  </si>
  <si>
    <t>EMI_per_household.kgCO2.MT.Res.HHnew.Thermal.SH.AdvElc.CO.Elc.Elec</t>
  </si>
  <si>
    <t>EMI_per_household.kgCO2.MT.Res.HHnew.Thermal.SH.ConvElc</t>
  </si>
  <si>
    <t>EMI_per_household.kgCO2.MT.Res.HHnew.Thermal.SH.ConvElc.SH</t>
  </si>
  <si>
    <t>EMI_per_household.kgCO2.MT.Res.HHnew.Thermal.SH.ConvElc.SH.Elec</t>
  </si>
  <si>
    <t>EMI_per_household.kgCO2.MT.Res.HHnew.Thermal.SH.ConvElc.SC</t>
  </si>
  <si>
    <t>EMI_per_household.kgCO2.MT.Res.HHnew.Thermal.SH.ConvElc.SC.AC.Elec</t>
  </si>
  <si>
    <t>EMI_per_household.kgCO2.MT.Res.HHnew.Thermal.SH.ConvElc.WH</t>
  </si>
  <si>
    <t>EMI_per_household.kgCO2.MT.Res.HHnew.Thermal.SH.ConvElc.WH.LPG.NoSolar.LPG</t>
  </si>
  <si>
    <t>EMI_per_household.kgCO2.MT.Res.HHnew.Thermal.SH.ConvElc.WH.LPG.Solar</t>
  </si>
  <si>
    <t>EMI_per_household.kgCO2.MT.Res.HHnew.Thermal.SH.ConvElc.WH.LPG.Solar.LPG</t>
  </si>
  <si>
    <t>EMI_per_household.kgCO2.MT.Res.HHnew.Thermal.SH.ConvElc.WH.LPG.Solar.Solar</t>
  </si>
  <si>
    <t>EMI_per_household.kgCO2.MT.Res.HHnew.Thermal.SH.ConvElc.WH.Elc.NoSolar.Elec</t>
  </si>
  <si>
    <t>EMI_per_household.kgCO2.MT.Res.HHnew.Thermal.SH.ConvElc.WH.Elc.Solar</t>
  </si>
  <si>
    <t>EMI_per_household.kgCO2.MT.Res.HHnew.Thermal.SH.ConvElc.WH.Elc.Solar.Elec</t>
  </si>
  <si>
    <t>EMI_per_household.kgCO2.MT.Res.HHnew.Thermal.SH.ConvElc.WH.Elc.Solar.Solar</t>
  </si>
  <si>
    <t>EMI_per_household.kgCO2.MT.Res.HHnew.Thermal.SH.ConvElc.CO</t>
  </si>
  <si>
    <t>EMI_per_household.kgCO2.MT.Res.HHnew.Thermal.SH.ConvElc.CO.LPG.LPG</t>
  </si>
  <si>
    <t>EMI_per_household.kgCO2.MT.Res.HHnew.Thermal.SH.ConvElc.CO.Elc.Elec</t>
  </si>
  <si>
    <t>MT - Final energy consumption of new and renovated households per surface area (detailed structure)</t>
  </si>
  <si>
    <t>FEC_per_sqm.kWh.MT.Res.HHnew.Thermal.SH.Solids</t>
  </si>
  <si>
    <t>FEC_per_sqm.kWh.MT.Res.HHnew.Thermal.SH.Solids.SH</t>
  </si>
  <si>
    <t>FEC_per_sqm.kWh.MT.Res.HHnew.Thermal.SH.Solids.SH.Solids</t>
  </si>
  <si>
    <t>FEC_per_sqm.kWh.MT.Res.HHnew.Thermal.SH.Solids.SH.Elec</t>
  </si>
  <si>
    <t>FEC_per_sqm.kWh.MT.Res.HHnew.Thermal.SH.Solids.SC</t>
  </si>
  <si>
    <t>FEC_per_sqm.kWh.MT.Res.HHnew.Thermal.SH.Solids.SC.AC.Elec</t>
  </si>
  <si>
    <t>FEC_per_sqm.kWh.MT.Res.HHnew.Thermal.SH.Solids.WH</t>
  </si>
  <si>
    <t>FEC_per_sqm.kWh.MT.Res.HHnew.Thermal.SH.Solids.WH.Solids.NoSolar.Solids</t>
  </si>
  <si>
    <t>FEC_per_sqm.kWh.MT.Res.HHnew.Thermal.SH.Solids.WH.LPG.NoSolar.LPG</t>
  </si>
  <si>
    <t>FEC_per_sqm.kWh.MT.Res.HHnew.Thermal.SH.Solids.WH.LPG.Solar</t>
  </si>
  <si>
    <t>FEC_per_sqm.kWh.MT.Res.HHnew.Thermal.SH.Solids.WH.LPG.Solar.LPG</t>
  </si>
  <si>
    <t>FEC_per_sqm.kWh.MT.Res.HHnew.Thermal.SH.Solids.WH.LPG.Solar.Solar</t>
  </si>
  <si>
    <t>FEC_per_sqm.kWh.MT.Res.HHnew.Thermal.SH.Solids.WH.Elc.NoSolar.Elec</t>
  </si>
  <si>
    <t>FEC_per_sqm.kWh.MT.Res.HHnew.Thermal.SH.Solids.WH.Elc.Solar</t>
  </si>
  <si>
    <t>FEC_per_sqm.kWh.MT.Res.HHnew.Thermal.SH.Solids.WH.Elc.Solar.Elec</t>
  </si>
  <si>
    <t>FEC_per_sqm.kWh.MT.Res.HHnew.Thermal.SH.Solids.WH.Elc.Solar.Solar</t>
  </si>
  <si>
    <t>FEC_per_sqm.kWh.MT.Res.HHnew.Thermal.SH.Solids.CO</t>
  </si>
  <si>
    <t>FEC_per_sqm.kWh.MT.Res.HHnew.Thermal.SH.Solids.CO.Solids.Solids</t>
  </si>
  <si>
    <t>FEC_per_sqm.kWh.MT.Res.HHnew.Thermal.SH.Solids.CO.LPG.LPG</t>
  </si>
  <si>
    <t>FEC_per_sqm.kWh.MT.Res.HHnew.Thermal.SH.Solids.CO.Elc.Elec</t>
  </si>
  <si>
    <t>FEC_per_sqm.kWh.MT.Res.HHnew.Thermal.SH.LPG</t>
  </si>
  <si>
    <t>FEC_per_sqm.kWh.MT.Res.HHnew.Thermal.SH.LPG.SH</t>
  </si>
  <si>
    <t>FEC_per_sqm.kWh.MT.Res.HHnew.Thermal.SH.LPG.SH.LPG</t>
  </si>
  <si>
    <t>FEC_per_sqm.kWh.MT.Res.HHnew.Thermal.SH.LPG.SH.Elec</t>
  </si>
  <si>
    <t>FEC_per_sqm.kWh.MT.Res.HHnew.Thermal.SH.LPG.SC</t>
  </si>
  <si>
    <t>FEC_per_sqm.kWh.MT.Res.HHnew.Thermal.SH.LPG.SC.AC.Elec</t>
  </si>
  <si>
    <t>FEC_per_sqm.kWh.MT.Res.HHnew.Thermal.SH.LPG.WH</t>
  </si>
  <si>
    <t>FEC_per_sqm.kWh.MT.Res.HHnew.Thermal.SH.LPG.WH.LPG.NoSolar.LPG</t>
  </si>
  <si>
    <t>FEC_per_sqm.kWh.MT.Res.HHnew.Thermal.SH.LPG.WH.LPG.Solar</t>
  </si>
  <si>
    <t>FEC_per_sqm.kWh.MT.Res.HHnew.Thermal.SH.LPG.WH.LPG.Solar.LPG</t>
  </si>
  <si>
    <t>FEC_per_sqm.kWh.MT.Res.HHnew.Thermal.SH.LPG.WH.LPG.Solar.Solar</t>
  </si>
  <si>
    <t>FEC_per_sqm.kWh.MT.Res.HHnew.Thermal.SH.LPG.WH.Elc.NoSolar.Elec</t>
  </si>
  <si>
    <t>FEC_per_sqm.kWh.MT.Res.HHnew.Thermal.SH.LPG.WH.Elc.Solar</t>
  </si>
  <si>
    <t>FEC_per_sqm.kWh.MT.Res.HHnew.Thermal.SH.LPG.WH.Elc.Solar.Elec</t>
  </si>
  <si>
    <t>FEC_per_sqm.kWh.MT.Res.HHnew.Thermal.SH.LPG.WH.Elc.Solar.Solar</t>
  </si>
  <si>
    <t>FEC_per_sqm.kWh.MT.Res.HHnew.Thermal.SH.LPG.CO</t>
  </si>
  <si>
    <t>FEC_per_sqm.kWh.MT.Res.HHnew.Thermal.SH.LPG.CO.LPG.LPG</t>
  </si>
  <si>
    <t>FEC_per_sqm.kWh.MT.Res.HHnew.Thermal.SH.LPG.CO.Elc.Elec</t>
  </si>
  <si>
    <t>FEC_per_sqm.kWh.MT.Res.HHnew.Thermal.SH.Oil</t>
  </si>
  <si>
    <t>FEC_per_sqm.kWh.MT.Res.HHnew.Thermal.SH.Oil.SH</t>
  </si>
  <si>
    <t>FEC_per_sqm.kWh.MT.Res.HHnew.Thermal.SH.Oil.SH.Oil</t>
  </si>
  <si>
    <t>FEC_per_sqm.kWh.MT.Res.HHnew.Thermal.SH.Oil.SH.Elec</t>
  </si>
  <si>
    <t>FEC_per_sqm.kWh.MT.Res.HHnew.Thermal.SH.Oil.SC</t>
  </si>
  <si>
    <t>FEC_per_sqm.kWh.MT.Res.HHnew.Thermal.SH.Oil.SC.AC.Elec</t>
  </si>
  <si>
    <t>FEC_per_sqm.kWh.MT.Res.HHnew.Thermal.SH.Oil.WH</t>
  </si>
  <si>
    <t>FEC_per_sqm.kWh.MT.Res.HHnew.Thermal.SH.Oil.WH.Oil.NoSolar.Oil</t>
  </si>
  <si>
    <t>FEC_per_sqm.kWh.MT.Res.HHnew.Thermal.SH.Oil.WH.Oil.Solar</t>
  </si>
  <si>
    <t>FEC_per_sqm.kWh.MT.Res.HHnew.Thermal.SH.Oil.WH.Oil.Solar.Oil</t>
  </si>
  <si>
    <t>FEC_per_sqm.kWh.MT.Res.HHnew.Thermal.SH.Oil.WH.Oil.Solar.Solar</t>
  </si>
  <si>
    <t>FEC_per_sqm.kWh.MT.Res.HHnew.Thermal.SH.Oil.WH.Elc.NoSolar.Elec</t>
  </si>
  <si>
    <t>FEC_per_sqm.kWh.MT.Res.HHnew.Thermal.SH.Oil.WH.Elc.Solar</t>
  </si>
  <si>
    <t>FEC_per_sqm.kWh.MT.Res.HHnew.Thermal.SH.Oil.WH.Elc.Solar.Elec</t>
  </si>
  <si>
    <t>FEC_per_sqm.kWh.MT.Res.HHnew.Thermal.SH.Oil.WH.Elc.Solar.Solar</t>
  </si>
  <si>
    <t>FEC_per_sqm.kWh.MT.Res.HHnew.Thermal.SH.Oil.CO</t>
  </si>
  <si>
    <t>FEC_per_sqm.kWh.MT.Res.HHnew.Thermal.SH.Oil.CO.LPG.LPG</t>
  </si>
  <si>
    <t>FEC_per_sqm.kWh.MT.Res.HHnew.Thermal.SH.Oil.CO.Elc.Elec</t>
  </si>
  <si>
    <t>FEC_per_sqm.kWh.MT.Res.HHnew.Thermal.SH.Gas</t>
  </si>
  <si>
    <t>FEC_per_sqm.kWh.MT.Res.HHnew.Thermal.SH.Gas.SH</t>
  </si>
  <si>
    <t>FEC_per_sqm.kWh.MT.Res.HHnew.Thermal.SH.Gas.SH.Gas</t>
  </si>
  <si>
    <t>FEC_per_sqm.kWh.MT.Res.HHnew.Thermal.SH.Gas.SH.Elec</t>
  </si>
  <si>
    <t>FEC_per_sqm.kWh.MT.Res.HHnew.Thermal.SH.Gas.SC</t>
  </si>
  <si>
    <t>FEC_per_sqm.kWh.MT.Res.HHnew.Thermal.SH.Gas.SC.AC.Elec</t>
  </si>
  <si>
    <t>FEC_per_sqm.kWh.MT.Res.HHnew.Thermal.SH.Gas.WH</t>
  </si>
  <si>
    <t>FEC_per_sqm.kWh.MT.Res.HHnew.Thermal.SH.Gas.WH.Gas.NoSolar.Gas</t>
  </si>
  <si>
    <t>FEC_per_sqm.kWh.MT.Res.HHnew.Thermal.SH.Gas.WH.Gas.Solar</t>
  </si>
  <si>
    <t>FEC_per_sqm.kWh.MT.Res.HHnew.Thermal.SH.Gas.WH.Gas.Solar.Gas</t>
  </si>
  <si>
    <t>FEC_per_sqm.kWh.MT.Res.HHnew.Thermal.SH.Gas.WH.Gas.Solar.Solar</t>
  </si>
  <si>
    <t>FEC_per_sqm.kWh.MT.Res.HHnew.Thermal.SH.Gas.WH.Elc.NoSolar.Elec</t>
  </si>
  <si>
    <t>FEC_per_sqm.kWh.MT.Res.HHnew.Thermal.SH.Gas.WH.Elc.Solar</t>
  </si>
  <si>
    <t>FEC_per_sqm.kWh.MT.Res.HHnew.Thermal.SH.Gas.WH.Elc.Solar.Elec</t>
  </si>
  <si>
    <t>FEC_per_sqm.kWh.MT.Res.HHnew.Thermal.SH.Gas.WH.Elc.Solar.Solar</t>
  </si>
  <si>
    <t>FEC_per_sqm.kWh.MT.Res.HHnew.Thermal.SH.Gas.CO</t>
  </si>
  <si>
    <t>FEC_per_sqm.kWh.MT.Res.HHnew.Thermal.SH.Gas.CO.Gas.Gas</t>
  </si>
  <si>
    <t>FEC_per_sqm.kWh.MT.Res.HHnew.Thermal.SH.Gas.CO.Elc.Elec</t>
  </si>
  <si>
    <t>FEC_per_sqm.kWh.MT.Res.HHnew.Thermal.SH.Biomass</t>
  </si>
  <si>
    <t>FEC_per_sqm.kWh.MT.Res.HHnew.Thermal.SH.Biomass.SH</t>
  </si>
  <si>
    <t>FEC_per_sqm.kWh.MT.Res.HHnew.Thermal.SH.Biomass.SH.Biomass</t>
  </si>
  <si>
    <t>FEC_per_sqm.kWh.MT.Res.HHnew.Thermal.SH.Biomass.SH.Elec</t>
  </si>
  <si>
    <t>FEC_per_sqm.kWh.MT.Res.HHnew.Thermal.SH.Biomass.SC</t>
  </si>
  <si>
    <t>FEC_per_sqm.kWh.MT.Res.HHnew.Thermal.SH.Biomass.SC.AC.Elec</t>
  </si>
  <si>
    <t>FEC_per_sqm.kWh.MT.Res.HHnew.Thermal.SH.Biomass.WH</t>
  </si>
  <si>
    <t>FEC_per_sqm.kWh.MT.Res.HHnew.Thermal.SH.Biomass.WH.Biomass.NoSolar.Biomass</t>
  </si>
  <si>
    <t>FEC_per_sqm.kWh.MT.Res.HHnew.Thermal.SH.Biomass.WH.Biomass.Solar</t>
  </si>
  <si>
    <t>FEC_per_sqm.kWh.MT.Res.HHnew.Thermal.SH.Biomass.WH.Biomass.Solar.Biomass</t>
  </si>
  <si>
    <t>FEC_per_sqm.kWh.MT.Res.HHnew.Thermal.SH.Biomass.WH.Biomass.Solar.Solar</t>
  </si>
  <si>
    <t>FEC_per_sqm.kWh.MT.Res.HHnew.Thermal.SH.Biomass.WH.LPG.NoSolar.LPG</t>
  </si>
  <si>
    <t>FEC_per_sqm.kWh.MT.Res.HHnew.Thermal.SH.Biomass.WH.LPG.Solar</t>
  </si>
  <si>
    <t>FEC_per_sqm.kWh.MT.Res.HHnew.Thermal.SH.Biomass.WH.LPG.Solar.LPG</t>
  </si>
  <si>
    <t>FEC_per_sqm.kWh.MT.Res.HHnew.Thermal.SH.Biomass.WH.LPG.Solar.Solar</t>
  </si>
  <si>
    <t>FEC_per_sqm.kWh.MT.Res.HHnew.Thermal.SH.Biomass.WH.Elc.NoSolar.Elec</t>
  </si>
  <si>
    <t>FEC_per_sqm.kWh.MT.Res.HHnew.Thermal.SH.Biomass.WH.Elc.Solar</t>
  </si>
  <si>
    <t>FEC_per_sqm.kWh.MT.Res.HHnew.Thermal.SH.Biomass.WH.Elc.Solar.Elec</t>
  </si>
  <si>
    <t>FEC_per_sqm.kWh.MT.Res.HHnew.Thermal.SH.Biomass.WH.Elc.Solar.Solar</t>
  </si>
  <si>
    <t>FEC_per_sqm.kWh.MT.Res.HHnew.Thermal.SH.Biomass.CO</t>
  </si>
  <si>
    <t>FEC_per_sqm.kWh.MT.Res.HHnew.Thermal.SH.Biomass.CO.Biomass.Biomass</t>
  </si>
  <si>
    <t>FEC_per_sqm.kWh.MT.Res.HHnew.Thermal.SH.Biomass.CO.LPG.LPG</t>
  </si>
  <si>
    <t>FEC_per_sqm.kWh.MT.Res.HHnew.Thermal.SH.Biomass.CO.Elc.Elec</t>
  </si>
  <si>
    <t>FEC_per_sqm.kWh.MT.Res.HHnew.Thermal.SH.Geo</t>
  </si>
  <si>
    <t>FEC_per_sqm.kWh.MT.Res.HHnew.Thermal.SH.Geo.SH</t>
  </si>
  <si>
    <t>FEC_per_sqm.kWh.MT.Res.HHnew.Thermal.SH.Geo.SH.Geo</t>
  </si>
  <si>
    <t>FEC_per_sqm.kWh.MT.Res.HHnew.Thermal.SH.Geo.SH.Elec</t>
  </si>
  <si>
    <t>FEC_per_sqm.kWh.MT.Res.HHnew.Thermal.SH.Geo.SC</t>
  </si>
  <si>
    <t>FEC_per_sqm.kWh.MT.Res.HHnew.Thermal.SH.Geo.SC.AC.Elec</t>
  </si>
  <si>
    <t>FEC_per_sqm.kWh.MT.Res.HHnew.Thermal.SH.Geo.WH</t>
  </si>
  <si>
    <t>FEC_per_sqm.kWh.MT.Res.HHnew.Thermal.SH.Geo.WH.Geo.NoSolar.Geo</t>
  </si>
  <si>
    <t>FEC_per_sqm.kWh.MT.Res.HHnew.Thermal.SH.Geo.WH.Geo.Solar</t>
  </si>
  <si>
    <t>FEC_per_sqm.kWh.MT.Res.HHnew.Thermal.SH.Geo.WH.Geo.Solar.Geo</t>
  </si>
  <si>
    <t>FEC_per_sqm.kWh.MT.Res.HHnew.Thermal.SH.Geo.WH.Geo.Solar.Solar</t>
  </si>
  <si>
    <t>FEC_per_sqm.kWh.MT.Res.HHnew.Thermal.SH.Geo.WH.Elc.NoSolar.Elec</t>
  </si>
  <si>
    <t>FEC_per_sqm.kWh.MT.Res.HHnew.Thermal.SH.Geo.WH.Elc.Solar</t>
  </si>
  <si>
    <t>FEC_per_sqm.kWh.MT.Res.HHnew.Thermal.SH.Geo.WH.Elc.Solar.Elec</t>
  </si>
  <si>
    <t>FEC_per_sqm.kWh.MT.Res.HHnew.Thermal.SH.Geo.WH.Elc.Solar.Solar</t>
  </si>
  <si>
    <t>FEC_per_sqm.kWh.MT.Res.HHnew.Thermal.SH.Geo.CO</t>
  </si>
  <si>
    <t>FEC_per_sqm.kWh.MT.Res.HHnew.Thermal.SH.Geo.CO.LPG.LPG</t>
  </si>
  <si>
    <t>FEC_per_sqm.kWh.MT.Res.HHnew.Thermal.SH.Geo.CO.Elc.Elec</t>
  </si>
  <si>
    <t>FEC_per_sqm.kWh.MT.Res.HHnew.Thermal.SH.DistrHeat</t>
  </si>
  <si>
    <t>FEC_per_sqm.kWh.MT.Res.HHnew.Thermal.SH.DistrHeat.SH</t>
  </si>
  <si>
    <t>FEC_per_sqm.kWh.MT.Res.HHnew.Thermal.SH.DistrHeat.SH.Steam_Distr</t>
  </si>
  <si>
    <t>FEC_per_sqm.kWh.MT.Res.HHnew.Thermal.SH.DistrHeat.SH.Elec</t>
  </si>
  <si>
    <t>FEC_per_sqm.kWh.MT.Res.HHnew.Thermal.SH.DistrHeat.SC</t>
  </si>
  <si>
    <t>FEC_per_sqm.kWh.MT.Res.HHnew.Thermal.SH.DistrHeat.SC.AC.Elec</t>
  </si>
  <si>
    <t>FEC_per_sqm.kWh.MT.Res.HHnew.Thermal.SH.DistrHeat.WH</t>
  </si>
  <si>
    <t>FEC_per_sqm.kWh.MT.Res.HHnew.Thermal.SH.DistrHeat.WH.DistrHeat.NoSolar.Steam_Distr</t>
  </si>
  <si>
    <t>FEC_per_sqm.kWh.MT.Res.HHnew.Thermal.SH.DistrHeat.WH.DistrHeat.Solar</t>
  </si>
  <si>
    <t>FEC_per_sqm.kWh.MT.Res.HHnew.Thermal.SH.DistrHeat.WH.DistrHeat.Solar.Steam_Distr</t>
  </si>
  <si>
    <t>FEC_per_sqm.kWh.MT.Res.HHnew.Thermal.SH.DistrHeat.WH.DistrHeat.Solar.Solar</t>
  </si>
  <si>
    <t>FEC_per_sqm.kWh.MT.Res.HHnew.Thermal.SH.DistrHeat.WH.Elc.NoSolar.Elec</t>
  </si>
  <si>
    <t>FEC_per_sqm.kWh.MT.Res.HHnew.Thermal.SH.DistrHeat.WH.Elc.Solar</t>
  </si>
  <si>
    <t>FEC_per_sqm.kWh.MT.Res.HHnew.Thermal.SH.DistrHeat.WH.Elc.Solar.Elec</t>
  </si>
  <si>
    <t>FEC_per_sqm.kWh.MT.Res.HHnew.Thermal.SH.DistrHeat.WH.Elc.Solar.Solar</t>
  </si>
  <si>
    <t>FEC_per_sqm.kWh.MT.Res.HHnew.Thermal.SH.DistrHeat.CO</t>
  </si>
  <si>
    <t>FEC_per_sqm.kWh.MT.Res.HHnew.Thermal.SH.DistrHeat.CO.LPG.LPG</t>
  </si>
  <si>
    <t>FEC_per_sqm.kWh.MT.Res.HHnew.Thermal.SH.DistrHeat.CO.Elc.Elec</t>
  </si>
  <si>
    <t>FEC_per_sqm.kWh.MT.Res.HHnew.Thermal.SH.AdvElc</t>
  </si>
  <si>
    <t>FEC_per_sqm.kWh.MT.Res.HHnew.Thermal.SH.AdvElc.SH</t>
  </si>
  <si>
    <t>FEC_per_sqm.kWh.MT.Res.HHnew.Thermal.SH.AdvElc.SH.Elec</t>
  </si>
  <si>
    <t>FEC_per_sqm.kWh.MT.Res.HHnew.Thermal.SH.AdvElc.SC</t>
  </si>
  <si>
    <t>FEC_per_sqm.kWh.MT.Res.HHnew.Thermal.SH.AdvElc.SC.AC.Elec</t>
  </si>
  <si>
    <t>FEC_per_sqm.kWh.MT.Res.HHnew.Thermal.SH.AdvElc.WH</t>
  </si>
  <si>
    <t>FEC_per_sqm.kWh.MT.Res.HHnew.Thermal.SH.AdvElc.WH.LPG.NoSolar.LPG</t>
  </si>
  <si>
    <t>FEC_per_sqm.kWh.MT.Res.HHnew.Thermal.SH.AdvElc.WH.LPG.Solar</t>
  </si>
  <si>
    <t>FEC_per_sqm.kWh.MT.Res.HHnew.Thermal.SH.AdvElc.WH.LPG.Solar.LPG</t>
  </si>
  <si>
    <t>FEC_per_sqm.kWh.MT.Res.HHnew.Thermal.SH.AdvElc.WH.LPG.Solar.Solar</t>
  </si>
  <si>
    <t>FEC_per_sqm.kWh.MT.Res.HHnew.Thermal.SH.AdvElc.WH.Elc.NoSolar.Elec</t>
  </si>
  <si>
    <t>FEC_per_sqm.kWh.MT.Res.HHnew.Thermal.SH.AdvElc.WH.Elc.Solar</t>
  </si>
  <si>
    <t>FEC_per_sqm.kWh.MT.Res.HHnew.Thermal.SH.AdvElc.WH.Elc.Solar.Elec</t>
  </si>
  <si>
    <t>FEC_per_sqm.kWh.MT.Res.HHnew.Thermal.SH.AdvElc.WH.Elc.Solar.Solar</t>
  </si>
  <si>
    <t>FEC_per_sqm.kWh.MT.Res.HHnew.Thermal.SH.AdvElc.CO</t>
  </si>
  <si>
    <t>FEC_per_sqm.kWh.MT.Res.HHnew.Thermal.SH.AdvElc.CO.LPG.LPG</t>
  </si>
  <si>
    <t>FEC_per_sqm.kWh.MT.Res.HHnew.Thermal.SH.AdvElc.CO.Elc.Elec</t>
  </si>
  <si>
    <t>FEC_per_sqm.kWh.MT.Res.HHnew.Thermal.SH.ConvElc</t>
  </si>
  <si>
    <t>FEC_per_sqm.kWh.MT.Res.HHnew.Thermal.SH.ConvElc.SH</t>
  </si>
  <si>
    <t>FEC_per_sqm.kWh.MT.Res.HHnew.Thermal.SH.ConvElc.SH.Elec</t>
  </si>
  <si>
    <t>FEC_per_sqm.kWh.MT.Res.HHnew.Thermal.SH.ConvElc.SC</t>
  </si>
  <si>
    <t>FEC_per_sqm.kWh.MT.Res.HHnew.Thermal.SH.ConvElc.SC.AC.Elec</t>
  </si>
  <si>
    <t>FEC_per_sqm.kWh.MT.Res.HHnew.Thermal.SH.ConvElc.WH</t>
  </si>
  <si>
    <t>FEC_per_sqm.kWh.MT.Res.HHnew.Thermal.SH.ConvElc.WH.LPG.NoSolar.LPG</t>
  </si>
  <si>
    <t>FEC_per_sqm.kWh.MT.Res.HHnew.Thermal.SH.ConvElc.WH.LPG.Solar</t>
  </si>
  <si>
    <t>FEC_per_sqm.kWh.MT.Res.HHnew.Thermal.SH.ConvElc.WH.LPG.Solar.LPG</t>
  </si>
  <si>
    <t>FEC_per_sqm.kWh.MT.Res.HHnew.Thermal.SH.ConvElc.WH.LPG.Solar.Solar</t>
  </si>
  <si>
    <t>FEC_per_sqm.kWh.MT.Res.HHnew.Thermal.SH.ConvElc.WH.Elc.NoSolar.Elec</t>
  </si>
  <si>
    <t>FEC_per_sqm.kWh.MT.Res.HHnew.Thermal.SH.ConvElc.WH.Elc.Solar</t>
  </si>
  <si>
    <t>FEC_per_sqm.kWh.MT.Res.HHnew.Thermal.SH.ConvElc.WH.Elc.Solar.Elec</t>
  </si>
  <si>
    <t>FEC_per_sqm.kWh.MT.Res.HHnew.Thermal.SH.ConvElc.WH.Elc.Solar.Solar</t>
  </si>
  <si>
    <t>FEC_per_sqm.kWh.MT.Res.HHnew.Thermal.SH.ConvElc.CO</t>
  </si>
  <si>
    <t>FEC_per_sqm.kWh.MT.Res.HHnew.Thermal.SH.ConvElc.CO.LPG.LPG</t>
  </si>
  <si>
    <t>FEC_per_sqm.kWh.MT.Res.HHnew.Thermal.SH.ConvElc.CO.Elc.Elec</t>
  </si>
  <si>
    <t>MT - Thermal energy service of new and renovated households per surface area (detailed structure)</t>
  </si>
  <si>
    <t>TES_per_sqm.kWh.MT.Res.HHnew.Thermal.SH.Solids</t>
  </si>
  <si>
    <t>TES_per_sqm.kWh.MT.Res.HHnew.Thermal.SH.Solids.SH</t>
  </si>
  <si>
    <t>TES_per_sqm.kWh.MT.Res.HHnew.Thermal.SH.Solids.SH.Solids</t>
  </si>
  <si>
    <t>TES_per_sqm.kWh.MT.Res.HHnew.Thermal.SH.Solids.SH.Elec</t>
  </si>
  <si>
    <t>TES_per_sqm.kWh.MT.Res.HHnew.Thermal.SH.Solids.SC</t>
  </si>
  <si>
    <t>TES_per_sqm.kWh.MT.Res.HHnew.Thermal.SH.Solids.SC.AC.Elec</t>
  </si>
  <si>
    <t>TES_per_sqm.kWh.MT.Res.HHnew.Thermal.SH.Solids.WH</t>
  </si>
  <si>
    <t>TES_per_sqm.kWh.MT.Res.HHnew.Thermal.SH.Solids.WH.Solids.NoSolar.Solids</t>
  </si>
  <si>
    <t>TES_per_sqm.kWh.MT.Res.HHnew.Thermal.SH.Solids.WH.LPG.NoSolar.LPG</t>
  </si>
  <si>
    <t>TES_per_sqm.kWh.MT.Res.HHnew.Thermal.SH.Solids.WH.LPG.Solar</t>
  </si>
  <si>
    <t>TES_per_sqm.kWh.MT.Res.HHnew.Thermal.SH.Solids.WH.LPG.Solar.LPG</t>
  </si>
  <si>
    <t>TES_per_sqm.kWh.MT.Res.HHnew.Thermal.SH.Solids.WH.LPG.Solar.Solar</t>
  </si>
  <si>
    <t>TES_per_sqm.kWh.MT.Res.HHnew.Thermal.SH.Solids.WH.Elc.NoSolar.Elec</t>
  </si>
  <si>
    <t>TES_per_sqm.kWh.MT.Res.HHnew.Thermal.SH.Solids.WH.Elc.Solar</t>
  </si>
  <si>
    <t>TES_per_sqm.kWh.MT.Res.HHnew.Thermal.SH.Solids.WH.Elc.Solar.Elec</t>
  </si>
  <si>
    <t>TES_per_sqm.kWh.MT.Res.HHnew.Thermal.SH.Solids.WH.Elc.Solar.Solar</t>
  </si>
  <si>
    <t>TES_per_sqm.kWh.MT.Res.HHnew.Thermal.SH.Solids.CO</t>
  </si>
  <si>
    <t>TES_per_sqm.kWh.MT.Res.HHnew.Thermal.SH.Solids.CO.Solids.Solids</t>
  </si>
  <si>
    <t>TES_per_sqm.kWh.MT.Res.HHnew.Thermal.SH.Solids.CO.LPG.LPG</t>
  </si>
  <si>
    <t>TES_per_sqm.kWh.MT.Res.HHnew.Thermal.SH.Solids.CO.Elc.Elec</t>
  </si>
  <si>
    <t>TES_per_sqm.kWh.MT.Res.HHnew.Thermal.SH.LPG</t>
  </si>
  <si>
    <t>TES_per_sqm.kWh.MT.Res.HHnew.Thermal.SH.LPG.SH</t>
  </si>
  <si>
    <t>TES_per_sqm.kWh.MT.Res.HHnew.Thermal.SH.LPG.SH.LPG</t>
  </si>
  <si>
    <t>TES_per_sqm.kWh.MT.Res.HHnew.Thermal.SH.LPG.SH.Elec</t>
  </si>
  <si>
    <t>TES_per_sqm.kWh.MT.Res.HHnew.Thermal.SH.LPG.SC</t>
  </si>
  <si>
    <t>TES_per_sqm.kWh.MT.Res.HHnew.Thermal.SH.LPG.SC.AC.Elec</t>
  </si>
  <si>
    <t>TES_per_sqm.kWh.MT.Res.HHnew.Thermal.SH.LPG.WH</t>
  </si>
  <si>
    <t>TES_per_sqm.kWh.MT.Res.HHnew.Thermal.SH.LPG.WH.LPG.NoSolar.LPG</t>
  </si>
  <si>
    <t>TES_per_sqm.kWh.MT.Res.HHnew.Thermal.SH.LPG.WH.LPG.Solar</t>
  </si>
  <si>
    <t>TES_per_sqm.kWh.MT.Res.HHnew.Thermal.SH.LPG.WH.LPG.Solar.LPG</t>
  </si>
  <si>
    <t>TES_per_sqm.kWh.MT.Res.HHnew.Thermal.SH.LPG.WH.LPG.Solar.Solar</t>
  </si>
  <si>
    <t>TES_per_sqm.kWh.MT.Res.HHnew.Thermal.SH.LPG.WH.Elc.NoSolar.Elec</t>
  </si>
  <si>
    <t>TES_per_sqm.kWh.MT.Res.HHnew.Thermal.SH.LPG.WH.Elc.Solar</t>
  </si>
  <si>
    <t>TES_per_sqm.kWh.MT.Res.HHnew.Thermal.SH.LPG.WH.Elc.Solar.Elec</t>
  </si>
  <si>
    <t>TES_per_sqm.kWh.MT.Res.HHnew.Thermal.SH.LPG.WH.Elc.Solar.Solar</t>
  </si>
  <si>
    <t>TES_per_sqm.kWh.MT.Res.HHnew.Thermal.SH.LPG.CO</t>
  </si>
  <si>
    <t>TES_per_sqm.kWh.MT.Res.HHnew.Thermal.SH.LPG.CO.LPG.LPG</t>
  </si>
  <si>
    <t>TES_per_sqm.kWh.MT.Res.HHnew.Thermal.SH.LPG.CO.Elc.Elec</t>
  </si>
  <si>
    <t>TES_per_sqm.kWh.MT.Res.HHnew.Thermal.SH.Oil</t>
  </si>
  <si>
    <t>TES_per_sqm.kWh.MT.Res.HHnew.Thermal.SH.Oil.SH</t>
  </si>
  <si>
    <t>TES_per_sqm.kWh.MT.Res.HHnew.Thermal.SH.Oil.SH.Oil</t>
  </si>
  <si>
    <t>TES_per_sqm.kWh.MT.Res.HHnew.Thermal.SH.Oil.SH.Elec</t>
  </si>
  <si>
    <t>TES_per_sqm.kWh.MT.Res.HHnew.Thermal.SH.Oil.SC</t>
  </si>
  <si>
    <t>TES_per_sqm.kWh.MT.Res.HHnew.Thermal.SH.Oil.SC.AC.Elec</t>
  </si>
  <si>
    <t>TES_per_sqm.kWh.MT.Res.HHnew.Thermal.SH.Oil.WH</t>
  </si>
  <si>
    <t>TES_per_sqm.kWh.MT.Res.HHnew.Thermal.SH.Oil.WH.Oil.NoSolar.Oil</t>
  </si>
  <si>
    <t>TES_per_sqm.kWh.MT.Res.HHnew.Thermal.SH.Oil.WH.Oil.Solar</t>
  </si>
  <si>
    <t>TES_per_sqm.kWh.MT.Res.HHnew.Thermal.SH.Oil.WH.Oil.Solar.Oil</t>
  </si>
  <si>
    <t>TES_per_sqm.kWh.MT.Res.HHnew.Thermal.SH.Oil.WH.Oil.Solar.Solar</t>
  </si>
  <si>
    <t>TES_per_sqm.kWh.MT.Res.HHnew.Thermal.SH.Oil.WH.Elc.NoSolar.Elec</t>
  </si>
  <si>
    <t>TES_per_sqm.kWh.MT.Res.HHnew.Thermal.SH.Oil.WH.Elc.Solar</t>
  </si>
  <si>
    <t>TES_per_sqm.kWh.MT.Res.HHnew.Thermal.SH.Oil.WH.Elc.Solar.Elec</t>
  </si>
  <si>
    <t>TES_per_sqm.kWh.MT.Res.HHnew.Thermal.SH.Oil.WH.Elc.Solar.Solar</t>
  </si>
  <si>
    <t>TES_per_sqm.kWh.MT.Res.HHnew.Thermal.SH.Oil.CO</t>
  </si>
  <si>
    <t>TES_per_sqm.kWh.MT.Res.HHnew.Thermal.SH.Oil.CO.LPG.LPG</t>
  </si>
  <si>
    <t>TES_per_sqm.kWh.MT.Res.HHnew.Thermal.SH.Oil.CO.Elc.Elec</t>
  </si>
  <si>
    <t>TES_per_sqm.kWh.MT.Res.HHnew.Thermal.SH.Gas</t>
  </si>
  <si>
    <t>TES_per_sqm.kWh.MT.Res.HHnew.Thermal.SH.Gas.SH</t>
  </si>
  <si>
    <t>TES_per_sqm.kWh.MT.Res.HHnew.Thermal.SH.Gas.SH.Gas</t>
  </si>
  <si>
    <t>TES_per_sqm.kWh.MT.Res.HHnew.Thermal.SH.Gas.SH.Elec</t>
  </si>
  <si>
    <t>TES_per_sqm.kWh.MT.Res.HHnew.Thermal.SH.Gas.SC</t>
  </si>
  <si>
    <t>TES_per_sqm.kWh.MT.Res.HHnew.Thermal.SH.Gas.SC.AC.Elec</t>
  </si>
  <si>
    <t>TES_per_sqm.kWh.MT.Res.HHnew.Thermal.SH.Gas.WH</t>
  </si>
  <si>
    <t>TES_per_sqm.kWh.MT.Res.HHnew.Thermal.SH.Gas.WH.Gas.NoSolar.Gas</t>
  </si>
  <si>
    <t>TES_per_sqm.kWh.MT.Res.HHnew.Thermal.SH.Gas.WH.Gas.Solar</t>
  </si>
  <si>
    <t>TES_per_sqm.kWh.MT.Res.HHnew.Thermal.SH.Gas.WH.Gas.Solar.Gas</t>
  </si>
  <si>
    <t>TES_per_sqm.kWh.MT.Res.HHnew.Thermal.SH.Gas.WH.Gas.Solar.Solar</t>
  </si>
  <si>
    <t>TES_per_sqm.kWh.MT.Res.HHnew.Thermal.SH.Gas.WH.Elc.NoSolar.Elec</t>
  </si>
  <si>
    <t>TES_per_sqm.kWh.MT.Res.HHnew.Thermal.SH.Gas.WH.Elc.Solar</t>
  </si>
  <si>
    <t>TES_per_sqm.kWh.MT.Res.HHnew.Thermal.SH.Gas.WH.Elc.Solar.Elec</t>
  </si>
  <si>
    <t>TES_per_sqm.kWh.MT.Res.HHnew.Thermal.SH.Gas.WH.Elc.Solar.Solar</t>
  </si>
  <si>
    <t>TES_per_sqm.kWh.MT.Res.HHnew.Thermal.SH.Gas.CO</t>
  </si>
  <si>
    <t>TES_per_sqm.kWh.MT.Res.HHnew.Thermal.SH.Gas.CO.Gas.Gas</t>
  </si>
  <si>
    <t>TES_per_sqm.kWh.MT.Res.HHnew.Thermal.SH.Gas.CO.Elc.Elec</t>
  </si>
  <si>
    <t>TES_per_sqm.kWh.MT.Res.HHnew.Thermal.SH.Biomass</t>
  </si>
  <si>
    <t>TES_per_sqm.kWh.MT.Res.HHnew.Thermal.SH.Biomass.SH</t>
  </si>
  <si>
    <t>TES_per_sqm.kWh.MT.Res.HHnew.Thermal.SH.Biomass.SH.Biomass</t>
  </si>
  <si>
    <t>TES_per_sqm.kWh.MT.Res.HHnew.Thermal.SH.Biomass.SH.Elec</t>
  </si>
  <si>
    <t>TES_per_sqm.kWh.MT.Res.HHnew.Thermal.SH.Biomass.SC</t>
  </si>
  <si>
    <t>TES_per_sqm.kWh.MT.Res.HHnew.Thermal.SH.Biomass.SC.AC.Elec</t>
  </si>
  <si>
    <t>TES_per_sqm.kWh.MT.Res.HHnew.Thermal.SH.Biomass.WH</t>
  </si>
  <si>
    <t>TES_per_sqm.kWh.MT.Res.HHnew.Thermal.SH.Biomass.WH.Biomass.NoSolar.Biomass</t>
  </si>
  <si>
    <t>TES_per_sqm.kWh.MT.Res.HHnew.Thermal.SH.Biomass.WH.Biomass.Solar</t>
  </si>
  <si>
    <t>TES_per_sqm.kWh.MT.Res.HHnew.Thermal.SH.Biomass.WH.Biomass.Solar.Biomass</t>
  </si>
  <si>
    <t>TES_per_sqm.kWh.MT.Res.HHnew.Thermal.SH.Biomass.WH.Biomass.Solar.Solar</t>
  </si>
  <si>
    <t>TES_per_sqm.kWh.MT.Res.HHnew.Thermal.SH.Biomass.WH.LPG.NoSolar.LPG</t>
  </si>
  <si>
    <t>TES_per_sqm.kWh.MT.Res.HHnew.Thermal.SH.Biomass.WH.LPG.Solar</t>
  </si>
  <si>
    <t>TES_per_sqm.kWh.MT.Res.HHnew.Thermal.SH.Biomass.WH.LPG.Solar.LPG</t>
  </si>
  <si>
    <t>TES_per_sqm.kWh.MT.Res.HHnew.Thermal.SH.Biomass.WH.LPG.Solar.Solar</t>
  </si>
  <si>
    <t>TES_per_sqm.kWh.MT.Res.HHnew.Thermal.SH.Biomass.WH.Elc.NoSolar.Elec</t>
  </si>
  <si>
    <t>TES_per_sqm.kWh.MT.Res.HHnew.Thermal.SH.Biomass.WH.Elc.Solar</t>
  </si>
  <si>
    <t>TES_per_sqm.kWh.MT.Res.HHnew.Thermal.SH.Biomass.WH.Elc.Solar.Elec</t>
  </si>
  <si>
    <t>TES_per_sqm.kWh.MT.Res.HHnew.Thermal.SH.Biomass.WH.Elc.Solar.Solar</t>
  </si>
  <si>
    <t>TES_per_sqm.kWh.MT.Res.HHnew.Thermal.SH.Biomass.CO</t>
  </si>
  <si>
    <t>TES_per_sqm.kWh.MT.Res.HHnew.Thermal.SH.Biomass.CO.Biomass.Biomass</t>
  </si>
  <si>
    <t>TES_per_sqm.kWh.MT.Res.HHnew.Thermal.SH.Biomass.CO.LPG.LPG</t>
  </si>
  <si>
    <t>TES_per_sqm.kWh.MT.Res.HHnew.Thermal.SH.Biomass.CO.Elc.Elec</t>
  </si>
  <si>
    <t>TES_per_sqm.kWh.MT.Res.HHnew.Thermal.SH.Geo</t>
  </si>
  <si>
    <t>TES_per_sqm.kWh.MT.Res.HHnew.Thermal.SH.Geo.SH</t>
  </si>
  <si>
    <t>TES_per_sqm.kWh.MT.Res.HHnew.Thermal.SH.Geo.SH.Geo</t>
  </si>
  <si>
    <t>TES_per_sqm.kWh.MT.Res.HHnew.Thermal.SH.Geo.SH.Elec</t>
  </si>
  <si>
    <t>TES_per_sqm.kWh.MT.Res.HHnew.Thermal.SH.Geo.SC</t>
  </si>
  <si>
    <t>TES_per_sqm.kWh.MT.Res.HHnew.Thermal.SH.Geo.SC.AC.Elec</t>
  </si>
  <si>
    <t>TES_per_sqm.kWh.MT.Res.HHnew.Thermal.SH.Geo.WH</t>
  </si>
  <si>
    <t>TES_per_sqm.kWh.MT.Res.HHnew.Thermal.SH.Geo.WH.Geo.NoSolar.Geo</t>
  </si>
  <si>
    <t>TES_per_sqm.kWh.MT.Res.HHnew.Thermal.SH.Geo.WH.Geo.Solar</t>
  </si>
  <si>
    <t>TES_per_sqm.kWh.MT.Res.HHnew.Thermal.SH.Geo.WH.Geo.Solar.Geo</t>
  </si>
  <si>
    <t>TES_per_sqm.kWh.MT.Res.HHnew.Thermal.SH.Geo.WH.Geo.Solar.Solar</t>
  </si>
  <si>
    <t>TES_per_sqm.kWh.MT.Res.HHnew.Thermal.SH.Geo.WH.Elc.NoSolar.Elec</t>
  </si>
  <si>
    <t>TES_per_sqm.kWh.MT.Res.HHnew.Thermal.SH.Geo.WH.Elc.Solar</t>
  </si>
  <si>
    <t>TES_per_sqm.kWh.MT.Res.HHnew.Thermal.SH.Geo.WH.Elc.Solar.Elec</t>
  </si>
  <si>
    <t>TES_per_sqm.kWh.MT.Res.HHnew.Thermal.SH.Geo.WH.Elc.Solar.Solar</t>
  </si>
  <si>
    <t>TES_per_sqm.kWh.MT.Res.HHnew.Thermal.SH.Geo.CO</t>
  </si>
  <si>
    <t>TES_per_sqm.kWh.MT.Res.HHnew.Thermal.SH.Geo.CO.LPG.LPG</t>
  </si>
  <si>
    <t>TES_per_sqm.kWh.MT.Res.HHnew.Thermal.SH.Geo.CO.Elc.Elec</t>
  </si>
  <si>
    <t>TES_per_sqm.kWh.MT.Res.HHnew.Thermal.SH.DistrHeat</t>
  </si>
  <si>
    <t>TES_per_sqm.kWh.MT.Res.HHnew.Thermal.SH.DistrHeat.SH</t>
  </si>
  <si>
    <t>TES_per_sqm.kWh.MT.Res.HHnew.Thermal.SH.DistrHeat.SH.Steam_Distr</t>
  </si>
  <si>
    <t>TES_per_sqm.kWh.MT.Res.HHnew.Thermal.SH.DistrHeat.SH.Elec</t>
  </si>
  <si>
    <t>TES_per_sqm.kWh.MT.Res.HHnew.Thermal.SH.DistrHeat.SC</t>
  </si>
  <si>
    <t>TES_per_sqm.kWh.MT.Res.HHnew.Thermal.SH.DistrHeat.SC.AC.Elec</t>
  </si>
  <si>
    <t>TES_per_sqm.kWh.MT.Res.HHnew.Thermal.SH.DistrHeat.WH</t>
  </si>
  <si>
    <t>TES_per_sqm.kWh.MT.Res.HHnew.Thermal.SH.DistrHeat.WH.DistrHeat.NoSolar.Steam_Distr</t>
  </si>
  <si>
    <t>TES_per_sqm.kWh.MT.Res.HHnew.Thermal.SH.DistrHeat.WH.DistrHeat.Solar</t>
  </si>
  <si>
    <t>TES_per_sqm.kWh.MT.Res.HHnew.Thermal.SH.DistrHeat.WH.DistrHeat.Solar.Steam_Distr</t>
  </si>
  <si>
    <t>TES_per_sqm.kWh.MT.Res.HHnew.Thermal.SH.DistrHeat.WH.DistrHeat.Solar.Solar</t>
  </si>
  <si>
    <t>TES_per_sqm.kWh.MT.Res.HHnew.Thermal.SH.DistrHeat.WH.Elc.NoSolar.Elec</t>
  </si>
  <si>
    <t>TES_per_sqm.kWh.MT.Res.HHnew.Thermal.SH.DistrHeat.WH.Elc.Solar</t>
  </si>
  <si>
    <t>TES_per_sqm.kWh.MT.Res.HHnew.Thermal.SH.DistrHeat.WH.Elc.Solar.Elec</t>
  </si>
  <si>
    <t>TES_per_sqm.kWh.MT.Res.HHnew.Thermal.SH.DistrHeat.WH.Elc.Solar.Solar</t>
  </si>
  <si>
    <t>TES_per_sqm.kWh.MT.Res.HHnew.Thermal.SH.DistrHeat.CO</t>
  </si>
  <si>
    <t>TES_per_sqm.kWh.MT.Res.HHnew.Thermal.SH.DistrHeat.CO.LPG.LPG</t>
  </si>
  <si>
    <t>TES_per_sqm.kWh.MT.Res.HHnew.Thermal.SH.DistrHeat.CO.Elc.Elec</t>
  </si>
  <si>
    <t>TES_per_sqm.kWh.MT.Res.HHnew.Thermal.SH.AdvElc</t>
  </si>
  <si>
    <t>TES_per_sqm.kWh.MT.Res.HHnew.Thermal.SH.AdvElc.SH</t>
  </si>
  <si>
    <t>TES_per_sqm.kWh.MT.Res.HHnew.Thermal.SH.AdvElc.SH.Elec</t>
  </si>
  <si>
    <t>TES_per_sqm.kWh.MT.Res.HHnew.Thermal.SH.AdvElc.SC</t>
  </si>
  <si>
    <t>TES_per_sqm.kWh.MT.Res.HHnew.Thermal.SH.AdvElc.SC.AC.Elec</t>
  </si>
  <si>
    <t>TES_per_sqm.kWh.MT.Res.HHnew.Thermal.SH.AdvElc.WH</t>
  </si>
  <si>
    <t>TES_per_sqm.kWh.MT.Res.HHnew.Thermal.SH.AdvElc.WH.LPG.NoSolar.LPG</t>
  </si>
  <si>
    <t>TES_per_sqm.kWh.MT.Res.HHnew.Thermal.SH.AdvElc.WH.LPG.Solar</t>
  </si>
  <si>
    <t>TES_per_sqm.kWh.MT.Res.HHnew.Thermal.SH.AdvElc.WH.LPG.Solar.LPG</t>
  </si>
  <si>
    <t>TES_per_sqm.kWh.MT.Res.HHnew.Thermal.SH.AdvElc.WH.LPG.Solar.Solar</t>
  </si>
  <si>
    <t>TES_per_sqm.kWh.MT.Res.HHnew.Thermal.SH.AdvElc.WH.Elc.NoSolar.Elec</t>
  </si>
  <si>
    <t>TES_per_sqm.kWh.MT.Res.HHnew.Thermal.SH.AdvElc.WH.Elc.Solar</t>
  </si>
  <si>
    <t>TES_per_sqm.kWh.MT.Res.HHnew.Thermal.SH.AdvElc.WH.Elc.Solar.Elec</t>
  </si>
  <si>
    <t>TES_per_sqm.kWh.MT.Res.HHnew.Thermal.SH.AdvElc.WH.Elc.Solar.Solar</t>
  </si>
  <si>
    <t>TES_per_sqm.kWh.MT.Res.HHnew.Thermal.SH.AdvElc.CO</t>
  </si>
  <si>
    <t>TES_per_sqm.kWh.MT.Res.HHnew.Thermal.SH.AdvElc.CO.LPG.LPG</t>
  </si>
  <si>
    <t>TES_per_sqm.kWh.MT.Res.HHnew.Thermal.SH.AdvElc.CO.Elc.Elec</t>
  </si>
  <si>
    <t>TES_per_sqm.kWh.MT.Res.HHnew.Thermal.SH.ConvElc</t>
  </si>
  <si>
    <t>TES_per_sqm.kWh.MT.Res.HHnew.Thermal.SH.ConvElc.SH</t>
  </si>
  <si>
    <t>TES_per_sqm.kWh.MT.Res.HHnew.Thermal.SH.ConvElc.SH.Elec</t>
  </si>
  <si>
    <t>TES_per_sqm.kWh.MT.Res.HHnew.Thermal.SH.ConvElc.SC</t>
  </si>
  <si>
    <t>TES_per_sqm.kWh.MT.Res.HHnew.Thermal.SH.ConvElc.SC.AC.Elec</t>
  </si>
  <si>
    <t>TES_per_sqm.kWh.MT.Res.HHnew.Thermal.SH.ConvElc.WH</t>
  </si>
  <si>
    <t>TES_per_sqm.kWh.MT.Res.HHnew.Thermal.SH.ConvElc.WH.LPG.NoSolar.LPG</t>
  </si>
  <si>
    <t>TES_per_sqm.kWh.MT.Res.HHnew.Thermal.SH.ConvElc.WH.LPG.Solar</t>
  </si>
  <si>
    <t>TES_per_sqm.kWh.MT.Res.HHnew.Thermal.SH.ConvElc.WH.LPG.Solar.LPG</t>
  </si>
  <si>
    <t>TES_per_sqm.kWh.MT.Res.HHnew.Thermal.SH.ConvElc.WH.LPG.Solar.Solar</t>
  </si>
  <si>
    <t>TES_per_sqm.kWh.MT.Res.HHnew.Thermal.SH.ConvElc.WH.Elc.NoSolar.Elec</t>
  </si>
  <si>
    <t>TES_per_sqm.kWh.MT.Res.HHnew.Thermal.SH.ConvElc.WH.Elc.Solar</t>
  </si>
  <si>
    <t>TES_per_sqm.kWh.MT.Res.HHnew.Thermal.SH.ConvElc.WH.Elc.Solar.Elec</t>
  </si>
  <si>
    <t>TES_per_sqm.kWh.MT.Res.HHnew.Thermal.SH.ConvElc.WH.Elc.Solar.Solar</t>
  </si>
  <si>
    <t>TES_per_sqm.kWh.MT.Res.HHnew.Thermal.SH.ConvElc.CO</t>
  </si>
  <si>
    <t>TES_per_sqm.kWh.MT.Res.HHnew.Thermal.SH.ConvElc.CO.LPG.LPG</t>
  </si>
  <si>
    <t>TES_per_sqm.kWh.MT.Res.HHnew.Thermal.SH.ConvElc.CO.Elc.Elec</t>
  </si>
  <si>
    <t>MT - CO2 emissions in new and renovated households per surface area (detailed structure)</t>
  </si>
  <si>
    <t>EMI_per_sqm.kgCO2.MT.Res.HHnew.Thermal.SH.Solids</t>
  </si>
  <si>
    <t>EMI_per_sqm.kgCO2.MT.Res.HHnew.Thermal.SH.Solids.SH</t>
  </si>
  <si>
    <t>EMI_per_sqm.kgCO2.MT.Res.HHnew.Thermal.SH.Solids.SH.Solids</t>
  </si>
  <si>
    <t>EMI_per_sqm.kgCO2.MT.Res.HHnew.Thermal.SH.Solids.SH.Elec</t>
  </si>
  <si>
    <t>EMI_per_sqm.kgCO2.MT.Res.HHnew.Thermal.SH.Solids.SC</t>
  </si>
  <si>
    <t>EMI_per_sqm.kgCO2.MT.Res.HHnew.Thermal.SH.Solids.SC.AC.Elec</t>
  </si>
  <si>
    <t>EMI_per_sqm.kgCO2.MT.Res.HHnew.Thermal.SH.Solids.WH</t>
  </si>
  <si>
    <t>EMI_per_sqm.kgCO2.MT.Res.HHnew.Thermal.SH.Solids.WH.Solids.NoSolar.Solids</t>
  </si>
  <si>
    <t>EMI_per_sqm.kgCO2.MT.Res.HHnew.Thermal.SH.Solids.WH.LPG.NoSolar.LPG</t>
  </si>
  <si>
    <t>EMI_per_sqm.kgCO2.MT.Res.HHnew.Thermal.SH.Solids.WH.LPG.Solar</t>
  </si>
  <si>
    <t>EMI_per_sqm.kgCO2.MT.Res.HHnew.Thermal.SH.Solids.WH.LPG.Solar.LPG</t>
  </si>
  <si>
    <t>EMI_per_sqm.kgCO2.MT.Res.HHnew.Thermal.SH.Solids.WH.LPG.Solar.Solar</t>
  </si>
  <si>
    <t>EMI_per_sqm.kgCO2.MT.Res.HHnew.Thermal.SH.Solids.WH.Elc.NoSolar.Elec</t>
  </si>
  <si>
    <t>EMI_per_sqm.kgCO2.MT.Res.HHnew.Thermal.SH.Solids.WH.Elc.Solar</t>
  </si>
  <si>
    <t>EMI_per_sqm.kgCO2.MT.Res.HHnew.Thermal.SH.Solids.WH.Elc.Solar.Elec</t>
  </si>
  <si>
    <t>EMI_per_sqm.kgCO2.MT.Res.HHnew.Thermal.SH.Solids.WH.Elc.Solar.Solar</t>
  </si>
  <si>
    <t>EMI_per_sqm.kgCO2.MT.Res.HHnew.Thermal.SH.Solids.CO</t>
  </si>
  <si>
    <t>EMI_per_sqm.kgCO2.MT.Res.HHnew.Thermal.SH.Solids.CO.Solids.Solids</t>
  </si>
  <si>
    <t>EMI_per_sqm.kgCO2.MT.Res.HHnew.Thermal.SH.Solids.CO.LPG.LPG</t>
  </si>
  <si>
    <t>EMI_per_sqm.kgCO2.MT.Res.HHnew.Thermal.SH.Solids.CO.Elc.Elec</t>
  </si>
  <si>
    <t>EMI_per_sqm.kgCO2.MT.Res.HHnew.Thermal.SH.LPG</t>
  </si>
  <si>
    <t>EMI_per_sqm.kgCO2.MT.Res.HHnew.Thermal.SH.LPG.SH</t>
  </si>
  <si>
    <t>EMI_per_sqm.kgCO2.MT.Res.HHnew.Thermal.SH.LPG.SH.LPG</t>
  </si>
  <si>
    <t>EMI_per_sqm.kgCO2.MT.Res.HHnew.Thermal.SH.LPG.SH.Elec</t>
  </si>
  <si>
    <t>EMI_per_sqm.kgCO2.MT.Res.HHnew.Thermal.SH.LPG.SC</t>
  </si>
  <si>
    <t>EMI_per_sqm.kgCO2.MT.Res.HHnew.Thermal.SH.LPG.SC.AC.Elec</t>
  </si>
  <si>
    <t>EMI_per_sqm.kgCO2.MT.Res.HHnew.Thermal.SH.LPG.WH</t>
  </si>
  <si>
    <t>EMI_per_sqm.kgCO2.MT.Res.HHnew.Thermal.SH.LPG.WH.LPG.NoSolar.LPG</t>
  </si>
  <si>
    <t>EMI_per_sqm.kgCO2.MT.Res.HHnew.Thermal.SH.LPG.WH.LPG.Solar</t>
  </si>
  <si>
    <t>EMI_per_sqm.kgCO2.MT.Res.HHnew.Thermal.SH.LPG.WH.LPG.Solar.LPG</t>
  </si>
  <si>
    <t>EMI_per_sqm.kgCO2.MT.Res.HHnew.Thermal.SH.LPG.WH.LPG.Solar.Solar</t>
  </si>
  <si>
    <t>EMI_per_sqm.kgCO2.MT.Res.HHnew.Thermal.SH.LPG.WH.Elc.NoSolar.Elec</t>
  </si>
  <si>
    <t>EMI_per_sqm.kgCO2.MT.Res.HHnew.Thermal.SH.LPG.WH.Elc.Solar</t>
  </si>
  <si>
    <t>EMI_per_sqm.kgCO2.MT.Res.HHnew.Thermal.SH.LPG.WH.Elc.Solar.Elec</t>
  </si>
  <si>
    <t>EMI_per_sqm.kgCO2.MT.Res.HHnew.Thermal.SH.LPG.WH.Elc.Solar.Solar</t>
  </si>
  <si>
    <t>EMI_per_sqm.kgCO2.MT.Res.HHnew.Thermal.SH.LPG.CO</t>
  </si>
  <si>
    <t>EMI_per_sqm.kgCO2.MT.Res.HHnew.Thermal.SH.LPG.CO.LPG.LPG</t>
  </si>
  <si>
    <t>EMI_per_sqm.kgCO2.MT.Res.HHnew.Thermal.SH.LPG.CO.Elc.Elec</t>
  </si>
  <si>
    <t>EMI_per_sqm.kgCO2.MT.Res.HHnew.Thermal.SH.Oil</t>
  </si>
  <si>
    <t>EMI_per_sqm.kgCO2.MT.Res.HHnew.Thermal.SH.Oil.SH</t>
  </si>
  <si>
    <t>EMI_per_sqm.kgCO2.MT.Res.HHnew.Thermal.SH.Oil.SH.Oil</t>
  </si>
  <si>
    <t>EMI_per_sqm.kgCO2.MT.Res.HHnew.Thermal.SH.Oil.SH.Elec</t>
  </si>
  <si>
    <t>EMI_per_sqm.kgCO2.MT.Res.HHnew.Thermal.SH.Oil.SC</t>
  </si>
  <si>
    <t>EMI_per_sqm.kgCO2.MT.Res.HHnew.Thermal.SH.Oil.SC.AC.Elec</t>
  </si>
  <si>
    <t>EMI_per_sqm.kgCO2.MT.Res.HHnew.Thermal.SH.Oil.WH</t>
  </si>
  <si>
    <t>EMI_per_sqm.kgCO2.MT.Res.HHnew.Thermal.SH.Oil.WH.Oil.NoSolar.Oil</t>
  </si>
  <si>
    <t>EMI_per_sqm.kgCO2.MT.Res.HHnew.Thermal.SH.Oil.WH.Oil.Solar</t>
  </si>
  <si>
    <t>EMI_per_sqm.kgCO2.MT.Res.HHnew.Thermal.SH.Oil.WH.Oil.Solar.Oil</t>
  </si>
  <si>
    <t>EMI_per_sqm.kgCO2.MT.Res.HHnew.Thermal.SH.Oil.WH.Oil.Solar.Solar</t>
  </si>
  <si>
    <t>EMI_per_sqm.kgCO2.MT.Res.HHnew.Thermal.SH.Oil.WH.Elc.NoSolar.Elec</t>
  </si>
  <si>
    <t>EMI_per_sqm.kgCO2.MT.Res.HHnew.Thermal.SH.Oil.WH.Elc.Solar</t>
  </si>
  <si>
    <t>EMI_per_sqm.kgCO2.MT.Res.HHnew.Thermal.SH.Oil.WH.Elc.Solar.Elec</t>
  </si>
  <si>
    <t>EMI_per_sqm.kgCO2.MT.Res.HHnew.Thermal.SH.Oil.WH.Elc.Solar.Solar</t>
  </si>
  <si>
    <t>EMI_per_sqm.kgCO2.MT.Res.HHnew.Thermal.SH.Oil.CO</t>
  </si>
  <si>
    <t>EMI_per_sqm.kgCO2.MT.Res.HHnew.Thermal.SH.Oil.CO.LPG.LPG</t>
  </si>
  <si>
    <t>EMI_per_sqm.kgCO2.MT.Res.HHnew.Thermal.SH.Oil.CO.Elc.Elec</t>
  </si>
  <si>
    <t>EMI_per_sqm.kgCO2.MT.Res.HHnew.Thermal.SH.Gas</t>
  </si>
  <si>
    <t>EMI_per_sqm.kgCO2.MT.Res.HHnew.Thermal.SH.Gas.SH</t>
  </si>
  <si>
    <t>EMI_per_sqm.kgCO2.MT.Res.HHnew.Thermal.SH.Gas.SH.Gas</t>
  </si>
  <si>
    <t>EMI_per_sqm.kgCO2.MT.Res.HHnew.Thermal.SH.Gas.SH.Elec</t>
  </si>
  <si>
    <t>EMI_per_sqm.kgCO2.MT.Res.HHnew.Thermal.SH.Gas.SC</t>
  </si>
  <si>
    <t>EMI_per_sqm.kgCO2.MT.Res.HHnew.Thermal.SH.Gas.SC.AC.Elec</t>
  </si>
  <si>
    <t>EMI_per_sqm.kgCO2.MT.Res.HHnew.Thermal.SH.Gas.WH</t>
  </si>
  <si>
    <t>EMI_per_sqm.kgCO2.MT.Res.HHnew.Thermal.SH.Gas.WH.Gas.NoSolar.Gas</t>
  </si>
  <si>
    <t>EMI_per_sqm.kgCO2.MT.Res.HHnew.Thermal.SH.Gas.WH.Gas.Solar</t>
  </si>
  <si>
    <t>EMI_per_sqm.kgCO2.MT.Res.HHnew.Thermal.SH.Gas.WH.Gas.Solar.Gas</t>
  </si>
  <si>
    <t>EMI_per_sqm.kgCO2.MT.Res.HHnew.Thermal.SH.Gas.WH.Gas.Solar.Solar</t>
  </si>
  <si>
    <t>EMI_per_sqm.kgCO2.MT.Res.HHnew.Thermal.SH.Gas.WH.Elc.NoSolar.Elec</t>
  </si>
  <si>
    <t>EMI_per_sqm.kgCO2.MT.Res.HHnew.Thermal.SH.Gas.WH.Elc.Solar</t>
  </si>
  <si>
    <t>EMI_per_sqm.kgCO2.MT.Res.HHnew.Thermal.SH.Gas.WH.Elc.Solar.Elec</t>
  </si>
  <si>
    <t>EMI_per_sqm.kgCO2.MT.Res.HHnew.Thermal.SH.Gas.WH.Elc.Solar.Solar</t>
  </si>
  <si>
    <t>EMI_per_sqm.kgCO2.MT.Res.HHnew.Thermal.SH.Gas.CO</t>
  </si>
  <si>
    <t>EMI_per_sqm.kgCO2.MT.Res.HHnew.Thermal.SH.Gas.CO.Gas.Gas</t>
  </si>
  <si>
    <t>EMI_per_sqm.kgCO2.MT.Res.HHnew.Thermal.SH.Gas.CO.Elc.Elec</t>
  </si>
  <si>
    <t>EMI_per_sqm.kgCO2.MT.Res.HHnew.Thermal.SH.Biomass</t>
  </si>
  <si>
    <t>EMI_per_sqm.kgCO2.MT.Res.HHnew.Thermal.SH.Biomass.SH</t>
  </si>
  <si>
    <t>EMI_per_sqm.kgCO2.MT.Res.HHnew.Thermal.SH.Biomass.SH.Biomass</t>
  </si>
  <si>
    <t>EMI_per_sqm.kgCO2.MT.Res.HHnew.Thermal.SH.Biomass.SH.Elec</t>
  </si>
  <si>
    <t>EMI_per_sqm.kgCO2.MT.Res.HHnew.Thermal.SH.Biomass.SC</t>
  </si>
  <si>
    <t>EMI_per_sqm.kgCO2.MT.Res.HHnew.Thermal.SH.Biomass.SC.AC.Elec</t>
  </si>
  <si>
    <t>EMI_per_sqm.kgCO2.MT.Res.HHnew.Thermal.SH.Biomass.WH</t>
  </si>
  <si>
    <t>EMI_per_sqm.kgCO2.MT.Res.HHnew.Thermal.SH.Biomass.WH.Biomass.NoSolar.Biomass</t>
  </si>
  <si>
    <t>EMI_per_sqm.kgCO2.MT.Res.HHnew.Thermal.SH.Biomass.WH.Biomass.Solar</t>
  </si>
  <si>
    <t>EMI_per_sqm.kgCO2.MT.Res.HHnew.Thermal.SH.Biomass.WH.Biomass.Solar.Biomass</t>
  </si>
  <si>
    <t>EMI_per_sqm.kgCO2.MT.Res.HHnew.Thermal.SH.Biomass.WH.Biomass.Solar.Solar</t>
  </si>
  <si>
    <t>EMI_per_sqm.kgCO2.MT.Res.HHnew.Thermal.SH.Biomass.WH.LPG.NoSolar.LPG</t>
  </si>
  <si>
    <t>EMI_per_sqm.kgCO2.MT.Res.HHnew.Thermal.SH.Biomass.WH.LPG.Solar</t>
  </si>
  <si>
    <t>EMI_per_sqm.kgCO2.MT.Res.HHnew.Thermal.SH.Biomass.WH.LPG.Solar.LPG</t>
  </si>
  <si>
    <t>EMI_per_sqm.kgCO2.MT.Res.HHnew.Thermal.SH.Biomass.WH.LPG.Solar.Solar</t>
  </si>
  <si>
    <t>EMI_per_sqm.kgCO2.MT.Res.HHnew.Thermal.SH.Biomass.WH.Elc.NoSolar.Elec</t>
  </si>
  <si>
    <t>EMI_per_sqm.kgCO2.MT.Res.HHnew.Thermal.SH.Biomass.WH.Elc.Solar</t>
  </si>
  <si>
    <t>EMI_per_sqm.kgCO2.MT.Res.HHnew.Thermal.SH.Biomass.WH.Elc.Solar.Elec</t>
  </si>
  <si>
    <t>EMI_per_sqm.kgCO2.MT.Res.HHnew.Thermal.SH.Biomass.WH.Elc.Solar.Solar</t>
  </si>
  <si>
    <t>EMI_per_sqm.kgCO2.MT.Res.HHnew.Thermal.SH.Biomass.CO</t>
  </si>
  <si>
    <t>EMI_per_sqm.kgCO2.MT.Res.HHnew.Thermal.SH.Biomass.CO.Biomass.Biomass</t>
  </si>
  <si>
    <t>EMI_per_sqm.kgCO2.MT.Res.HHnew.Thermal.SH.Biomass.CO.LPG.LPG</t>
  </si>
  <si>
    <t>EMI_per_sqm.kgCO2.MT.Res.HHnew.Thermal.SH.Biomass.CO.Elc.Elec</t>
  </si>
  <si>
    <t>EMI_per_sqm.kgCO2.MT.Res.HHnew.Thermal.SH.Geo</t>
  </si>
  <si>
    <t>EMI_per_sqm.kgCO2.MT.Res.HHnew.Thermal.SH.Geo.SH</t>
  </si>
  <si>
    <t>EMI_per_sqm.kgCO2.MT.Res.HHnew.Thermal.SH.Geo.SH.Geo</t>
  </si>
  <si>
    <t>EMI_per_sqm.kgCO2.MT.Res.HHnew.Thermal.SH.Geo.SH.Elec</t>
  </si>
  <si>
    <t>EMI_per_sqm.kgCO2.MT.Res.HHnew.Thermal.SH.Geo.SC</t>
  </si>
  <si>
    <t>EMI_per_sqm.kgCO2.MT.Res.HHnew.Thermal.SH.Geo.SC.AC.Elec</t>
  </si>
  <si>
    <t>EMI_per_sqm.kgCO2.MT.Res.HHnew.Thermal.SH.Geo.WH</t>
  </si>
  <si>
    <t>EMI_per_sqm.kgCO2.MT.Res.HHnew.Thermal.SH.Geo.WH.Geo.NoSolar.Geo</t>
  </si>
  <si>
    <t>EMI_per_sqm.kgCO2.MT.Res.HHnew.Thermal.SH.Geo.WH.Geo.Solar</t>
  </si>
  <si>
    <t>EMI_per_sqm.kgCO2.MT.Res.HHnew.Thermal.SH.Geo.WH.Geo.Solar.Geo</t>
  </si>
  <si>
    <t>EMI_per_sqm.kgCO2.MT.Res.HHnew.Thermal.SH.Geo.WH.Geo.Solar.Solar</t>
  </si>
  <si>
    <t>EMI_per_sqm.kgCO2.MT.Res.HHnew.Thermal.SH.Geo.WH.Elc.NoSolar.Elec</t>
  </si>
  <si>
    <t>EMI_per_sqm.kgCO2.MT.Res.HHnew.Thermal.SH.Geo.WH.Elc.Solar</t>
  </si>
  <si>
    <t>EMI_per_sqm.kgCO2.MT.Res.HHnew.Thermal.SH.Geo.WH.Elc.Solar.Elec</t>
  </si>
  <si>
    <t>EMI_per_sqm.kgCO2.MT.Res.HHnew.Thermal.SH.Geo.WH.Elc.Solar.Solar</t>
  </si>
  <si>
    <t>EMI_per_sqm.kgCO2.MT.Res.HHnew.Thermal.SH.Geo.CO</t>
  </si>
  <si>
    <t>EMI_per_sqm.kgCO2.MT.Res.HHnew.Thermal.SH.Geo.CO.LPG.LPG</t>
  </si>
  <si>
    <t>EMI_per_sqm.kgCO2.MT.Res.HHnew.Thermal.SH.Geo.CO.Elc.Elec</t>
  </si>
  <si>
    <t>EMI_per_sqm.kgCO2.MT.Res.HHnew.Thermal.SH.DistrHeat</t>
  </si>
  <si>
    <t>EMI_per_sqm.kgCO2.MT.Res.HHnew.Thermal.SH.DistrHeat.SH</t>
  </si>
  <si>
    <t>EMI_per_sqm.kgCO2.MT.Res.HHnew.Thermal.SH.DistrHeat.SH.Steam_Distr</t>
  </si>
  <si>
    <t>EMI_per_sqm.kgCO2.MT.Res.HHnew.Thermal.SH.DistrHeat.SH.Elec</t>
  </si>
  <si>
    <t>EMI_per_sqm.kgCO2.MT.Res.HHnew.Thermal.SH.DistrHeat.SC</t>
  </si>
  <si>
    <t>EMI_per_sqm.kgCO2.MT.Res.HHnew.Thermal.SH.DistrHeat.SC.AC.Elec</t>
  </si>
  <si>
    <t>EMI_per_sqm.kgCO2.MT.Res.HHnew.Thermal.SH.DistrHeat.WH</t>
  </si>
  <si>
    <t>EMI_per_sqm.kgCO2.MT.Res.HHnew.Thermal.SH.DistrHeat.WH.DistrHeat.NoSolar.Steam_Distr</t>
  </si>
  <si>
    <t>EMI_per_sqm.kgCO2.MT.Res.HHnew.Thermal.SH.DistrHeat.WH.DistrHeat.Solar</t>
  </si>
  <si>
    <t>EMI_per_sqm.kgCO2.MT.Res.HHnew.Thermal.SH.DistrHeat.WH.DistrHeat.Solar.Steam_Distr</t>
  </si>
  <si>
    <t>EMI_per_sqm.kgCO2.MT.Res.HHnew.Thermal.SH.DistrHeat.WH.DistrHeat.Solar.Solar</t>
  </si>
  <si>
    <t>EMI_per_sqm.kgCO2.MT.Res.HHnew.Thermal.SH.DistrHeat.WH.Elc.NoSolar.Elec</t>
  </si>
  <si>
    <t>EMI_per_sqm.kgCO2.MT.Res.HHnew.Thermal.SH.DistrHeat.WH.Elc.Solar</t>
  </si>
  <si>
    <t>EMI_per_sqm.kgCO2.MT.Res.HHnew.Thermal.SH.DistrHeat.WH.Elc.Solar.Elec</t>
  </si>
  <si>
    <t>EMI_per_sqm.kgCO2.MT.Res.HHnew.Thermal.SH.DistrHeat.WH.Elc.Solar.Solar</t>
  </si>
  <si>
    <t>EMI_per_sqm.kgCO2.MT.Res.HHnew.Thermal.SH.DistrHeat.CO</t>
  </si>
  <si>
    <t>EMI_per_sqm.kgCO2.MT.Res.HHnew.Thermal.SH.DistrHeat.CO.LPG.LPG</t>
  </si>
  <si>
    <t>EMI_per_sqm.kgCO2.MT.Res.HHnew.Thermal.SH.DistrHeat.CO.Elc.Elec</t>
  </si>
  <si>
    <t>EMI_per_sqm.kgCO2.MT.Res.HHnew.Thermal.SH.AdvElc</t>
  </si>
  <si>
    <t>EMI_per_sqm.kgCO2.MT.Res.HHnew.Thermal.SH.AdvElc.SH</t>
  </si>
  <si>
    <t>EMI_per_sqm.kgCO2.MT.Res.HHnew.Thermal.SH.AdvElc.SH.Elec</t>
  </si>
  <si>
    <t>EMI_per_sqm.kgCO2.MT.Res.HHnew.Thermal.SH.AdvElc.SC</t>
  </si>
  <si>
    <t>EMI_per_sqm.kgCO2.MT.Res.HHnew.Thermal.SH.AdvElc.SC.AC.Elec</t>
  </si>
  <si>
    <t>EMI_per_sqm.kgCO2.MT.Res.HHnew.Thermal.SH.AdvElc.WH</t>
  </si>
  <si>
    <t>EMI_per_sqm.kgCO2.MT.Res.HHnew.Thermal.SH.AdvElc.WH.LPG.NoSolar.LPG</t>
  </si>
  <si>
    <t>EMI_per_sqm.kgCO2.MT.Res.HHnew.Thermal.SH.AdvElc.WH.LPG.Solar</t>
  </si>
  <si>
    <t>EMI_per_sqm.kgCO2.MT.Res.HHnew.Thermal.SH.AdvElc.WH.LPG.Solar.LPG</t>
  </si>
  <si>
    <t>EMI_per_sqm.kgCO2.MT.Res.HHnew.Thermal.SH.AdvElc.WH.LPG.Solar.Solar</t>
  </si>
  <si>
    <t>EMI_per_sqm.kgCO2.MT.Res.HHnew.Thermal.SH.AdvElc.WH.Elc.NoSolar.Elec</t>
  </si>
  <si>
    <t>EMI_per_sqm.kgCO2.MT.Res.HHnew.Thermal.SH.AdvElc.WH.Elc.Solar</t>
  </si>
  <si>
    <t>EMI_per_sqm.kgCO2.MT.Res.HHnew.Thermal.SH.AdvElc.WH.Elc.Solar.Elec</t>
  </si>
  <si>
    <t>EMI_per_sqm.kgCO2.MT.Res.HHnew.Thermal.SH.AdvElc.WH.Elc.Solar.Solar</t>
  </si>
  <si>
    <t>EMI_per_sqm.kgCO2.MT.Res.HHnew.Thermal.SH.AdvElc.CO</t>
  </si>
  <si>
    <t>EMI_per_sqm.kgCO2.MT.Res.HHnew.Thermal.SH.AdvElc.CO.LPG.LPG</t>
  </si>
  <si>
    <t>EMI_per_sqm.kgCO2.MT.Res.HHnew.Thermal.SH.AdvElc.CO.Elc.Elec</t>
  </si>
  <si>
    <t>EMI_per_sqm.kgCO2.MT.Res.HHnew.Thermal.SH.ConvElc</t>
  </si>
  <si>
    <t>EMI_per_sqm.kgCO2.MT.Res.HHnew.Thermal.SH.ConvElc.SH</t>
  </si>
  <si>
    <t>EMI_per_sqm.kgCO2.MT.Res.HHnew.Thermal.SH.ConvElc.SH.Elec</t>
  </si>
  <si>
    <t>EMI_per_sqm.kgCO2.MT.Res.HHnew.Thermal.SH.ConvElc.SC</t>
  </si>
  <si>
    <t>EMI_per_sqm.kgCO2.MT.Res.HHnew.Thermal.SH.ConvElc.SC.AC.Elec</t>
  </si>
  <si>
    <t>EMI_per_sqm.kgCO2.MT.Res.HHnew.Thermal.SH.ConvElc.WH</t>
  </si>
  <si>
    <t>EMI_per_sqm.kgCO2.MT.Res.HHnew.Thermal.SH.ConvElc.WH.LPG.NoSolar.LPG</t>
  </si>
  <si>
    <t>EMI_per_sqm.kgCO2.MT.Res.HHnew.Thermal.SH.ConvElc.WH.LPG.Solar</t>
  </si>
  <si>
    <t>EMI_per_sqm.kgCO2.MT.Res.HHnew.Thermal.SH.ConvElc.WH.LPG.Solar.LPG</t>
  </si>
  <si>
    <t>EMI_per_sqm.kgCO2.MT.Res.HHnew.Thermal.SH.ConvElc.WH.LPG.Solar.Solar</t>
  </si>
  <si>
    <t>EMI_per_sqm.kgCO2.MT.Res.HHnew.Thermal.SH.ConvElc.WH.Elc.NoSolar.Elec</t>
  </si>
  <si>
    <t>EMI_per_sqm.kgCO2.MT.Res.HHnew.Thermal.SH.ConvElc.WH.Elc.Solar</t>
  </si>
  <si>
    <t>EMI_per_sqm.kgCO2.MT.Res.HHnew.Thermal.SH.ConvElc.WH.Elc.Solar.Elec</t>
  </si>
  <si>
    <t>EMI_per_sqm.kgCO2.MT.Res.HHnew.Thermal.SH.ConvElc.WH.Elc.Solar.Solar</t>
  </si>
  <si>
    <t>EMI_per_sqm.kgCO2.MT.Res.HHnew.Thermal.SH.ConvElc.CO</t>
  </si>
  <si>
    <t>EMI_per_sqm.kgCO2.MT.Res.HHnew.Thermal.SH.ConvElc.CO.LPG.LPG</t>
  </si>
  <si>
    <t>EMI_per_sqm.kgCO2.MT.Res.HHnew.Thermal.SH.ConvElc.CO.Elc.Elec</t>
  </si>
  <si>
    <t>MT - Household type: Solids</t>
  </si>
  <si>
    <t>MT - Household type: LPG</t>
  </si>
  <si>
    <t>MT - Household type: Diesel oil</t>
  </si>
  <si>
    <t>MT - Household type: Gas</t>
  </si>
  <si>
    <t>MT - Household type: Biomass</t>
  </si>
  <si>
    <t>MT - Household type: Geothermal</t>
  </si>
  <si>
    <t>MT - Household type: Distributed heat</t>
  </si>
  <si>
    <t>MT - Household type: Advanced electric heating</t>
  </si>
  <si>
    <t>MT - Household type: Conventional electric heating</t>
  </si>
  <si>
    <t>MT - Residential / specific electric uses</t>
  </si>
  <si>
    <t>MT - Refrigerators and freezers</t>
  </si>
  <si>
    <t>MT - Washing machines</t>
  </si>
  <si>
    <t>MT - Clothes dryers</t>
  </si>
  <si>
    <t>MT - Dishwashers</t>
  </si>
  <si>
    <t>MT - TV and multimedia</t>
  </si>
  <si>
    <t>MT - ICT equipment</t>
  </si>
  <si>
    <t>MT - Lighting</t>
  </si>
  <si>
    <t>MT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</si>
</sst>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45432.78738425926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3590.0528666016526</v>
      </c>
      <c r="C3" s="182">
        <v>3672.1950244779696</v>
      </c>
      <c r="D3" s="182">
        <v>3590.0279079039174</v>
      </c>
      <c r="E3" s="182">
        <v>3785.5526410533353</v>
      </c>
      <c r="F3" s="182">
        <v>3890.581318088934</v>
      </c>
      <c r="G3" s="182">
        <v>4059.3610661962862</v>
      </c>
      <c r="H3" s="182">
        <v>4163.1587106621992</v>
      </c>
      <c r="I3" s="182">
        <v>4231.5254117563954</v>
      </c>
      <c r="J3" s="182">
        <v>4214.3586253827834</v>
      </c>
      <c r="K3" s="182">
        <v>4261.3832308017481</v>
      </c>
      <c r="L3" s="182">
        <v>4348.4366835046158</v>
      </c>
      <c r="M3" s="182">
        <v>4498.1704406851577</v>
      </c>
      <c r="N3" s="182">
        <v>4523.0543531040466</v>
      </c>
      <c r="O3" s="182">
        <v>4661.0766701050934</v>
      </c>
      <c r="P3" s="182">
        <v>4786.8979040303984</v>
      </c>
      <c r="Q3" s="182">
        <v>4899</v>
      </c>
      <c r="R3" s="182">
        <v>5046.0642323618567</v>
      </c>
      <c r="S3" s="182">
        <v>5325.2697921057015</v>
      </c>
      <c r="T3" s="182">
        <v>5834.345161196321</v>
      </c>
      <c r="U3" s="182">
        <v>6085.8703839662849</v>
      </c>
      <c r="V3" s="182">
        <v>5437.6048084713511</v>
      </c>
      <c r="W3" s="182">
        <v>5878.8820742864054</v>
      </c>
      <c r="DA3" s="210" t="s">
        <v>221</v>
      </c>
    </row>
    <row r="4" spans="1:105" ht="12" customHeight="1" x14ac:dyDescent="0.25">
      <c r="A4" s="183" t="s">
        <v>90</v>
      </c>
      <c r="B4" s="36">
        <v>388759</v>
      </c>
      <c r="C4" s="36">
        <v>391415</v>
      </c>
      <c r="D4" s="36">
        <v>394641</v>
      </c>
      <c r="E4" s="36">
        <v>397296</v>
      </c>
      <c r="F4" s="36">
        <v>399867</v>
      </c>
      <c r="G4" s="36">
        <v>402668</v>
      </c>
      <c r="H4" s="36">
        <v>404999</v>
      </c>
      <c r="I4" s="36">
        <v>405616</v>
      </c>
      <c r="J4" s="36">
        <v>407832</v>
      </c>
      <c r="K4" s="36">
        <v>410926</v>
      </c>
      <c r="L4" s="36">
        <v>414027</v>
      </c>
      <c r="M4" s="36">
        <v>414989</v>
      </c>
      <c r="N4" s="36">
        <v>417546</v>
      </c>
      <c r="O4" s="36">
        <v>422509</v>
      </c>
      <c r="P4" s="36">
        <v>429424</v>
      </c>
      <c r="Q4" s="36">
        <v>439691</v>
      </c>
      <c r="R4" s="36">
        <v>450415</v>
      </c>
      <c r="S4" s="36">
        <v>460297</v>
      </c>
      <c r="T4" s="36">
        <v>475701</v>
      </c>
      <c r="U4" s="36">
        <v>493559</v>
      </c>
      <c r="V4" s="36">
        <v>514564</v>
      </c>
      <c r="W4" s="36">
        <v>516100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134669</v>
      </c>
      <c r="C6" s="35">
        <v>135775</v>
      </c>
      <c r="D6" s="35">
        <v>137082</v>
      </c>
      <c r="E6" s="35">
        <v>138194</v>
      </c>
      <c r="F6" s="35">
        <v>139280</v>
      </c>
      <c r="G6" s="35">
        <v>140449</v>
      </c>
      <c r="H6" s="35">
        <v>142205</v>
      </c>
      <c r="I6" s="35">
        <v>143989</v>
      </c>
      <c r="J6" s="35">
        <v>146649</v>
      </c>
      <c r="K6" s="35">
        <v>149265</v>
      </c>
      <c r="L6" s="35">
        <v>152104</v>
      </c>
      <c r="M6" s="35">
        <v>154042</v>
      </c>
      <c r="N6" s="35">
        <v>156795</v>
      </c>
      <c r="O6" s="35">
        <v>160711</v>
      </c>
      <c r="P6" s="35">
        <v>165673</v>
      </c>
      <c r="Q6" s="35">
        <v>172902</v>
      </c>
      <c r="R6" s="35">
        <v>178382</v>
      </c>
      <c r="S6" s="35">
        <v>183825</v>
      </c>
      <c r="T6" s="35">
        <v>191352</v>
      </c>
      <c r="U6" s="35">
        <v>200961</v>
      </c>
      <c r="V6" s="35">
        <v>211581</v>
      </c>
      <c r="W6" s="35">
        <v>213000</v>
      </c>
      <c r="DA6" s="59" t="s">
        <v>223</v>
      </c>
    </row>
    <row r="7" spans="1:105" ht="12" customHeight="1" x14ac:dyDescent="0.25">
      <c r="A7" s="185" t="s">
        <v>187</v>
      </c>
      <c r="B7" s="114">
        <v>13763.499366896758</v>
      </c>
      <c r="C7" s="114">
        <v>13909.054844035893</v>
      </c>
      <c r="D7" s="114">
        <v>14079.533558463645</v>
      </c>
      <c r="E7" s="114">
        <v>14231.418448329528</v>
      </c>
      <c r="F7" s="114">
        <v>14381.932680053538</v>
      </c>
      <c r="G7" s="114">
        <v>14546.064652159246</v>
      </c>
      <c r="H7" s="114">
        <v>14778.200394846743</v>
      </c>
      <c r="I7" s="114">
        <v>15018.236819845599</v>
      </c>
      <c r="J7" s="114">
        <v>15360.722473631828</v>
      </c>
      <c r="K7" s="114">
        <v>15700.69231563625</v>
      </c>
      <c r="L7" s="114">
        <v>16069.834670112563</v>
      </c>
      <c r="M7" s="114">
        <v>16338.513360415085</v>
      </c>
      <c r="N7" s="114">
        <v>16704.869689721734</v>
      </c>
      <c r="O7" s="114">
        <v>17210.761889689726</v>
      </c>
      <c r="P7" s="114">
        <v>17845.735664639025</v>
      </c>
      <c r="Q7" s="114">
        <v>18756.630286674565</v>
      </c>
      <c r="R7" s="114">
        <v>19469.325334365665</v>
      </c>
      <c r="S7" s="114">
        <v>20188.2421369318</v>
      </c>
      <c r="T7" s="114">
        <v>21173.072545657269</v>
      </c>
      <c r="U7" s="114">
        <v>22422.042896863597</v>
      </c>
      <c r="V7" s="114">
        <v>23808.001</v>
      </c>
      <c r="W7" s="114">
        <v>24082.834958890217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4034</v>
      </c>
      <c r="D8" s="138">
        <v>4259</v>
      </c>
      <c r="E8" s="138">
        <v>4092</v>
      </c>
      <c r="F8" s="138">
        <v>4090</v>
      </c>
      <c r="G8" s="138">
        <v>4197</v>
      </c>
      <c r="H8" s="138">
        <v>4809</v>
      </c>
      <c r="I8" s="138">
        <v>4875</v>
      </c>
      <c r="J8" s="138">
        <v>5790</v>
      </c>
      <c r="K8" s="138">
        <v>5804</v>
      </c>
      <c r="L8" s="138">
        <v>6084</v>
      </c>
      <c r="M8" s="138">
        <v>5245</v>
      </c>
      <c r="N8" s="138">
        <v>6102</v>
      </c>
      <c r="O8" s="138">
        <v>7325</v>
      </c>
      <c r="P8" s="138">
        <v>8456</v>
      </c>
      <c r="Q8" s="138">
        <v>10831</v>
      </c>
      <c r="R8" s="138">
        <v>9239</v>
      </c>
      <c r="S8" s="138">
        <v>9321</v>
      </c>
      <c r="T8" s="138">
        <v>11523</v>
      </c>
      <c r="U8" s="138">
        <v>13769</v>
      </c>
      <c r="V8" s="138">
        <v>14989</v>
      </c>
      <c r="W8" s="138">
        <v>6019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444.80419916331061</v>
      </c>
      <c r="D9" s="39">
        <v>472.18029482917575</v>
      </c>
      <c r="E9" s="39">
        <v>456.44813837409578</v>
      </c>
      <c r="F9" s="39">
        <v>457.53033860947011</v>
      </c>
      <c r="G9" s="39">
        <v>473.60093736841412</v>
      </c>
      <c r="H9" s="39">
        <v>544.15976875983449</v>
      </c>
      <c r="I9" s="39">
        <v>555.94414350183638</v>
      </c>
      <c r="J9" s="39">
        <v>662.37926715223648</v>
      </c>
      <c r="K9" s="39">
        <v>665.79119644877801</v>
      </c>
      <c r="L9" s="39">
        <v>700.78924756663071</v>
      </c>
      <c r="M9" s="39">
        <v>606.66213420072836</v>
      </c>
      <c r="N9" s="39">
        <v>708.63227536503769</v>
      </c>
      <c r="O9" s="39">
        <v>854.3002919694992</v>
      </c>
      <c r="P9" s="39">
        <v>992.06907370355714</v>
      </c>
      <c r="Q9" s="39">
        <v>1279.0277834874112</v>
      </c>
      <c r="R9" s="39">
        <v>1096.8739910274667</v>
      </c>
      <c r="S9" s="39">
        <v>1115.2578353563497</v>
      </c>
      <c r="T9" s="39">
        <v>1393.2313285371511</v>
      </c>
      <c r="U9" s="39">
        <v>1674.1324699292034</v>
      </c>
      <c r="V9" s="39">
        <v>1832.4805302278048</v>
      </c>
      <c r="W9" s="39">
        <v>744.96514786262196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512.79</v>
      </c>
      <c r="C11" s="41">
        <v>419.81</v>
      </c>
      <c r="D11" s="41">
        <v>449.86</v>
      </c>
      <c r="E11" s="41">
        <v>646.01</v>
      </c>
      <c r="F11" s="41">
        <v>550.67999999999995</v>
      </c>
      <c r="G11" s="41">
        <v>713.46</v>
      </c>
      <c r="H11" s="41">
        <v>506.75</v>
      </c>
      <c r="I11" s="41">
        <v>367.07</v>
      </c>
      <c r="J11" s="41">
        <v>345.03</v>
      </c>
      <c r="K11" s="41">
        <v>534.04999999999995</v>
      </c>
      <c r="L11" s="41">
        <v>402.95</v>
      </c>
      <c r="M11" s="41">
        <v>549.19000000000005</v>
      </c>
      <c r="N11" s="41">
        <v>662.36</v>
      </c>
      <c r="O11" s="41">
        <v>460.65</v>
      </c>
      <c r="P11" s="41">
        <v>374.61</v>
      </c>
      <c r="Q11" s="41">
        <v>543.9</v>
      </c>
      <c r="R11" s="41">
        <v>322.36</v>
      </c>
      <c r="S11" s="41">
        <v>534.15</v>
      </c>
      <c r="T11" s="41">
        <v>365.57</v>
      </c>
      <c r="U11" s="41">
        <v>515.23</v>
      </c>
      <c r="V11" s="41">
        <v>401.93</v>
      </c>
      <c r="W11" s="41">
        <v>465.87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484.6861904761904</v>
      </c>
      <c r="C12" s="187">
        <f t="shared" ref="C12:W12" si="0">AVERAGE($B11:$V11)</f>
        <v>484.6861904761904</v>
      </c>
      <c r="D12" s="187">
        <f t="shared" si="0"/>
        <v>484.6861904761904</v>
      </c>
      <c r="E12" s="187">
        <f t="shared" si="0"/>
        <v>484.6861904761904</v>
      </c>
      <c r="F12" s="187">
        <f t="shared" si="0"/>
        <v>484.6861904761904</v>
      </c>
      <c r="G12" s="187">
        <f t="shared" si="0"/>
        <v>484.6861904761904</v>
      </c>
      <c r="H12" s="187">
        <f t="shared" si="0"/>
        <v>484.6861904761904</v>
      </c>
      <c r="I12" s="187">
        <f t="shared" si="0"/>
        <v>484.6861904761904</v>
      </c>
      <c r="J12" s="187">
        <f t="shared" si="0"/>
        <v>484.6861904761904</v>
      </c>
      <c r="K12" s="187">
        <f t="shared" si="0"/>
        <v>484.6861904761904</v>
      </c>
      <c r="L12" s="187">
        <f t="shared" si="0"/>
        <v>484.6861904761904</v>
      </c>
      <c r="M12" s="187">
        <f t="shared" si="0"/>
        <v>484.6861904761904</v>
      </c>
      <c r="N12" s="187">
        <f t="shared" si="0"/>
        <v>484.6861904761904</v>
      </c>
      <c r="O12" s="187">
        <f t="shared" si="0"/>
        <v>484.6861904761904</v>
      </c>
      <c r="P12" s="187">
        <f t="shared" si="0"/>
        <v>484.6861904761904</v>
      </c>
      <c r="Q12" s="187">
        <f t="shared" si="0"/>
        <v>484.6861904761904</v>
      </c>
      <c r="R12" s="187">
        <f t="shared" si="0"/>
        <v>484.6861904761904</v>
      </c>
      <c r="S12" s="187">
        <f t="shared" si="0"/>
        <v>484.6861904761904</v>
      </c>
      <c r="T12" s="187">
        <f t="shared" si="0"/>
        <v>484.6861904761904</v>
      </c>
      <c r="U12" s="187">
        <f t="shared" si="0"/>
        <v>484.6861904761904</v>
      </c>
      <c r="V12" s="187">
        <f t="shared" si="0"/>
        <v>484.6861904761904</v>
      </c>
      <c r="W12" s="187">
        <f t="shared" si="0"/>
        <v>484.6861904761904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1.0579835160894482</v>
      </c>
      <c r="C13" s="189">
        <f t="shared" si="1"/>
        <v>0.86614805259367633</v>
      </c>
      <c r="D13" s="189">
        <f t="shared" si="1"/>
        <v>0.92814693061096987</v>
      </c>
      <c r="E13" s="189">
        <f t="shared" si="1"/>
        <v>1.3328417699817556</v>
      </c>
      <c r="F13" s="189">
        <f t="shared" si="1"/>
        <v>1.1361578085378758</v>
      </c>
      <c r="G13" s="189">
        <f t="shared" si="1"/>
        <v>1.4720039770455309</v>
      </c>
      <c r="H13" s="189">
        <f t="shared" si="1"/>
        <v>1.0455218447675032</v>
      </c>
      <c r="I13" s="189">
        <f t="shared" si="1"/>
        <v>0.75733537949443985</v>
      </c>
      <c r="J13" s="189">
        <f t="shared" si="1"/>
        <v>0.71186265831303719</v>
      </c>
      <c r="K13" s="189">
        <f t="shared" si="1"/>
        <v>1.1018469485902023</v>
      </c>
      <c r="L13" s="189">
        <f t="shared" si="1"/>
        <v>0.83136265880427307</v>
      </c>
      <c r="M13" s="189">
        <f t="shared" si="1"/>
        <v>1.133083654519714</v>
      </c>
      <c r="N13" s="189">
        <f t="shared" si="1"/>
        <v>1.3665749365568889</v>
      </c>
      <c r="O13" s="189">
        <f t="shared" si="1"/>
        <v>0.95040875735994135</v>
      </c>
      <c r="P13" s="189">
        <f t="shared" si="1"/>
        <v>0.77289183674070916</v>
      </c>
      <c r="Q13" s="189">
        <f t="shared" si="1"/>
        <v>1.1221693761599307</v>
      </c>
      <c r="R13" s="189">
        <f t="shared" ref="R13:V13" si="2">R11/R12</f>
        <v>0.66509012704341852</v>
      </c>
      <c r="S13" s="189">
        <f t="shared" si="2"/>
        <v>1.102053267651824</v>
      </c>
      <c r="T13" s="189">
        <f t="shared" si="2"/>
        <v>0.75424059357011564</v>
      </c>
      <c r="U13" s="189">
        <f t="shared" si="2"/>
        <v>1.0630177011930155</v>
      </c>
      <c r="V13" s="189">
        <f t="shared" si="2"/>
        <v>0.82925820437573272</v>
      </c>
      <c r="W13" s="189">
        <f t="shared" ref="W13" si="3">W11/W12</f>
        <v>0.96117861237658941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2.8867742390602142</v>
      </c>
      <c r="C17" s="14">
        <f t="shared" si="4"/>
        <v>2.8828208433069418</v>
      </c>
      <c r="D17" s="14">
        <f t="shared" si="4"/>
        <v>2.878868122729461</v>
      </c>
      <c r="E17" s="14">
        <f t="shared" si="4"/>
        <v>2.8749149746009235</v>
      </c>
      <c r="F17" s="14">
        <f t="shared" si="4"/>
        <v>2.8709577828834005</v>
      </c>
      <c r="G17" s="14">
        <f t="shared" si="4"/>
        <v>2.8670051050559278</v>
      </c>
      <c r="H17" s="14">
        <f t="shared" si="4"/>
        <v>2.8479940930347034</v>
      </c>
      <c r="I17" s="14">
        <f t="shared" si="4"/>
        <v>2.8169929647403622</v>
      </c>
      <c r="J17" s="14">
        <f t="shared" si="4"/>
        <v>2.7810077122926171</v>
      </c>
      <c r="K17" s="14">
        <f t="shared" si="4"/>
        <v>2.7529963487756675</v>
      </c>
      <c r="L17" s="14">
        <f t="shared" si="4"/>
        <v>2.7219994214484826</v>
      </c>
      <c r="M17" s="14">
        <f t="shared" si="4"/>
        <v>2.693999039223069</v>
      </c>
      <c r="N17" s="14">
        <f t="shared" si="4"/>
        <v>2.6630058356452695</v>
      </c>
      <c r="O17" s="14">
        <f t="shared" si="4"/>
        <v>2.6289986373054739</v>
      </c>
      <c r="P17" s="14">
        <f t="shared" si="4"/>
        <v>2.5919974890295943</v>
      </c>
      <c r="Q17" s="14">
        <f t="shared" si="4"/>
        <v>2.5430070213184348</v>
      </c>
      <c r="R17" s="14">
        <f t="shared" ref="R17:V17" si="5">R4/R6</f>
        <v>2.5250025226760546</v>
      </c>
      <c r="S17" s="14">
        <f t="shared" si="5"/>
        <v>2.5039956480348158</v>
      </c>
      <c r="T17" s="14">
        <f t="shared" si="5"/>
        <v>2.485999623730089</v>
      </c>
      <c r="U17" s="14">
        <f t="shared" si="5"/>
        <v>2.455993949074696</v>
      </c>
      <c r="V17" s="14">
        <f t="shared" si="5"/>
        <v>2.4319953114882717</v>
      </c>
      <c r="W17" s="14">
        <f t="shared" ref="W17" si="6">W4/W6</f>
        <v>2.4230046948356807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35.40368034411231</v>
      </c>
      <c r="C18" s="94">
        <f t="shared" si="7"/>
        <v>35.535313782138886</v>
      </c>
      <c r="D18" s="94">
        <f t="shared" si="7"/>
        <v>35.676814011883316</v>
      </c>
      <c r="E18" s="94">
        <f t="shared" si="7"/>
        <v>35.820694012347289</v>
      </c>
      <c r="F18" s="94">
        <f t="shared" si="7"/>
        <v>35.966790658027641</v>
      </c>
      <c r="G18" s="94">
        <f t="shared" si="7"/>
        <v>36.124213128828828</v>
      </c>
      <c r="H18" s="94">
        <f t="shared" si="7"/>
        <v>36.489473788445757</v>
      </c>
      <c r="I18" s="94">
        <f t="shared" si="7"/>
        <v>37.025750512419627</v>
      </c>
      <c r="J18" s="94">
        <f t="shared" si="7"/>
        <v>37.66433843747383</v>
      </c>
      <c r="K18" s="94">
        <f t="shared" si="7"/>
        <v>38.208077161426267</v>
      </c>
      <c r="L18" s="94">
        <f t="shared" si="7"/>
        <v>38.813494458362769</v>
      </c>
      <c r="M18" s="94">
        <f t="shared" si="7"/>
        <v>39.370955279332911</v>
      </c>
      <c r="N18" s="94">
        <f t="shared" si="7"/>
        <v>40.007255942391339</v>
      </c>
      <c r="O18" s="94">
        <f t="shared" si="7"/>
        <v>40.734663379217309</v>
      </c>
      <c r="P18" s="94">
        <f t="shared" si="7"/>
        <v>41.557378406048628</v>
      </c>
      <c r="Q18" s="94">
        <f t="shared" si="7"/>
        <v>42.658663212743868</v>
      </c>
      <c r="R18" s="94">
        <f t="shared" ref="R18:V18" si="8">R7*1000/R4</f>
        <v>43.225304073722377</v>
      </c>
      <c r="S18" s="94">
        <f t="shared" si="8"/>
        <v>43.859165141054142</v>
      </c>
      <c r="T18" s="94">
        <f t="shared" si="8"/>
        <v>44.509203356009905</v>
      </c>
      <c r="U18" s="94">
        <f t="shared" si="8"/>
        <v>45.429306115101937</v>
      </c>
      <c r="V18" s="94">
        <f t="shared" si="8"/>
        <v>46.268298987103648</v>
      </c>
      <c r="W18" s="94">
        <f t="shared" ref="W18" si="9">W7*1000/W4</f>
        <v>46.663117533211043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102.20243238530588</v>
      </c>
      <c r="C19" s="15">
        <f t="shared" si="10"/>
        <v>102.44194324460241</v>
      </c>
      <c r="D19" s="15">
        <f t="shared" si="10"/>
        <v>102.70884257935866</v>
      </c>
      <c r="E19" s="15">
        <f t="shared" si="10"/>
        <v>102.98144961669486</v>
      </c>
      <c r="F19" s="15">
        <f t="shared" si="10"/>
        <v>103.25913756500242</v>
      </c>
      <c r="G19" s="15">
        <f t="shared" si="10"/>
        <v>103.56830345648061</v>
      </c>
      <c r="H19" s="15">
        <f t="shared" si="10"/>
        <v>103.92180580743816</v>
      </c>
      <c r="I19" s="15">
        <f t="shared" si="10"/>
        <v>104.30127870771794</v>
      </c>
      <c r="J19" s="15">
        <f t="shared" si="10"/>
        <v>104.74481567301397</v>
      </c>
      <c r="K19" s="15">
        <f t="shared" si="10"/>
        <v>105.18669691914548</v>
      </c>
      <c r="L19" s="15">
        <f t="shared" si="10"/>
        <v>105.65030946005736</v>
      </c>
      <c r="M19" s="15">
        <f t="shared" si="10"/>
        <v>106.06531569581728</v>
      </c>
      <c r="N19" s="15">
        <f t="shared" si="10"/>
        <v>106.53955604274201</v>
      </c>
      <c r="O19" s="15">
        <f t="shared" si="10"/>
        <v>107.09137451505948</v>
      </c>
      <c r="P19" s="15">
        <f t="shared" si="10"/>
        <v>107.71662047913074</v>
      </c>
      <c r="Q19" s="15">
        <f t="shared" si="10"/>
        <v>108.48128007006606</v>
      </c>
      <c r="R19" s="15">
        <f t="shared" ref="R19:V19" si="11">R7*1000/R6</f>
        <v>109.14400182958856</v>
      </c>
      <c r="S19" s="15">
        <f t="shared" si="11"/>
        <v>109.82315863963987</v>
      </c>
      <c r="T19" s="15">
        <f t="shared" si="11"/>
        <v>110.64986279556665</v>
      </c>
      <c r="U19" s="15">
        <f t="shared" si="11"/>
        <v>111.57410092935245</v>
      </c>
      <c r="V19" s="15">
        <f t="shared" si="11"/>
        <v>112.52428620717362</v>
      </c>
      <c r="W19" s="15">
        <f t="shared" ref="W19" si="12">W7*1000/W6</f>
        <v>113.06495285863953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38.248581310105429</v>
      </c>
      <c r="D20" s="4">
        <f t="shared" si="13"/>
        <v>38.510437110046055</v>
      </c>
      <c r="E20" s="4">
        <f t="shared" si="13"/>
        <v>38.799918211079152</v>
      </c>
      <c r="F20" s="4">
        <f t="shared" si="13"/>
        <v>38.96456058285284</v>
      </c>
      <c r="G20" s="4">
        <f t="shared" si="13"/>
        <v>39.359096255457864</v>
      </c>
      <c r="H20" s="4">
        <f t="shared" si="13"/>
        <v>39.731281103190305</v>
      </c>
      <c r="I20" s="4">
        <f t="shared" si="13"/>
        <v>40.482821837142879</v>
      </c>
      <c r="J20" s="4">
        <f t="shared" si="13"/>
        <v>41.136370736882171</v>
      </c>
      <c r="K20" s="4">
        <f t="shared" si="13"/>
        <v>41.668225820536499</v>
      </c>
      <c r="L20" s="4">
        <f t="shared" si="13"/>
        <v>42.316544407981489</v>
      </c>
      <c r="M20" s="4">
        <f t="shared" si="13"/>
        <v>42.934257787015348</v>
      </c>
      <c r="N20" s="4">
        <f t="shared" si="13"/>
        <v>43.60904813967764</v>
      </c>
      <c r="O20" s="4">
        <f t="shared" si="13"/>
        <v>44.362147835487328</v>
      </c>
      <c r="P20" s="4">
        <f t="shared" si="13"/>
        <v>45.2628984113149</v>
      </c>
      <c r="Q20" s="4">
        <f t="shared" si="13"/>
        <v>46.436968821105765</v>
      </c>
      <c r="R20" s="4">
        <f t="shared" ref="R20:V20" si="14">IF(SUM(R21)=0,"",R21/R17)</f>
        <v>47.018628314285664</v>
      </c>
      <c r="S20" s="4">
        <f t="shared" si="14"/>
        <v>47.783637315739874</v>
      </c>
      <c r="T20" s="4">
        <f t="shared" si="14"/>
        <v>48.63586128001036</v>
      </c>
      <c r="U20" s="4">
        <f t="shared" si="14"/>
        <v>49.506261012404153</v>
      </c>
      <c r="V20" s="4">
        <f t="shared" si="14"/>
        <v>50.269431765518775</v>
      </c>
      <c r="W20" s="4">
        <f t="shared" ref="W20" si="15">IF(SUM(W21)=0,"",W21/W17)</f>
        <v>51.080760725679305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110.26380742769227</v>
      </c>
      <c r="D21" s="3">
        <f t="shared" si="16"/>
        <v>110.86646978848925</v>
      </c>
      <c r="E21" s="3">
        <f t="shared" si="16"/>
        <v>111.54646587832252</v>
      </c>
      <c r="F21" s="3">
        <f t="shared" si="16"/>
        <v>111.86560846197314</v>
      </c>
      <c r="G21" s="3">
        <f t="shared" si="16"/>
        <v>112.84272989478535</v>
      </c>
      <c r="H21" s="3">
        <f t="shared" si="16"/>
        <v>113.15445389058733</v>
      </c>
      <c r="I21" s="3">
        <f t="shared" si="16"/>
        <v>114.03982430806899</v>
      </c>
      <c r="J21" s="3">
        <f t="shared" si="16"/>
        <v>114.40056427499765</v>
      </c>
      <c r="K21" s="3">
        <f t="shared" si="16"/>
        <v>114.71247354389698</v>
      </c>
      <c r="L21" s="3">
        <f t="shared" si="16"/>
        <v>115.18560939622463</v>
      </c>
      <c r="M21" s="3">
        <f t="shared" si="16"/>
        <v>115.66484922797491</v>
      </c>
      <c r="N21" s="3">
        <f t="shared" si="16"/>
        <v>116.13114968289703</v>
      </c>
      <c r="O21" s="3">
        <f t="shared" si="16"/>
        <v>116.62802620744016</v>
      </c>
      <c r="P21" s="3">
        <f t="shared" si="16"/>
        <v>117.32131902832984</v>
      </c>
      <c r="Q21" s="3">
        <f t="shared" si="16"/>
        <v>118.08953776081721</v>
      </c>
      <c r="R21" s="3">
        <f t="shared" ref="R21:V21" si="17">IF(SUM(R9)=0,"",R9*1000/R8)</f>
        <v>118.72215510633907</v>
      </c>
      <c r="S21" s="3">
        <f t="shared" si="17"/>
        <v>119.65001988588666</v>
      </c>
      <c r="T21" s="3">
        <f t="shared" si="17"/>
        <v>120.90873284189456</v>
      </c>
      <c r="U21" s="3">
        <f t="shared" si="17"/>
        <v>121.58707748777714</v>
      </c>
      <c r="V21" s="3">
        <f t="shared" si="17"/>
        <v>122.25502236492126</v>
      </c>
      <c r="W21" s="3">
        <f t="shared" ref="W21" si="18">IF(SUM(W9)=0,"",W9*1000/W8)</f>
        <v>123.76892305409901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9234.6488868467422</v>
      </c>
      <c r="C22" s="13">
        <f t="shared" si="19"/>
        <v>9381.8454184892489</v>
      </c>
      <c r="D22" s="13">
        <f t="shared" si="19"/>
        <v>9096.946105204268</v>
      </c>
      <c r="E22" s="13">
        <f t="shared" si="19"/>
        <v>9528.2928623830467</v>
      </c>
      <c r="F22" s="13">
        <f t="shared" si="19"/>
        <v>9729.688416620862</v>
      </c>
      <c r="G22" s="13">
        <f t="shared" si="19"/>
        <v>10081.16131948972</v>
      </c>
      <c r="H22" s="13">
        <f t="shared" si="19"/>
        <v>10279.429605164949</v>
      </c>
      <c r="I22" s="13">
        <f t="shared" si="19"/>
        <v>10432.34342766655</v>
      </c>
      <c r="J22" s="13">
        <f t="shared" si="19"/>
        <v>10333.565353828986</v>
      </c>
      <c r="K22" s="13">
        <f t="shared" si="19"/>
        <v>10370.19616865749</v>
      </c>
      <c r="L22" s="13">
        <f t="shared" si="19"/>
        <v>10502.785285753384</v>
      </c>
      <c r="M22" s="13">
        <f t="shared" si="19"/>
        <v>10839.252222794237</v>
      </c>
      <c r="N22" s="13">
        <f t="shared" si="19"/>
        <v>10832.469603598278</v>
      </c>
      <c r="O22" s="13">
        <f t="shared" si="19"/>
        <v>11031.899131391505</v>
      </c>
      <c r="P22" s="13">
        <f t="shared" si="19"/>
        <v>11147.25284108573</v>
      </c>
      <c r="Q22" s="13">
        <f t="shared" si="19"/>
        <v>11141.91557252707</v>
      </c>
      <c r="R22" s="13">
        <f t="shared" ref="R22:V22" si="20">R3*1000000/R4</f>
        <v>11203.144283298418</v>
      </c>
      <c r="S22" s="13">
        <f t="shared" si="20"/>
        <v>11569.203779528656</v>
      </c>
      <c r="T22" s="13">
        <f t="shared" si="20"/>
        <v>12264.731756284558</v>
      </c>
      <c r="U22" s="13">
        <f t="shared" si="20"/>
        <v>12330.583342551316</v>
      </c>
      <c r="V22" s="13">
        <f t="shared" si="20"/>
        <v>10567.402322104443</v>
      </c>
      <c r="W22" s="13">
        <f t="shared" ref="W22" si="21">W3*1000000/W4</f>
        <v>11390.974761260231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26658.34651331526</v>
      </c>
      <c r="C23" s="46">
        <f t="shared" si="22"/>
        <v>27046.179521104546</v>
      </c>
      <c r="D23" s="46">
        <f t="shared" si="22"/>
        <v>26188.908156460493</v>
      </c>
      <c r="E23" s="46">
        <f t="shared" si="22"/>
        <v>27393.03183244812</v>
      </c>
      <c r="F23" s="46">
        <f t="shared" si="22"/>
        <v>27933.524684728131</v>
      </c>
      <c r="G23" s="46">
        <f t="shared" si="22"/>
        <v>28902.740967869377</v>
      </c>
      <c r="H23" s="46">
        <f t="shared" si="22"/>
        <v>29275.754795275829</v>
      </c>
      <c r="I23" s="46">
        <f t="shared" si="22"/>
        <v>29387.838041492025</v>
      </c>
      <c r="J23" s="46">
        <f t="shared" si="22"/>
        <v>28737.724944478199</v>
      </c>
      <c r="K23" s="46">
        <f t="shared" si="22"/>
        <v>28549.11218840149</v>
      </c>
      <c r="L23" s="46">
        <f t="shared" si="22"/>
        <v>28588.575471418342</v>
      </c>
      <c r="M23" s="46">
        <f t="shared" si="22"/>
        <v>29200.935074104193</v>
      </c>
      <c r="N23" s="46">
        <f t="shared" si="22"/>
        <v>28846.929768832211</v>
      </c>
      <c r="O23" s="46">
        <f t="shared" si="22"/>
        <v>29002.847783319703</v>
      </c>
      <c r="P23" s="46">
        <f t="shared" si="22"/>
        <v>28893.651373672223</v>
      </c>
      <c r="Q23" s="46">
        <f t="shared" si="22"/>
        <v>28333.969531873547</v>
      </c>
      <c r="R23" s="46">
        <f t="shared" ref="R23:V23" si="23">R3*1000000/R6</f>
        <v>28287.967577232324</v>
      </c>
      <c r="S23" s="46">
        <f t="shared" si="23"/>
        <v>28969.235915167694</v>
      </c>
      <c r="T23" s="46">
        <f t="shared" si="23"/>
        <v>30490.118531273885</v>
      </c>
      <c r="U23" s="46">
        <f t="shared" si="23"/>
        <v>30283.838077867273</v>
      </c>
      <c r="V23" s="46">
        <f t="shared" si="23"/>
        <v>25699.87290196828</v>
      </c>
      <c r="W23" s="46">
        <f t="shared" ref="W23" si="24">W3*1000000/W6</f>
        <v>27600.385325288287</v>
      </c>
      <c r="DA23" s="11"/>
    </row>
    <row r="24" spans="1:105" ht="12" customHeight="1" x14ac:dyDescent="0.25">
      <c r="A24" s="180" t="s">
        <v>191</v>
      </c>
      <c r="B24" s="15">
        <v>0.8150358462841345</v>
      </c>
      <c r="C24" s="15">
        <v>0.81673510124939641</v>
      </c>
      <c r="D24" s="15">
        <v>0.78726114902906985</v>
      </c>
      <c r="E24" s="15">
        <v>0.81893445074237914</v>
      </c>
      <c r="F24" s="15">
        <v>0.82492538134109361</v>
      </c>
      <c r="G24" s="15">
        <v>0.84042528555686846</v>
      </c>
      <c r="H24" s="15">
        <v>0.83935561052380492</v>
      </c>
      <c r="I24" s="15">
        <v>0.83130405327976353</v>
      </c>
      <c r="J24" s="15">
        <v>0.81786308388789564</v>
      </c>
      <c r="K24" s="15">
        <v>0.82795351923560057</v>
      </c>
      <c r="L24" s="15">
        <v>0.82698023702934587</v>
      </c>
      <c r="M24" s="15">
        <v>0.84360494787664064</v>
      </c>
      <c r="N24" s="15">
        <v>0.84691721508956996</v>
      </c>
      <c r="O24" s="15">
        <v>0.86105036408777536</v>
      </c>
      <c r="P24" s="15">
        <v>0.85610167471790422</v>
      </c>
      <c r="Q24" s="15">
        <v>0.82829792709524563</v>
      </c>
      <c r="R24" s="15">
        <v>0.81275839412509188</v>
      </c>
      <c r="S24" s="15">
        <v>0.81794824513707376</v>
      </c>
      <c r="T24" s="15">
        <v>0.84897775899648109</v>
      </c>
      <c r="U24" s="15">
        <v>0.83369679402456986</v>
      </c>
      <c r="V24" s="15">
        <v>0.76373613441873567</v>
      </c>
      <c r="W24" s="15">
        <v>0.78567982376420675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63.177677197633002</v>
      </c>
      <c r="C28" s="22">
        <v>61.543971264700929</v>
      </c>
      <c r="D28" s="22">
        <v>65.295517207868386</v>
      </c>
      <c r="E28" s="22">
        <v>70.440229159717063</v>
      </c>
      <c r="F28" s="22">
        <v>69.331974645529627</v>
      </c>
      <c r="G28" s="22">
        <v>69.703301897440966</v>
      </c>
      <c r="H28" s="22">
        <v>71.816115358811047</v>
      </c>
      <c r="I28" s="22">
        <v>70.77119213411541</v>
      </c>
      <c r="J28" s="22">
        <v>70.875100741442182</v>
      </c>
      <c r="K28" s="22">
        <v>65.552141106383345</v>
      </c>
      <c r="L28" s="22">
        <v>69.469941670075031</v>
      </c>
      <c r="M28" s="22">
        <v>68.980736416144651</v>
      </c>
      <c r="N28" s="22">
        <v>72.402701773256453</v>
      </c>
      <c r="O28" s="22">
        <v>73.200292439143439</v>
      </c>
      <c r="P28" s="22">
        <v>73.10158397446024</v>
      </c>
      <c r="Q28" s="22">
        <v>79.069235856691336</v>
      </c>
      <c r="R28" s="22">
        <v>77.799176407822216</v>
      </c>
      <c r="S28" s="22">
        <v>85.332760103181414</v>
      </c>
      <c r="T28" s="22">
        <v>86.692261392949263</v>
      </c>
      <c r="U28" s="22">
        <v>93.392089423903698</v>
      </c>
      <c r="V28" s="22">
        <v>96.887360275150471</v>
      </c>
      <c r="W28" s="22">
        <v>99.462596732588125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15.112328960315724</v>
      </c>
      <c r="C30" s="98">
        <v>15.112328960315724</v>
      </c>
      <c r="D30" s="98">
        <v>16.045474215607012</v>
      </c>
      <c r="E30" s="98">
        <v>16.045474215607012</v>
      </c>
      <c r="F30" s="98">
        <v>16.045474215607012</v>
      </c>
      <c r="G30" s="98">
        <v>15.609492783081548</v>
      </c>
      <c r="H30" s="98">
        <v>14.50743092200968</v>
      </c>
      <c r="I30" s="98">
        <v>13.405156020615852</v>
      </c>
      <c r="J30" s="98">
        <v>14.50743092200968</v>
      </c>
      <c r="K30" s="98">
        <v>15.609492783081548</v>
      </c>
      <c r="L30" s="98">
        <v>14.50743092200968</v>
      </c>
      <c r="M30" s="98">
        <v>13.405156020615852</v>
      </c>
      <c r="N30" s="98">
        <v>14.50743092200968</v>
      </c>
      <c r="O30" s="98">
        <v>15.609492783081548</v>
      </c>
      <c r="P30" s="98">
        <v>14.50743092200968</v>
      </c>
      <c r="Q30" s="98">
        <v>16.71136827285644</v>
      </c>
      <c r="R30" s="98">
        <v>14.50743092200968</v>
      </c>
      <c r="S30" s="98">
        <v>16.399570077386063</v>
      </c>
      <c r="T30" s="98">
        <v>12.474978503869306</v>
      </c>
      <c r="U30" s="98">
        <v>13.11771281169389</v>
      </c>
      <c r="V30" s="98">
        <v>13.914273430782464</v>
      </c>
      <c r="W30" s="98">
        <v>12.799054170249356</v>
      </c>
      <c r="DA30" s="63"/>
    </row>
    <row r="31" spans="1:105" ht="12" customHeight="1" x14ac:dyDescent="0.25">
      <c r="A31" s="97" t="s">
        <v>74</v>
      </c>
      <c r="B31" s="98">
        <v>14.886008997392722</v>
      </c>
      <c r="C31" s="98">
        <v>14.886008997392722</v>
      </c>
      <c r="D31" s="98">
        <v>15.816393411092253</v>
      </c>
      <c r="E31" s="98">
        <v>15.816393411092253</v>
      </c>
      <c r="F31" s="98">
        <v>15.816393411092253</v>
      </c>
      <c r="G31" s="98">
        <v>15.3816852966466</v>
      </c>
      <c r="H31" s="98">
        <v>14.28297506448839</v>
      </c>
      <c r="I31" s="98">
        <v>13.184264832330181</v>
      </c>
      <c r="J31" s="98">
        <v>14.28297506448839</v>
      </c>
      <c r="K31" s="98">
        <v>15.3816852966466</v>
      </c>
      <c r="L31" s="98">
        <v>14.28297506448839</v>
      </c>
      <c r="M31" s="98">
        <v>13.184264832330181</v>
      </c>
      <c r="N31" s="98">
        <v>14.28297506448839</v>
      </c>
      <c r="O31" s="98">
        <v>15.3816852966466</v>
      </c>
      <c r="P31" s="98">
        <v>14.28297506448839</v>
      </c>
      <c r="Q31" s="98">
        <v>16.480395528804809</v>
      </c>
      <c r="R31" s="98">
        <v>14.28297506448839</v>
      </c>
      <c r="S31" s="98">
        <v>16.169475494411</v>
      </c>
      <c r="T31" s="98">
        <v>12.41848667239897</v>
      </c>
      <c r="U31" s="98">
        <v>13.07661220980223</v>
      </c>
      <c r="V31" s="98">
        <v>13.88856405846948</v>
      </c>
      <c r="W31" s="98">
        <v>12.772312983662941</v>
      </c>
      <c r="DA31" s="63" t="s">
        <v>232</v>
      </c>
    </row>
    <row r="32" spans="1:105" ht="12" customHeight="1" x14ac:dyDescent="0.25">
      <c r="A32" s="97" t="s">
        <v>201</v>
      </c>
      <c r="B32" s="98">
        <v>0.22631996292300194</v>
      </c>
      <c r="C32" s="98">
        <v>0.22631996292300194</v>
      </c>
      <c r="D32" s="98">
        <v>0.22908080451475854</v>
      </c>
      <c r="E32" s="98">
        <v>0.22908080451475854</v>
      </c>
      <c r="F32" s="98">
        <v>0.22908080451475854</v>
      </c>
      <c r="G32" s="98">
        <v>0.22780748643494775</v>
      </c>
      <c r="H32" s="98">
        <v>0.22445585752129027</v>
      </c>
      <c r="I32" s="98">
        <v>0.22089118828567145</v>
      </c>
      <c r="J32" s="98">
        <v>0.22445585752129027</v>
      </c>
      <c r="K32" s="98">
        <v>0.22780748643494775</v>
      </c>
      <c r="L32" s="98">
        <v>0.22445585752129027</v>
      </c>
      <c r="M32" s="98">
        <v>0.22089118828567145</v>
      </c>
      <c r="N32" s="98">
        <v>0.22445585752129027</v>
      </c>
      <c r="O32" s="98">
        <v>0.22780748643494775</v>
      </c>
      <c r="P32" s="98">
        <v>0.22445585752129027</v>
      </c>
      <c r="Q32" s="98">
        <v>0.23097274405163049</v>
      </c>
      <c r="R32" s="98">
        <v>0.22445585752129027</v>
      </c>
      <c r="S32" s="98">
        <v>0.23009458297506313</v>
      </c>
      <c r="T32" s="98">
        <v>5.6491831470335541E-2</v>
      </c>
      <c r="U32" s="98">
        <v>4.1100601891660205E-2</v>
      </c>
      <c r="V32" s="98">
        <v>2.5709372312983092E-2</v>
      </c>
      <c r="W32" s="98">
        <v>2.6741186586415111E-2</v>
      </c>
      <c r="DA32" s="63" t="s">
        <v>233</v>
      </c>
    </row>
    <row r="33" spans="1:105" ht="12" customHeight="1" x14ac:dyDescent="0.25">
      <c r="A33" s="73" t="s">
        <v>192</v>
      </c>
      <c r="B33" s="98">
        <v>0</v>
      </c>
      <c r="C33" s="98">
        <v>0</v>
      </c>
      <c r="D33" s="98">
        <v>0</v>
      </c>
      <c r="E33" s="98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98">
        <v>0</v>
      </c>
      <c r="N33" s="98">
        <v>0</v>
      </c>
      <c r="O33" s="98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98">
        <v>0</v>
      </c>
      <c r="V33" s="98">
        <v>0</v>
      </c>
      <c r="W33" s="98">
        <v>0</v>
      </c>
      <c r="DA33" s="63" t="s">
        <v>234</v>
      </c>
    </row>
    <row r="34" spans="1:105" ht="12" customHeight="1" x14ac:dyDescent="0.25">
      <c r="A34" s="73" t="s">
        <v>73</v>
      </c>
      <c r="B34" s="98">
        <v>0</v>
      </c>
      <c r="C34" s="98">
        <v>0</v>
      </c>
      <c r="D34" s="98">
        <v>0.23886500429922611</v>
      </c>
      <c r="E34" s="98">
        <v>0.31049011177987962</v>
      </c>
      <c r="F34" s="98">
        <v>0.40601891659501288</v>
      </c>
      <c r="G34" s="98">
        <v>0.52545141874462586</v>
      </c>
      <c r="H34" s="98">
        <v>0.64488392089423896</v>
      </c>
      <c r="I34" s="98">
        <v>0.78822012037833178</v>
      </c>
      <c r="J34" s="98">
        <v>0.90765262252794487</v>
      </c>
      <c r="K34" s="98">
        <v>0.93147033533963886</v>
      </c>
      <c r="L34" s="98">
        <v>4.3176268271711091</v>
      </c>
      <c r="M34" s="98">
        <v>4.500773860705074</v>
      </c>
      <c r="N34" s="98">
        <v>5.1007738607050728</v>
      </c>
      <c r="O34" s="98">
        <v>5.2262252794496984</v>
      </c>
      <c r="P34" s="98">
        <v>5.7136715391229576</v>
      </c>
      <c r="Q34" s="98">
        <v>5.952020636285468</v>
      </c>
      <c r="R34" s="98">
        <v>6.0308684436801379</v>
      </c>
      <c r="S34" s="98">
        <v>12.10627687016337</v>
      </c>
      <c r="T34" s="98">
        <v>12.709458297506448</v>
      </c>
      <c r="U34" s="98">
        <v>14.878331900257955</v>
      </c>
      <c r="V34" s="98">
        <v>15.602751504729149</v>
      </c>
      <c r="W34" s="98">
        <v>15.201117798796211</v>
      </c>
      <c r="DA34" s="63"/>
    </row>
    <row r="35" spans="1:105" ht="12" customHeight="1" x14ac:dyDescent="0.25">
      <c r="A35" s="97" t="s">
        <v>204</v>
      </c>
      <c r="B35" s="98">
        <v>0</v>
      </c>
      <c r="C35" s="98">
        <v>0</v>
      </c>
      <c r="D35" s="98">
        <v>0</v>
      </c>
      <c r="E35" s="98">
        <v>0</v>
      </c>
      <c r="F35" s="98">
        <v>0</v>
      </c>
      <c r="G35" s="98">
        <v>0</v>
      </c>
      <c r="H35" s="98">
        <v>0</v>
      </c>
      <c r="I35" s="98">
        <v>0</v>
      </c>
      <c r="J35" s="98">
        <v>0</v>
      </c>
      <c r="K35" s="98">
        <v>0</v>
      </c>
      <c r="L35" s="98">
        <v>0.74041272570937222</v>
      </c>
      <c r="M35" s="98">
        <v>0.71650902837489294</v>
      </c>
      <c r="N35" s="98">
        <v>0.95537403267411847</v>
      </c>
      <c r="O35" s="98">
        <v>0.85984522785898498</v>
      </c>
      <c r="P35" s="98">
        <v>1.0748065348237317</v>
      </c>
      <c r="Q35" s="98">
        <v>1.1464316423043845</v>
      </c>
      <c r="R35" s="98">
        <v>1.086758383490972</v>
      </c>
      <c r="S35" s="98">
        <v>1.3545141874462594</v>
      </c>
      <c r="T35" s="98">
        <v>1.3377472055030086</v>
      </c>
      <c r="U35" s="98">
        <v>1.6741186586414454</v>
      </c>
      <c r="V35" s="98">
        <v>1.4416165090283748</v>
      </c>
      <c r="W35" s="98">
        <v>1.565520206362855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0.23886500429922611</v>
      </c>
      <c r="E38" s="98">
        <v>0.31049011177987962</v>
      </c>
      <c r="F38" s="98">
        <v>0.40601891659501288</v>
      </c>
      <c r="G38" s="98">
        <v>0.52545141874462586</v>
      </c>
      <c r="H38" s="98">
        <v>0.64488392089423896</v>
      </c>
      <c r="I38" s="98">
        <v>0.78822012037833178</v>
      </c>
      <c r="J38" s="98">
        <v>0.90765262252794487</v>
      </c>
      <c r="K38" s="98">
        <v>0.93147033533963886</v>
      </c>
      <c r="L38" s="98">
        <v>3.5772141014617369</v>
      </c>
      <c r="M38" s="98">
        <v>3.7842648323301811</v>
      </c>
      <c r="N38" s="98">
        <v>4.1453998280309543</v>
      </c>
      <c r="O38" s="98">
        <v>4.3663800515907134</v>
      </c>
      <c r="P38" s="98">
        <v>4.6388650042992259</v>
      </c>
      <c r="Q38" s="98">
        <v>4.8055889939810834</v>
      </c>
      <c r="R38" s="98">
        <v>4.9441100601891659</v>
      </c>
      <c r="S38" s="98">
        <v>4.9887360275150474</v>
      </c>
      <c r="T38" s="98">
        <v>5.0306104901117799</v>
      </c>
      <c r="U38" s="98">
        <v>5.0680997420464324</v>
      </c>
      <c r="V38" s="98">
        <v>5.1151332760103179</v>
      </c>
      <c r="W38" s="98">
        <v>3.5998280309544279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0.12578349004132783</v>
      </c>
      <c r="C40" s="98">
        <v>0.14146361522330758</v>
      </c>
      <c r="D40" s="98">
        <v>0.24056106719562464</v>
      </c>
      <c r="E40" s="98">
        <v>0.49857279948650102</v>
      </c>
      <c r="F40" s="98">
        <v>0.60693770933398405</v>
      </c>
      <c r="G40" s="98">
        <v>0.68338876084662137</v>
      </c>
      <c r="H40" s="98">
        <v>0.95233323962270799</v>
      </c>
      <c r="I40" s="98">
        <v>1.2036967211326017</v>
      </c>
      <c r="J40" s="98">
        <v>1.2866867562274424</v>
      </c>
      <c r="K40" s="98">
        <v>1.2680505966975093</v>
      </c>
      <c r="L40" s="98">
        <v>1.9573270562443132</v>
      </c>
      <c r="M40" s="98">
        <v>2.011705158308311</v>
      </c>
      <c r="N40" s="98">
        <v>2.6304094567734086</v>
      </c>
      <c r="O40" s="98">
        <v>2.8174491365772703</v>
      </c>
      <c r="P40" s="98">
        <v>2.9434883992795426</v>
      </c>
      <c r="Q40" s="98">
        <v>4.3619896473033224</v>
      </c>
      <c r="R40" s="98">
        <v>3.9522412596561765</v>
      </c>
      <c r="S40" s="98">
        <v>5.7630266552020668</v>
      </c>
      <c r="T40" s="98">
        <v>6.3411006018916547</v>
      </c>
      <c r="U40" s="98">
        <v>8.1361134995700795</v>
      </c>
      <c r="V40" s="98">
        <v>9.0460017196904516</v>
      </c>
      <c r="W40" s="98">
        <v>10.03576956147892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48.065348237317281</v>
      </c>
      <c r="C42" s="33">
        <v>46.431642304385207</v>
      </c>
      <c r="D42" s="33">
        <v>49.011177987962157</v>
      </c>
      <c r="E42" s="33">
        <v>54.084264832330177</v>
      </c>
      <c r="F42" s="33">
        <v>52.880481513327602</v>
      </c>
      <c r="G42" s="33">
        <v>53.568357695614793</v>
      </c>
      <c r="H42" s="33">
        <v>56.663800515907127</v>
      </c>
      <c r="I42" s="33">
        <v>56.577815993121227</v>
      </c>
      <c r="J42" s="33">
        <v>55.460017196904552</v>
      </c>
      <c r="K42" s="33">
        <v>49.011177987962157</v>
      </c>
      <c r="L42" s="33">
        <v>50.644883920894237</v>
      </c>
      <c r="M42" s="33">
        <v>51.074806534823729</v>
      </c>
      <c r="N42" s="33">
        <v>52.794496990541703</v>
      </c>
      <c r="O42" s="33">
        <v>52.364574376612197</v>
      </c>
      <c r="P42" s="33">
        <v>52.880481513327602</v>
      </c>
      <c r="Q42" s="33">
        <v>56.405846947549428</v>
      </c>
      <c r="R42" s="33">
        <v>57.260877042132407</v>
      </c>
      <c r="S42" s="33">
        <v>62.589939810834053</v>
      </c>
      <c r="T42" s="33">
        <v>67.848925193465163</v>
      </c>
      <c r="U42" s="33">
        <v>73.532158211521917</v>
      </c>
      <c r="V42" s="33">
        <v>76.416337059329308</v>
      </c>
      <c r="W42" s="33">
        <v>81.498194325021487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63.177677197633002</v>
      </c>
      <c r="C44" s="205">
        <f t="shared" si="25"/>
        <v>61.543971264700929</v>
      </c>
      <c r="D44" s="205">
        <f t="shared" si="25"/>
        <v>65.295517207868386</v>
      </c>
      <c r="E44" s="205">
        <f t="shared" si="25"/>
        <v>70.440229159717063</v>
      </c>
      <c r="F44" s="205">
        <f t="shared" si="25"/>
        <v>69.331974645529641</v>
      </c>
      <c r="G44" s="205">
        <f t="shared" si="25"/>
        <v>69.703301897440966</v>
      </c>
      <c r="H44" s="205">
        <f t="shared" si="25"/>
        <v>71.816115358811047</v>
      </c>
      <c r="I44" s="205">
        <f t="shared" si="25"/>
        <v>70.77119213411541</v>
      </c>
      <c r="J44" s="205">
        <f t="shared" si="25"/>
        <v>70.875100741442168</v>
      </c>
      <c r="K44" s="205">
        <f t="shared" si="25"/>
        <v>65.552141106383345</v>
      </c>
      <c r="L44" s="205">
        <f t="shared" si="25"/>
        <v>69.469941670075031</v>
      </c>
      <c r="M44" s="205">
        <f t="shared" si="25"/>
        <v>68.980736416144651</v>
      </c>
      <c r="N44" s="205">
        <f t="shared" si="25"/>
        <v>72.402701773256439</v>
      </c>
      <c r="O44" s="205">
        <f t="shared" si="25"/>
        <v>73.200292439143453</v>
      </c>
      <c r="P44" s="205">
        <f t="shared" si="25"/>
        <v>73.101583974460254</v>
      </c>
      <c r="Q44" s="205">
        <f t="shared" si="25"/>
        <v>79.069235856691336</v>
      </c>
      <c r="R44" s="205">
        <f t="shared" ref="R44:V44" si="26">SUM(R45,R50)</f>
        <v>77.799176407822216</v>
      </c>
      <c r="S44" s="205">
        <f t="shared" si="26"/>
        <v>85.332760103181428</v>
      </c>
      <c r="T44" s="205">
        <f t="shared" si="26"/>
        <v>86.692261392949263</v>
      </c>
      <c r="U44" s="205">
        <f t="shared" si="26"/>
        <v>93.392089423903684</v>
      </c>
      <c r="V44" s="205">
        <f t="shared" si="26"/>
        <v>96.887360275150456</v>
      </c>
      <c r="W44" s="205">
        <f t="shared" ref="W44" si="27">SUM(W45,W50)</f>
        <v>99.462596732588111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43.967717802679012</v>
      </c>
      <c r="C45" s="192">
        <f t="shared" si="28"/>
        <v>41.405189189146256</v>
      </c>
      <c r="D45" s="192">
        <f t="shared" si="28"/>
        <v>44.338857719407201</v>
      </c>
      <c r="E45" s="192">
        <f t="shared" si="28"/>
        <v>48.698310737652193</v>
      </c>
      <c r="F45" s="192">
        <f t="shared" si="28"/>
        <v>46.882010300999276</v>
      </c>
      <c r="G45" s="192">
        <f t="shared" si="28"/>
        <v>46.678245703254248</v>
      </c>
      <c r="H45" s="192">
        <f t="shared" si="28"/>
        <v>48.215384102481082</v>
      </c>
      <c r="I45" s="192">
        <f t="shared" si="28"/>
        <v>46.931209424542004</v>
      </c>
      <c r="J45" s="192">
        <f t="shared" si="28"/>
        <v>46.78928520119441</v>
      </c>
      <c r="K45" s="192">
        <f t="shared" si="28"/>
        <v>41.157497068142789</v>
      </c>
      <c r="L45" s="192">
        <f t="shared" si="28"/>
        <v>44.871451212300911</v>
      </c>
      <c r="M45" s="192">
        <f t="shared" si="28"/>
        <v>44.349154001702892</v>
      </c>
      <c r="N45" s="192">
        <f t="shared" si="28"/>
        <v>47.490976535936682</v>
      </c>
      <c r="O45" s="192">
        <f t="shared" si="28"/>
        <v>47.941083515856974</v>
      </c>
      <c r="P45" s="192">
        <f t="shared" si="28"/>
        <v>47.543983380468461</v>
      </c>
      <c r="Q45" s="192">
        <f t="shared" si="28"/>
        <v>52.792441765786378</v>
      </c>
      <c r="R45" s="192">
        <f t="shared" ref="R45:V45" si="29">SUM(R46:R49)</f>
        <v>50.83407993972753</v>
      </c>
      <c r="S45" s="192">
        <f t="shared" si="29"/>
        <v>58.148580864505433</v>
      </c>
      <c r="T45" s="192">
        <f t="shared" si="29"/>
        <v>58.967746250119419</v>
      </c>
      <c r="U45" s="192">
        <f t="shared" si="29"/>
        <v>63.266719212763917</v>
      </c>
      <c r="V45" s="192">
        <f t="shared" si="29"/>
        <v>66.327266647558972</v>
      </c>
      <c r="W45" s="192">
        <f t="shared" ref="W45" si="30">SUM(W46:W49)</f>
        <v>68.786925575618582</v>
      </c>
      <c r="DA45" s="213" t="s">
        <v>244</v>
      </c>
    </row>
    <row r="46" spans="1:105" ht="12" customHeight="1" x14ac:dyDescent="0.25">
      <c r="A46" s="97" t="s">
        <v>57</v>
      </c>
      <c r="B46" s="74">
        <v>5.1438940776610336</v>
      </c>
      <c r="C46" s="74">
        <v>5.199252091952439</v>
      </c>
      <c r="D46" s="74">
        <v>7.1616786371597856</v>
      </c>
      <c r="E46" s="74">
        <v>8.8248386990743501</v>
      </c>
      <c r="F46" s="74">
        <v>7.5334172334300806</v>
      </c>
      <c r="G46" s="74">
        <v>7.3276546385391228</v>
      </c>
      <c r="H46" s="74">
        <v>7.7485860468101384</v>
      </c>
      <c r="I46" s="74">
        <v>7.0710529431312956</v>
      </c>
      <c r="J46" s="74">
        <v>6.4160918788096382</v>
      </c>
      <c r="K46" s="74">
        <v>6.0492683261830402</v>
      </c>
      <c r="L46" s="74">
        <v>7.3877936877363588</v>
      </c>
      <c r="M46" s="74">
        <v>6.7643730991607898</v>
      </c>
      <c r="N46" s="74">
        <v>8.0207031689314263</v>
      </c>
      <c r="O46" s="74">
        <v>8.0188848475979135</v>
      </c>
      <c r="P46" s="74">
        <v>7.7884314389493836</v>
      </c>
      <c r="Q46" s="74">
        <v>10.11982313584412</v>
      </c>
      <c r="R46" s="74">
        <v>7.6192738652323868</v>
      </c>
      <c r="S46" s="74">
        <v>12.748685547650251</v>
      </c>
      <c r="T46" s="74">
        <v>8.9547594563248261</v>
      </c>
      <c r="U46" s="74">
        <v>10.714355031353126</v>
      </c>
      <c r="V46" s="74">
        <v>12.599305710092427</v>
      </c>
      <c r="W46" s="74">
        <v>13.733211890370791</v>
      </c>
      <c r="DA46" s="90" t="s">
        <v>245</v>
      </c>
    </row>
    <row r="47" spans="1:105" ht="12" customHeight="1" x14ac:dyDescent="0.25">
      <c r="A47" s="97" t="s">
        <v>56</v>
      </c>
      <c r="B47" s="74">
        <v>8.8717685505126891</v>
      </c>
      <c r="C47" s="74">
        <v>9.9805794907208139</v>
      </c>
      <c r="D47" s="74">
        <v>7.7728890397789634</v>
      </c>
      <c r="E47" s="74">
        <v>11.593737228326471</v>
      </c>
      <c r="F47" s="74">
        <v>6.0471039986150306</v>
      </c>
      <c r="G47" s="74">
        <v>5.7627394848965388</v>
      </c>
      <c r="H47" s="74">
        <v>7.4970554366827242</v>
      </c>
      <c r="I47" s="74">
        <v>7.8508571937862408</v>
      </c>
      <c r="J47" s="74">
        <v>6.8365340756412447</v>
      </c>
      <c r="K47" s="74">
        <v>7.4747016449666912</v>
      </c>
      <c r="L47" s="74">
        <v>6.3046001153006808</v>
      </c>
      <c r="M47" s="74">
        <v>6.9108599998573759</v>
      </c>
      <c r="N47" s="74">
        <v>12.21053647329137</v>
      </c>
      <c r="O47" s="74">
        <v>8.7076483733762871</v>
      </c>
      <c r="P47" s="74">
        <v>9.0241456954266432</v>
      </c>
      <c r="Q47" s="74">
        <v>8.7724753988726558</v>
      </c>
      <c r="R47" s="74">
        <v>8.5585650138530536</v>
      </c>
      <c r="S47" s="74">
        <v>11.97377472055031</v>
      </c>
      <c r="T47" s="74">
        <v>10.519776440240756</v>
      </c>
      <c r="U47" s="74">
        <v>11.889677080347759</v>
      </c>
      <c r="V47" s="74">
        <v>13.268104518964352</v>
      </c>
      <c r="W47" s="74">
        <v>20.183147033533949</v>
      </c>
      <c r="DA47" s="90" t="s">
        <v>246</v>
      </c>
    </row>
    <row r="48" spans="1:105" ht="12" customHeight="1" x14ac:dyDescent="0.25">
      <c r="A48" s="97" t="s">
        <v>55</v>
      </c>
      <c r="B48" s="74">
        <v>16.863126812095622</v>
      </c>
      <c r="C48" s="74">
        <v>14.151815753210967</v>
      </c>
      <c r="D48" s="74">
        <v>17.204439251109502</v>
      </c>
      <c r="E48" s="74">
        <v>16.788294454163996</v>
      </c>
      <c r="F48" s="74">
        <v>20.259191341734763</v>
      </c>
      <c r="G48" s="74">
        <v>20.829011107980286</v>
      </c>
      <c r="H48" s="74">
        <v>21.491817484243381</v>
      </c>
      <c r="I48" s="74">
        <v>21.195318086888701</v>
      </c>
      <c r="J48" s="74">
        <v>21.200659236844299</v>
      </c>
      <c r="K48" s="74">
        <v>14.399450340302199</v>
      </c>
      <c r="L48" s="74">
        <v>17.671919793541658</v>
      </c>
      <c r="M48" s="74">
        <v>17.794393602117953</v>
      </c>
      <c r="N48" s="74">
        <v>15.179602096134715</v>
      </c>
      <c r="O48" s="74">
        <v>17.186459526544077</v>
      </c>
      <c r="P48" s="74">
        <v>17.308827775017349</v>
      </c>
      <c r="Q48" s="74">
        <v>18.969446368925865</v>
      </c>
      <c r="R48" s="74">
        <v>18.753966162606886</v>
      </c>
      <c r="S48" s="74">
        <v>20.33154169349627</v>
      </c>
      <c r="T48" s="74">
        <v>25.506305074674128</v>
      </c>
      <c r="U48" s="74">
        <v>26.93984054585361</v>
      </c>
      <c r="V48" s="74">
        <v>26.665010509073245</v>
      </c>
      <c r="W48" s="74">
        <v>21.895088811744184</v>
      </c>
      <c r="DA48" s="90" t="s">
        <v>247</v>
      </c>
    </row>
    <row r="49" spans="1:105" ht="12" customHeight="1" x14ac:dyDescent="0.25">
      <c r="A49" s="107" t="s">
        <v>54</v>
      </c>
      <c r="B49" s="193">
        <v>13.088928362409666</v>
      </c>
      <c r="C49" s="193">
        <v>12.073541853262036</v>
      </c>
      <c r="D49" s="193">
        <v>12.199850791358951</v>
      </c>
      <c r="E49" s="193">
        <v>11.49144035608737</v>
      </c>
      <c r="F49" s="193">
        <v>13.042297727219397</v>
      </c>
      <c r="G49" s="193">
        <v>12.758840471838299</v>
      </c>
      <c r="H49" s="193">
        <v>11.477925134744833</v>
      </c>
      <c r="I49" s="193">
        <v>10.813981200735766</v>
      </c>
      <c r="J49" s="193">
        <v>12.33600000989923</v>
      </c>
      <c r="K49" s="193">
        <v>13.234076756690859</v>
      </c>
      <c r="L49" s="193">
        <v>13.507137615722211</v>
      </c>
      <c r="M49" s="193">
        <v>12.879527300566776</v>
      </c>
      <c r="N49" s="193">
        <v>12.080134797579174</v>
      </c>
      <c r="O49" s="193">
        <v>14.028090768338696</v>
      </c>
      <c r="P49" s="193">
        <v>13.422578471075081</v>
      </c>
      <c r="Q49" s="193">
        <v>14.930696862143737</v>
      </c>
      <c r="R49" s="193">
        <v>15.9022748980352</v>
      </c>
      <c r="S49" s="193">
        <v>13.094578902808605</v>
      </c>
      <c r="T49" s="193">
        <v>13.986905278879705</v>
      </c>
      <c r="U49" s="193">
        <v>13.72284655520942</v>
      </c>
      <c r="V49" s="193">
        <v>13.794845909428945</v>
      </c>
      <c r="W49" s="193">
        <v>12.975477839969662</v>
      </c>
      <c r="DA49" s="214" t="s">
        <v>248</v>
      </c>
    </row>
    <row r="50" spans="1:105" ht="12" customHeight="1" x14ac:dyDescent="0.25">
      <c r="A50" s="209" t="s">
        <v>58</v>
      </c>
      <c r="B50" s="77">
        <v>19.209959394953991</v>
      </c>
      <c r="C50" s="77">
        <v>20.138782075554676</v>
      </c>
      <c r="D50" s="77">
        <v>20.956659488461188</v>
      </c>
      <c r="E50" s="77">
        <v>21.741918422064877</v>
      </c>
      <c r="F50" s="77">
        <v>22.449964344530361</v>
      </c>
      <c r="G50" s="77">
        <v>23.025056194186718</v>
      </c>
      <c r="H50" s="77">
        <v>23.600731256329961</v>
      </c>
      <c r="I50" s="77">
        <v>23.839982709573405</v>
      </c>
      <c r="J50" s="77">
        <v>24.085815540247765</v>
      </c>
      <c r="K50" s="77">
        <v>24.39464403824056</v>
      </c>
      <c r="L50" s="77">
        <v>24.598490457774126</v>
      </c>
      <c r="M50" s="77">
        <v>24.631582414441763</v>
      </c>
      <c r="N50" s="77">
        <v>24.911725237319764</v>
      </c>
      <c r="O50" s="77">
        <v>25.259208923286479</v>
      </c>
      <c r="P50" s="77">
        <v>25.557600593991797</v>
      </c>
      <c r="Q50" s="77">
        <v>26.276794090904964</v>
      </c>
      <c r="R50" s="77">
        <v>26.965096468094693</v>
      </c>
      <c r="S50" s="77">
        <v>27.184179238675998</v>
      </c>
      <c r="T50" s="77">
        <v>27.724515142829848</v>
      </c>
      <c r="U50" s="77">
        <v>30.125370211139771</v>
      </c>
      <c r="V50" s="77">
        <v>30.560093627591478</v>
      </c>
      <c r="W50" s="77">
        <v>30.675671156969528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0.69593754871896896</v>
      </c>
      <c r="C53" s="195">
        <f t="shared" si="34"/>
        <v>0.67277408880655964</v>
      </c>
      <c r="D53" s="195">
        <f t="shared" si="34"/>
        <v>0.6790490314710943</v>
      </c>
      <c r="E53" s="195">
        <f t="shared" si="34"/>
        <v>0.6913423099069288</v>
      </c>
      <c r="F53" s="195">
        <f t="shared" si="34"/>
        <v>0.67619609192859065</v>
      </c>
      <c r="G53" s="195">
        <f t="shared" si="34"/>
        <v>0.66967050961136687</v>
      </c>
      <c r="H53" s="195">
        <f t="shared" si="34"/>
        <v>0.67137276726240502</v>
      </c>
      <c r="I53" s="195">
        <f t="shared" si="34"/>
        <v>0.66314001515764653</v>
      </c>
      <c r="J53" s="195">
        <f t="shared" si="34"/>
        <v>0.66016534314194952</v>
      </c>
      <c r="K53" s="195">
        <f t="shared" si="34"/>
        <v>0.62785892838113488</v>
      </c>
      <c r="L53" s="195">
        <f t="shared" si="34"/>
        <v>0.64591174446933208</v>
      </c>
      <c r="M53" s="195">
        <f t="shared" si="34"/>
        <v>0.64292085451443748</v>
      </c>
      <c r="N53" s="195">
        <f t="shared" si="34"/>
        <v>0.65592823710728621</v>
      </c>
      <c r="O53" s="195">
        <f t="shared" si="34"/>
        <v>0.65493021842383714</v>
      </c>
      <c r="P53" s="195">
        <f t="shared" si="34"/>
        <v>0.65038239659867103</v>
      </c>
      <c r="Q53" s="195">
        <f t="shared" si="34"/>
        <v>0.66767360521189034</v>
      </c>
      <c r="R53" s="195">
        <f t="shared" ref="R53:V53" si="35">IF(R45=0,0,R45/R$44)</f>
        <v>0.65340126061561343</v>
      </c>
      <c r="S53" s="195">
        <f t="shared" si="35"/>
        <v>0.68143325956167566</v>
      </c>
      <c r="T53" s="195">
        <f t="shared" si="35"/>
        <v>0.68019619401594367</v>
      </c>
      <c r="U53" s="195">
        <f t="shared" si="35"/>
        <v>0.67743124287109924</v>
      </c>
      <c r="V53" s="195">
        <f t="shared" si="35"/>
        <v>0.68458121326864663</v>
      </c>
      <c r="W53" s="195">
        <f t="shared" ref="W53" si="36">IF(W45=0,0,W45/W$44)</f>
        <v>0.69158586076891659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8.1419487164269361E-2</v>
      </c>
      <c r="C54" s="196">
        <f t="shared" si="37"/>
        <v>8.4480282716733204E-2</v>
      </c>
      <c r="D54" s="196">
        <f t="shared" si="37"/>
        <v>0.10968101553373978</v>
      </c>
      <c r="E54" s="196">
        <f t="shared" si="37"/>
        <v>0.12528123210764688</v>
      </c>
      <c r="F54" s="196">
        <f t="shared" si="37"/>
        <v>0.1086571855474452</v>
      </c>
      <c r="G54" s="196">
        <f t="shared" si="37"/>
        <v>0.1051263633008488</v>
      </c>
      <c r="H54" s="196">
        <f t="shared" si="37"/>
        <v>0.10789480895891249</v>
      </c>
      <c r="I54" s="196">
        <f t="shared" si="37"/>
        <v>9.9914283339063312E-2</v>
      </c>
      <c r="J54" s="196">
        <f t="shared" si="37"/>
        <v>9.0526740867939451E-2</v>
      </c>
      <c r="K54" s="196">
        <f t="shared" si="37"/>
        <v>9.2281780946953287E-2</v>
      </c>
      <c r="L54" s="196">
        <f t="shared" si="37"/>
        <v>0.10634518340064672</v>
      </c>
      <c r="M54" s="196">
        <f t="shared" si="37"/>
        <v>9.8061769859238798E-2</v>
      </c>
      <c r="N54" s="196">
        <f t="shared" si="37"/>
        <v>0.11077905896453788</v>
      </c>
      <c r="O54" s="196">
        <f t="shared" si="37"/>
        <v>0.10954716955898197</v>
      </c>
      <c r="P54" s="196">
        <f t="shared" si="37"/>
        <v>0.10654258109742812</v>
      </c>
      <c r="Q54" s="196">
        <f t="shared" si="37"/>
        <v>0.1279868589369669</v>
      </c>
      <c r="R54" s="196">
        <f t="shared" ref="R54:V54" si="38">IF(R46=0,0,R46/R$44)</f>
        <v>9.7935148121520696E-2</v>
      </c>
      <c r="S54" s="196">
        <f t="shared" si="38"/>
        <v>0.14939966235986016</v>
      </c>
      <c r="T54" s="196">
        <f t="shared" si="38"/>
        <v>0.10329364250559418</v>
      </c>
      <c r="U54" s="196">
        <f t="shared" si="38"/>
        <v>0.11472443862692711</v>
      </c>
      <c r="V54" s="196">
        <f t="shared" si="38"/>
        <v>0.13004075737342469</v>
      </c>
      <c r="W54" s="196">
        <f t="shared" ref="W54" si="39">IF(W46=0,0,W46/W$44)</f>
        <v>0.13807413381025488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0.14042568426122948</v>
      </c>
      <c r="C55" s="197">
        <f t="shared" si="40"/>
        <v>0.16216989715847702</v>
      </c>
      <c r="D55" s="197">
        <f t="shared" si="40"/>
        <v>0.11904169493035729</v>
      </c>
      <c r="E55" s="197">
        <f t="shared" si="40"/>
        <v>0.16458971480684262</v>
      </c>
      <c r="F55" s="197">
        <f t="shared" si="40"/>
        <v>8.721955532828507E-2</v>
      </c>
      <c r="G55" s="197">
        <f t="shared" si="40"/>
        <v>8.267527259147113E-2</v>
      </c>
      <c r="H55" s="197">
        <f t="shared" si="40"/>
        <v>0.10439238323077743</v>
      </c>
      <c r="I55" s="197">
        <f t="shared" si="40"/>
        <v>0.11093295106444473</v>
      </c>
      <c r="J55" s="197">
        <f t="shared" si="40"/>
        <v>9.6458897470656835E-2</v>
      </c>
      <c r="K55" s="197">
        <f t="shared" si="40"/>
        <v>0.11402681161605595</v>
      </c>
      <c r="L55" s="197">
        <f t="shared" si="40"/>
        <v>9.0752920813469737E-2</v>
      </c>
      <c r="M55" s="197">
        <f t="shared" si="40"/>
        <v>0.10018536128935727</v>
      </c>
      <c r="N55" s="197">
        <f t="shared" si="40"/>
        <v>0.1686475252198614</v>
      </c>
      <c r="O55" s="197">
        <f t="shared" si="40"/>
        <v>0.1189564697520241</v>
      </c>
      <c r="P55" s="197">
        <f t="shared" si="40"/>
        <v>0.12344665060307639</v>
      </c>
      <c r="Q55" s="197">
        <f t="shared" si="40"/>
        <v>0.11094675829133201</v>
      </c>
      <c r="R55" s="197">
        <f t="shared" ref="R55:V55" si="41">IF(R47=0,0,R47/R$44)</f>
        <v>0.11000842694001249</v>
      </c>
      <c r="S55" s="197">
        <f t="shared" si="41"/>
        <v>0.14031861510247687</v>
      </c>
      <c r="T55" s="197">
        <f t="shared" si="41"/>
        <v>0.12134619943247132</v>
      </c>
      <c r="U55" s="197">
        <f t="shared" si="41"/>
        <v>0.12730925235413568</v>
      </c>
      <c r="V55" s="197">
        <f t="shared" si="41"/>
        <v>0.13694360627933566</v>
      </c>
      <c r="W55" s="197">
        <f t="shared" ref="W55" si="42">IF(W47=0,0,W47/W$44)</f>
        <v>0.20292197968446066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0.26691590384597758</v>
      </c>
      <c r="C56" s="197">
        <f t="shared" si="43"/>
        <v>0.22994641818520187</v>
      </c>
      <c r="D56" s="197">
        <f t="shared" si="43"/>
        <v>0.26348576421164016</v>
      </c>
      <c r="E56" s="197">
        <f t="shared" si="43"/>
        <v>0.23833389888749518</v>
      </c>
      <c r="F56" s="197">
        <f t="shared" si="43"/>
        <v>0.29220560131617462</v>
      </c>
      <c r="G56" s="197">
        <f t="shared" si="43"/>
        <v>0.29882387980166814</v>
      </c>
      <c r="H56" s="197">
        <f t="shared" si="43"/>
        <v>0.299261765647793</v>
      </c>
      <c r="I56" s="197">
        <f t="shared" si="43"/>
        <v>0.29949075955541876</v>
      </c>
      <c r="J56" s="197">
        <f t="shared" si="43"/>
        <v>0.29912704200853185</v>
      </c>
      <c r="K56" s="197">
        <f t="shared" si="43"/>
        <v>0.21966407347295644</v>
      </c>
      <c r="L56" s="197">
        <f t="shared" si="43"/>
        <v>0.25438224602906268</v>
      </c>
      <c r="M56" s="197">
        <f t="shared" si="43"/>
        <v>0.2579617807320661</v>
      </c>
      <c r="N56" s="197">
        <f t="shared" si="43"/>
        <v>0.20965518860984883</v>
      </c>
      <c r="O56" s="197">
        <f t="shared" si="43"/>
        <v>0.23478676046045019</v>
      </c>
      <c r="P56" s="197">
        <f t="shared" si="43"/>
        <v>0.23677773905781019</v>
      </c>
      <c r="Q56" s="197">
        <f t="shared" si="43"/>
        <v>0.23990931698526782</v>
      </c>
      <c r="R56" s="197">
        <f t="shared" ref="R56:V56" si="44">IF(R48=0,0,R48/R$44)</f>
        <v>0.24105610147206255</v>
      </c>
      <c r="S56" s="197">
        <f t="shared" si="44"/>
        <v>0.23826185475439995</v>
      </c>
      <c r="T56" s="197">
        <f t="shared" si="44"/>
        <v>0.29421663092928119</v>
      </c>
      <c r="U56" s="197">
        <f t="shared" si="44"/>
        <v>0.28845955489414676</v>
      </c>
      <c r="V56" s="197">
        <f t="shared" si="44"/>
        <v>0.27521660651448515</v>
      </c>
      <c r="W56" s="197">
        <f t="shared" ref="W56" si="45">IF(W48=0,0,W48/W$44)</f>
        <v>0.22013389486110649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0.20717647344749249</v>
      </c>
      <c r="C57" s="198">
        <f t="shared" si="46"/>
        <v>0.19617749074614751</v>
      </c>
      <c r="D57" s="198">
        <f t="shared" si="46"/>
        <v>0.18684055679535713</v>
      </c>
      <c r="E57" s="198">
        <f t="shared" si="46"/>
        <v>0.16313746410494398</v>
      </c>
      <c r="F57" s="198">
        <f t="shared" si="46"/>
        <v>0.18811374973668565</v>
      </c>
      <c r="G57" s="198">
        <f t="shared" si="46"/>
        <v>0.1830449939173788</v>
      </c>
      <c r="H57" s="198">
        <f t="shared" si="46"/>
        <v>0.15982380942492203</v>
      </c>
      <c r="I57" s="198">
        <f t="shared" si="46"/>
        <v>0.15280202119871966</v>
      </c>
      <c r="J57" s="198">
        <f t="shared" si="46"/>
        <v>0.1740526627948214</v>
      </c>
      <c r="K57" s="198">
        <f t="shared" si="46"/>
        <v>0.20188626234516921</v>
      </c>
      <c r="L57" s="198">
        <f t="shared" si="46"/>
        <v>0.19443139422615299</v>
      </c>
      <c r="M57" s="198">
        <f t="shared" si="46"/>
        <v>0.18671194263377533</v>
      </c>
      <c r="N57" s="198">
        <f t="shared" si="46"/>
        <v>0.16684646431303815</v>
      </c>
      <c r="O57" s="198">
        <f t="shared" si="46"/>
        <v>0.19163981865238086</v>
      </c>
      <c r="P57" s="198">
        <f t="shared" si="46"/>
        <v>0.18361542584035623</v>
      </c>
      <c r="Q57" s="198">
        <f t="shared" si="46"/>
        <v>0.18883067099832365</v>
      </c>
      <c r="R57" s="198">
        <f t="shared" ref="R57:V57" si="47">IF(R49=0,0,R49/R$44)</f>
        <v>0.2044015840820177</v>
      </c>
      <c r="S57" s="198">
        <f t="shared" si="47"/>
        <v>0.15345312734493871</v>
      </c>
      <c r="T57" s="198">
        <f t="shared" si="47"/>
        <v>0.16133972114859688</v>
      </c>
      <c r="U57" s="198">
        <f t="shared" si="47"/>
        <v>0.14693799699588969</v>
      </c>
      <c r="V57" s="198">
        <f t="shared" si="47"/>
        <v>0.14238024310140102</v>
      </c>
      <c r="W57" s="198">
        <f t="shared" ref="W57" si="48">IF(W49=0,0,W49/W$44)</f>
        <v>0.13045585241309463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0.30406245128103104</v>
      </c>
      <c r="C58" s="195">
        <f t="shared" si="49"/>
        <v>0.32722591119344041</v>
      </c>
      <c r="D58" s="195">
        <f t="shared" si="49"/>
        <v>0.3209509685289057</v>
      </c>
      <c r="E58" s="195">
        <f t="shared" si="49"/>
        <v>0.30865769009307137</v>
      </c>
      <c r="F58" s="195">
        <f t="shared" si="49"/>
        <v>0.3238039080714093</v>
      </c>
      <c r="G58" s="195">
        <f t="shared" si="49"/>
        <v>0.33032949038863313</v>
      </c>
      <c r="H58" s="195">
        <f t="shared" si="49"/>
        <v>0.32862723273759492</v>
      </c>
      <c r="I58" s="195">
        <f t="shared" si="49"/>
        <v>0.33685998484235352</v>
      </c>
      <c r="J58" s="195">
        <f t="shared" si="49"/>
        <v>0.33983465685805059</v>
      </c>
      <c r="K58" s="195">
        <f t="shared" si="49"/>
        <v>0.37214107161886517</v>
      </c>
      <c r="L58" s="195">
        <f t="shared" si="49"/>
        <v>0.35408825553066797</v>
      </c>
      <c r="M58" s="195">
        <f t="shared" si="49"/>
        <v>0.35707914548556263</v>
      </c>
      <c r="N58" s="195">
        <f t="shared" si="49"/>
        <v>0.34407176289271391</v>
      </c>
      <c r="O58" s="195">
        <f t="shared" si="49"/>
        <v>0.34506978157616292</v>
      </c>
      <c r="P58" s="195">
        <f t="shared" si="49"/>
        <v>0.34961760340132908</v>
      </c>
      <c r="Q58" s="195">
        <f t="shared" si="49"/>
        <v>0.33232639478810971</v>
      </c>
      <c r="R58" s="195">
        <f t="shared" ref="R58:V58" si="50">IF(R50=0,0,R50/R$44)</f>
        <v>0.34659873938438662</v>
      </c>
      <c r="S58" s="195">
        <f t="shared" si="50"/>
        <v>0.31856674043832434</v>
      </c>
      <c r="T58" s="195">
        <f t="shared" si="50"/>
        <v>0.31980380598405639</v>
      </c>
      <c r="U58" s="195">
        <f t="shared" si="50"/>
        <v>0.32256875712890076</v>
      </c>
      <c r="V58" s="195">
        <f t="shared" si="50"/>
        <v>0.31541878673135332</v>
      </c>
      <c r="W58" s="195">
        <f t="shared" ref="W58" si="51">IF(W50=0,0,W50/W$44)</f>
        <v>0.30841413923108341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40.008205565279887</v>
      </c>
      <c r="C62" s="22">
        <v>40.008205565279887</v>
      </c>
      <c r="D62" s="22">
        <v>42.474471967451208</v>
      </c>
      <c r="E62" s="22">
        <v>42.474471967451208</v>
      </c>
      <c r="F62" s="22">
        <v>42.474471967451208</v>
      </c>
      <c r="G62" s="22">
        <v>41.322196212243988</v>
      </c>
      <c r="H62" s="22">
        <v>38.409456292890233</v>
      </c>
      <c r="I62" s="22">
        <v>35.49607505629529</v>
      </c>
      <c r="J62" s="22">
        <v>38.409456292890233</v>
      </c>
      <c r="K62" s="22">
        <v>41.343179468696519</v>
      </c>
      <c r="L62" s="22">
        <v>38.430130832144179</v>
      </c>
      <c r="M62" s="22">
        <v>35.51642125529181</v>
      </c>
      <c r="N62" s="22">
        <v>38.430130832144179</v>
      </c>
      <c r="O62" s="22">
        <v>41.343179468696519</v>
      </c>
      <c r="P62" s="22">
        <v>38.430130832144179</v>
      </c>
      <c r="Q62" s="22">
        <v>44.255649903433358</v>
      </c>
      <c r="R62" s="22">
        <v>38.430130832144179</v>
      </c>
      <c r="S62" s="22">
        <v>43.431514919999991</v>
      </c>
      <c r="T62" s="22">
        <v>32.983298640000008</v>
      </c>
      <c r="U62" s="22">
        <v>34.67423123999999</v>
      </c>
      <c r="V62" s="22">
        <v>36.771553080000025</v>
      </c>
      <c r="W62" s="22">
        <v>33.825763080000009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40.008205565279887</v>
      </c>
      <c r="C64" s="98">
        <v>40.008205565279887</v>
      </c>
      <c r="D64" s="98">
        <v>42.474471967451208</v>
      </c>
      <c r="E64" s="98">
        <v>42.474471967451208</v>
      </c>
      <c r="F64" s="98">
        <v>42.474471967451208</v>
      </c>
      <c r="G64" s="98">
        <v>41.322196212243988</v>
      </c>
      <c r="H64" s="98">
        <v>38.409456292890233</v>
      </c>
      <c r="I64" s="98">
        <v>35.49607505629529</v>
      </c>
      <c r="J64" s="98">
        <v>38.409456292890233</v>
      </c>
      <c r="K64" s="98">
        <v>41.343179468696519</v>
      </c>
      <c r="L64" s="98">
        <v>38.430130832144179</v>
      </c>
      <c r="M64" s="98">
        <v>35.51642125529181</v>
      </c>
      <c r="N64" s="98">
        <v>38.430130832144179</v>
      </c>
      <c r="O64" s="98">
        <v>41.343179468696519</v>
      </c>
      <c r="P64" s="98">
        <v>38.430130832144179</v>
      </c>
      <c r="Q64" s="98">
        <v>44.255649903433358</v>
      </c>
      <c r="R64" s="98">
        <v>38.430130832144179</v>
      </c>
      <c r="S64" s="98">
        <v>43.431514919999991</v>
      </c>
      <c r="T64" s="98">
        <v>32.983298640000008</v>
      </c>
      <c r="U64" s="98">
        <v>34.67423123999999</v>
      </c>
      <c r="V64" s="98">
        <v>36.771553080000025</v>
      </c>
      <c r="W64" s="98">
        <v>33.825763080000009</v>
      </c>
      <c r="DA64" s="63"/>
    </row>
    <row r="65" spans="1:105" ht="12" customHeight="1" x14ac:dyDescent="0.25">
      <c r="A65" s="97" t="s">
        <v>74</v>
      </c>
      <c r="B65" s="98">
        <v>39.326912498749117</v>
      </c>
      <c r="C65" s="98">
        <v>39.326912498749117</v>
      </c>
      <c r="D65" s="98">
        <v>41.784867914077026</v>
      </c>
      <c r="E65" s="98">
        <v>41.784867914077026</v>
      </c>
      <c r="F65" s="98">
        <v>41.784867914077026</v>
      </c>
      <c r="G65" s="98">
        <v>40.636425239999994</v>
      </c>
      <c r="H65" s="98">
        <v>37.733774760000003</v>
      </c>
      <c r="I65" s="98">
        <v>34.831124280000004</v>
      </c>
      <c r="J65" s="98">
        <v>37.733774760000003</v>
      </c>
      <c r="K65" s="98">
        <v>40.636425239999994</v>
      </c>
      <c r="L65" s="98">
        <v>37.733774760000003</v>
      </c>
      <c r="M65" s="98">
        <v>34.831124280000004</v>
      </c>
      <c r="N65" s="98">
        <v>37.733774760000003</v>
      </c>
      <c r="O65" s="98">
        <v>40.636425239999994</v>
      </c>
      <c r="P65" s="98">
        <v>37.733774760000003</v>
      </c>
      <c r="Q65" s="98">
        <v>43.539075719999992</v>
      </c>
      <c r="R65" s="98">
        <v>37.733774760000003</v>
      </c>
      <c r="S65" s="98">
        <v>42.717665159999989</v>
      </c>
      <c r="T65" s="98">
        <v>32.808037320000011</v>
      </c>
      <c r="U65" s="98">
        <v>34.54671995999999</v>
      </c>
      <c r="V65" s="98">
        <v>36.691791840000022</v>
      </c>
      <c r="W65" s="98">
        <v>33.742800720000005</v>
      </c>
      <c r="DA65" s="63" t="s">
        <v>252</v>
      </c>
    </row>
    <row r="66" spans="1:105" ht="12" customHeight="1" x14ac:dyDescent="0.25">
      <c r="A66" s="97" t="s">
        <v>201</v>
      </c>
      <c r="B66" s="98">
        <v>0.68129306653077037</v>
      </c>
      <c r="C66" s="98">
        <v>0.68129306653077037</v>
      </c>
      <c r="D66" s="98">
        <v>0.68960405337418251</v>
      </c>
      <c r="E66" s="98">
        <v>0.68960405337418251</v>
      </c>
      <c r="F66" s="98">
        <v>0.68960405337418251</v>
      </c>
      <c r="G66" s="98">
        <v>0.68577097224399353</v>
      </c>
      <c r="H66" s="98">
        <v>0.67568153289023059</v>
      </c>
      <c r="I66" s="98">
        <v>0.6649507762952851</v>
      </c>
      <c r="J66" s="98">
        <v>0.67568153289023059</v>
      </c>
      <c r="K66" s="98">
        <v>0.70675422869652493</v>
      </c>
      <c r="L66" s="98">
        <v>0.69635607214417661</v>
      </c>
      <c r="M66" s="98">
        <v>0.68529697529180567</v>
      </c>
      <c r="N66" s="98">
        <v>0.69635607214417661</v>
      </c>
      <c r="O66" s="98">
        <v>0.70675422869652493</v>
      </c>
      <c r="P66" s="98">
        <v>0.69635607214417661</v>
      </c>
      <c r="Q66" s="98">
        <v>0.71657418343336587</v>
      </c>
      <c r="R66" s="98">
        <v>0.69635607214417661</v>
      </c>
      <c r="S66" s="98">
        <v>0.71384976000000222</v>
      </c>
      <c r="T66" s="98">
        <v>0.17526131999999706</v>
      </c>
      <c r="U66" s="98">
        <v>0.12751128000000023</v>
      </c>
      <c r="V66" s="98">
        <v>7.9761240000003397E-2</v>
      </c>
      <c r="W66" s="98">
        <v>8.2962360000003343E-2</v>
      </c>
      <c r="DA66" s="63" t="s">
        <v>253</v>
      </c>
    </row>
    <row r="67" spans="1:105" ht="12" customHeight="1" x14ac:dyDescent="0.25">
      <c r="A67" s="73" t="s">
        <v>192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40.00820556527988</v>
      </c>
      <c r="C78" s="203">
        <f t="shared" si="52"/>
        <v>40.008205565279894</v>
      </c>
      <c r="D78" s="203">
        <f t="shared" si="52"/>
        <v>42.474471967451201</v>
      </c>
      <c r="E78" s="203">
        <f t="shared" si="52"/>
        <v>42.474471967451208</v>
      </c>
      <c r="F78" s="203">
        <f t="shared" si="52"/>
        <v>42.474471967451194</v>
      </c>
      <c r="G78" s="203">
        <f t="shared" si="52"/>
        <v>41.322196212243981</v>
      </c>
      <c r="H78" s="203">
        <f t="shared" si="52"/>
        <v>38.409456292890212</v>
      </c>
      <c r="I78" s="203">
        <f t="shared" si="52"/>
        <v>35.496075056295268</v>
      </c>
      <c r="J78" s="203">
        <f t="shared" si="52"/>
        <v>38.409456292890184</v>
      </c>
      <c r="K78" s="203">
        <f t="shared" si="52"/>
        <v>41.343179468696484</v>
      </c>
      <c r="L78" s="203">
        <f t="shared" si="52"/>
        <v>38.430130832144194</v>
      </c>
      <c r="M78" s="203">
        <f t="shared" si="52"/>
        <v>35.516421255291846</v>
      </c>
      <c r="N78" s="203">
        <f t="shared" si="52"/>
        <v>38.430130832144187</v>
      </c>
      <c r="O78" s="203">
        <f t="shared" si="52"/>
        <v>41.343179468696576</v>
      </c>
      <c r="P78" s="203">
        <f t="shared" si="52"/>
        <v>38.43013083214413</v>
      </c>
      <c r="Q78" s="203">
        <f t="shared" si="52"/>
        <v>44.255649903433259</v>
      </c>
      <c r="R78" s="203">
        <f t="shared" ref="R78:V78" si="53">R79+R84</f>
        <v>38.430130832144087</v>
      </c>
      <c r="S78" s="203">
        <f t="shared" si="53"/>
        <v>43.431514919999927</v>
      </c>
      <c r="T78" s="203">
        <f t="shared" si="53"/>
        <v>32.983298639999866</v>
      </c>
      <c r="U78" s="203">
        <f t="shared" si="53"/>
        <v>34.674231239999855</v>
      </c>
      <c r="V78" s="203">
        <f t="shared" si="53"/>
        <v>36.771553079999912</v>
      </c>
      <c r="W78" s="203">
        <f t="shared" ref="W78" si="54">W79+W84</f>
        <v>33.82576307999998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40.00820556527988</v>
      </c>
      <c r="C79" s="192">
        <f t="shared" si="55"/>
        <v>40.008205565279894</v>
      </c>
      <c r="D79" s="192">
        <f t="shared" si="55"/>
        <v>42.474471967451201</v>
      </c>
      <c r="E79" s="192">
        <f t="shared" si="55"/>
        <v>42.474471967451208</v>
      </c>
      <c r="F79" s="192">
        <f t="shared" si="55"/>
        <v>42.474471967451194</v>
      </c>
      <c r="G79" s="192">
        <f t="shared" si="55"/>
        <v>41.322196212243981</v>
      </c>
      <c r="H79" s="192">
        <f t="shared" si="55"/>
        <v>38.409456292890212</v>
      </c>
      <c r="I79" s="192">
        <f t="shared" si="55"/>
        <v>35.496075056295268</v>
      </c>
      <c r="J79" s="192">
        <f t="shared" si="55"/>
        <v>38.409456292890184</v>
      </c>
      <c r="K79" s="192">
        <f t="shared" si="55"/>
        <v>41.343179468696484</v>
      </c>
      <c r="L79" s="192">
        <f t="shared" si="55"/>
        <v>38.430130832144194</v>
      </c>
      <c r="M79" s="192">
        <f t="shared" si="55"/>
        <v>35.516421255291846</v>
      </c>
      <c r="N79" s="192">
        <f t="shared" si="55"/>
        <v>38.430130832144187</v>
      </c>
      <c r="O79" s="192">
        <f t="shared" si="55"/>
        <v>41.343179468696576</v>
      </c>
      <c r="P79" s="192">
        <f t="shared" si="55"/>
        <v>38.43013083214413</v>
      </c>
      <c r="Q79" s="192">
        <f t="shared" si="55"/>
        <v>44.255649903433259</v>
      </c>
      <c r="R79" s="192">
        <f t="shared" ref="R79:V79" si="56">SUM(R80:R83)</f>
        <v>38.430130832144087</v>
      </c>
      <c r="S79" s="192">
        <f t="shared" si="56"/>
        <v>43.431514919999927</v>
      </c>
      <c r="T79" s="192">
        <f t="shared" si="56"/>
        <v>32.983298639999866</v>
      </c>
      <c r="U79" s="192">
        <f t="shared" si="56"/>
        <v>34.674231239999855</v>
      </c>
      <c r="V79" s="192">
        <f t="shared" si="56"/>
        <v>36.771553079999912</v>
      </c>
      <c r="W79" s="192">
        <f t="shared" ref="W79" si="57">SUM(W80:W83)</f>
        <v>33.82576307999998</v>
      </c>
      <c r="DA79" s="213" t="s">
        <v>264</v>
      </c>
    </row>
    <row r="80" spans="1:105" ht="12" customHeight="1" x14ac:dyDescent="0.25">
      <c r="A80" s="97" t="s">
        <v>57</v>
      </c>
      <c r="B80" s="74">
        <v>11.372339356936855</v>
      </c>
      <c r="C80" s="74">
        <v>11.925904788198714</v>
      </c>
      <c r="D80" s="74">
        <v>16.209822969317912</v>
      </c>
      <c r="E80" s="74">
        <v>19.057355811122996</v>
      </c>
      <c r="F80" s="74">
        <v>15.161360738637383</v>
      </c>
      <c r="G80" s="74">
        <v>14.69230592684475</v>
      </c>
      <c r="H80" s="74">
        <v>14.601883477972423</v>
      </c>
      <c r="I80" s="74">
        <v>12.301507156087315</v>
      </c>
      <c r="J80" s="74">
        <v>10.465194212385047</v>
      </c>
      <c r="K80" s="74">
        <v>10.665592916953349</v>
      </c>
      <c r="L80" s="74">
        <v>9.6550235065511121</v>
      </c>
      <c r="M80" s="74">
        <v>8.7442793597325235</v>
      </c>
      <c r="N80" s="74">
        <v>10.86252941823645</v>
      </c>
      <c r="O80" s="74">
        <v>11.382998799615319</v>
      </c>
      <c r="P80" s="74">
        <v>10.561669137164936</v>
      </c>
      <c r="Q80" s="74">
        <v>14.071512503433356</v>
      </c>
      <c r="R80" s="74">
        <v>8.5652794321441785</v>
      </c>
      <c r="S80" s="74">
        <v>13.409923119999986</v>
      </c>
      <c r="T80" s="74">
        <v>2.4653622400000024</v>
      </c>
      <c r="U80" s="74">
        <v>5.4189258399999867</v>
      </c>
      <c r="V80" s="74">
        <v>7.4146566800000082</v>
      </c>
      <c r="W80" s="74">
        <v>5.5225104800000038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0</v>
      </c>
      <c r="C82" s="74">
        <v>0</v>
      </c>
      <c r="D82" s="74">
        <v>0</v>
      </c>
      <c r="E82" s="74">
        <v>0</v>
      </c>
      <c r="F82" s="74">
        <v>0</v>
      </c>
      <c r="G82" s="74">
        <v>0</v>
      </c>
      <c r="H82" s="74">
        <v>0</v>
      </c>
      <c r="I82" s="74">
        <v>0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0</v>
      </c>
      <c r="R82" s="74">
        <v>0</v>
      </c>
      <c r="S82" s="74">
        <v>0</v>
      </c>
      <c r="T82" s="74">
        <v>0</v>
      </c>
      <c r="U82" s="74">
        <v>0</v>
      </c>
      <c r="V82" s="74">
        <v>0</v>
      </c>
      <c r="W82" s="74">
        <v>0</v>
      </c>
      <c r="DA82" s="90" t="s">
        <v>267</v>
      </c>
    </row>
    <row r="83" spans="1:105" ht="12" customHeight="1" x14ac:dyDescent="0.25">
      <c r="A83" s="107" t="s">
        <v>54</v>
      </c>
      <c r="B83" s="193">
        <v>28.635866208343028</v>
      </c>
      <c r="C83" s="193">
        <v>28.08230077708118</v>
      </c>
      <c r="D83" s="193">
        <v>26.264648998133289</v>
      </c>
      <c r="E83" s="193">
        <v>23.417116156328209</v>
      </c>
      <c r="F83" s="193">
        <v>27.31311122881381</v>
      </c>
      <c r="G83" s="193">
        <v>26.629890285399227</v>
      </c>
      <c r="H83" s="193">
        <v>23.807572814917791</v>
      </c>
      <c r="I83" s="193">
        <v>23.194567900207954</v>
      </c>
      <c r="J83" s="193">
        <v>27.944262080505133</v>
      </c>
      <c r="K83" s="193">
        <v>30.677586551743136</v>
      </c>
      <c r="L83" s="193">
        <v>28.77510732559308</v>
      </c>
      <c r="M83" s="193">
        <v>26.772141895559319</v>
      </c>
      <c r="N83" s="193">
        <v>27.567601413907738</v>
      </c>
      <c r="O83" s="193">
        <v>29.960180669081254</v>
      </c>
      <c r="P83" s="193">
        <v>27.868461694979192</v>
      </c>
      <c r="Q83" s="193">
        <v>30.184137399999905</v>
      </c>
      <c r="R83" s="193">
        <v>29.864851399999907</v>
      </c>
      <c r="S83" s="193">
        <v>30.021591799999939</v>
      </c>
      <c r="T83" s="193">
        <v>30.517936399999861</v>
      </c>
      <c r="U83" s="193">
        <v>29.255305399999866</v>
      </c>
      <c r="V83" s="193">
        <v>29.356896399999904</v>
      </c>
      <c r="W83" s="193">
        <v>28.303252599999979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0.28425017308964379</v>
      </c>
      <c r="C88" s="196">
        <f t="shared" si="64"/>
        <v>0.2980864705051483</v>
      </c>
      <c r="D88" s="196">
        <f t="shared" si="64"/>
        <v>0.3816368331015329</v>
      </c>
      <c r="E88" s="196">
        <f t="shared" si="64"/>
        <v>0.44867787469440273</v>
      </c>
      <c r="F88" s="196">
        <f t="shared" si="64"/>
        <v>0.35695230655853127</v>
      </c>
      <c r="G88" s="196">
        <f t="shared" si="64"/>
        <v>0.3555548173524074</v>
      </c>
      <c r="H88" s="196">
        <f t="shared" si="64"/>
        <v>0.38016376401233537</v>
      </c>
      <c r="I88" s="196">
        <f t="shared" si="64"/>
        <v>0.34655964459669547</v>
      </c>
      <c r="J88" s="196">
        <f t="shared" si="64"/>
        <v>0.27246400294195822</v>
      </c>
      <c r="K88" s="196">
        <f t="shared" si="64"/>
        <v>0.25797708483037546</v>
      </c>
      <c r="L88" s="196">
        <f t="shared" si="64"/>
        <v>0.25123576988906166</v>
      </c>
      <c r="M88" s="196">
        <f t="shared" si="64"/>
        <v>0.24620384179134183</v>
      </c>
      <c r="N88" s="196">
        <f t="shared" si="64"/>
        <v>0.28265658177647118</v>
      </c>
      <c r="O88" s="196">
        <f t="shared" si="64"/>
        <v>0.27532954518493374</v>
      </c>
      <c r="P88" s="196">
        <f t="shared" si="64"/>
        <v>0.27482782151578922</v>
      </c>
      <c r="Q88" s="196">
        <f t="shared" si="64"/>
        <v>0.31795968501508137</v>
      </c>
      <c r="R88" s="196">
        <f t="shared" ref="R88:V88" si="65">IF(R80=0,0,R80/R$78)</f>
        <v>0.22287926808149006</v>
      </c>
      <c r="S88" s="196">
        <f t="shared" si="65"/>
        <v>0.30876019739815258</v>
      </c>
      <c r="T88" s="196">
        <f t="shared" si="65"/>
        <v>7.4745775639619663E-2</v>
      </c>
      <c r="U88" s="196">
        <f t="shared" si="65"/>
        <v>0.15628106655033108</v>
      </c>
      <c r="V88" s="196">
        <f t="shared" si="65"/>
        <v>0.2016411072947813</v>
      </c>
      <c r="W88" s="196">
        <f t="shared" ref="W88" si="66">IF(W80=0,0,W80/W$78)</f>
        <v>0.16326344115102243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</v>
      </c>
      <c r="C90" s="197">
        <f t="shared" si="70"/>
        <v>0</v>
      </c>
      <c r="D90" s="197">
        <f t="shared" si="70"/>
        <v>0</v>
      </c>
      <c r="E90" s="197">
        <f t="shared" si="70"/>
        <v>0</v>
      </c>
      <c r="F90" s="197">
        <f t="shared" si="70"/>
        <v>0</v>
      </c>
      <c r="G90" s="197">
        <f t="shared" si="70"/>
        <v>0</v>
      </c>
      <c r="H90" s="197">
        <f t="shared" si="70"/>
        <v>0</v>
      </c>
      <c r="I90" s="197">
        <f t="shared" si="70"/>
        <v>0</v>
      </c>
      <c r="J90" s="197">
        <f t="shared" si="70"/>
        <v>0</v>
      </c>
      <c r="K90" s="197">
        <f t="shared" si="70"/>
        <v>0</v>
      </c>
      <c r="L90" s="197">
        <f t="shared" si="70"/>
        <v>0</v>
      </c>
      <c r="M90" s="197">
        <f t="shared" si="70"/>
        <v>0</v>
      </c>
      <c r="N90" s="197">
        <f t="shared" si="70"/>
        <v>0</v>
      </c>
      <c r="O90" s="197">
        <f t="shared" si="70"/>
        <v>0</v>
      </c>
      <c r="P90" s="197">
        <f t="shared" si="70"/>
        <v>0</v>
      </c>
      <c r="Q90" s="197">
        <f t="shared" si="70"/>
        <v>0</v>
      </c>
      <c r="R90" s="197">
        <f t="shared" ref="R90:V90" si="71">IF(R82=0,0,R82/R$78)</f>
        <v>0</v>
      </c>
      <c r="S90" s="197">
        <f t="shared" si="71"/>
        <v>0</v>
      </c>
      <c r="T90" s="197">
        <f t="shared" si="71"/>
        <v>0</v>
      </c>
      <c r="U90" s="197">
        <f t="shared" si="71"/>
        <v>0</v>
      </c>
      <c r="V90" s="197">
        <f t="shared" si="71"/>
        <v>0</v>
      </c>
      <c r="W90" s="197">
        <f t="shared" ref="W90" si="72">IF(W82=0,0,W82/W$78)</f>
        <v>0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0.71574982691035627</v>
      </c>
      <c r="C91" s="198">
        <f t="shared" si="73"/>
        <v>0.70191352949485175</v>
      </c>
      <c r="D91" s="198">
        <f t="shared" si="73"/>
        <v>0.61836316689846704</v>
      </c>
      <c r="E91" s="198">
        <f t="shared" si="73"/>
        <v>0.55132212530559721</v>
      </c>
      <c r="F91" s="198">
        <f t="shared" si="73"/>
        <v>0.64304769344146862</v>
      </c>
      <c r="G91" s="198">
        <f t="shared" si="73"/>
        <v>0.64444518264759254</v>
      </c>
      <c r="H91" s="198">
        <f t="shared" si="73"/>
        <v>0.61983623598766469</v>
      </c>
      <c r="I91" s="198">
        <f t="shared" si="73"/>
        <v>0.65344035540330458</v>
      </c>
      <c r="J91" s="198">
        <f t="shared" si="73"/>
        <v>0.72753599705804173</v>
      </c>
      <c r="K91" s="198">
        <f t="shared" si="73"/>
        <v>0.7420229151696246</v>
      </c>
      <c r="L91" s="198">
        <f t="shared" si="73"/>
        <v>0.74876423011093829</v>
      </c>
      <c r="M91" s="198">
        <f t="shared" si="73"/>
        <v>0.75379615820865808</v>
      </c>
      <c r="N91" s="198">
        <f t="shared" si="73"/>
        <v>0.71734341822352887</v>
      </c>
      <c r="O91" s="198">
        <f t="shared" si="73"/>
        <v>0.7246704548150662</v>
      </c>
      <c r="P91" s="198">
        <f t="shared" si="73"/>
        <v>0.72517217848421067</v>
      </c>
      <c r="Q91" s="198">
        <f t="shared" si="73"/>
        <v>0.68204031498491868</v>
      </c>
      <c r="R91" s="198">
        <f t="shared" ref="R91:V91" si="74">IF(R83=0,0,R83/R$78)</f>
        <v>0.77712073191850994</v>
      </c>
      <c r="S91" s="198">
        <f t="shared" si="74"/>
        <v>0.69123980260184736</v>
      </c>
      <c r="T91" s="198">
        <f t="shared" si="74"/>
        <v>0.9252542243603803</v>
      </c>
      <c r="U91" s="198">
        <f t="shared" si="74"/>
        <v>0.84371893344966886</v>
      </c>
      <c r="V91" s="198">
        <f t="shared" si="74"/>
        <v>0.79835889270521876</v>
      </c>
      <c r="W91" s="198">
        <f t="shared" ref="W91" si="75">IF(W83=0,0,W83/W$78)</f>
        <v>0.83673655884897769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5456.0172408532908</v>
      </c>
      <c r="C96" s="203">
        <f t="shared" si="79"/>
        <v>5271.6360582468924</v>
      </c>
      <c r="D96" s="203">
        <f t="shared" si="79"/>
        <v>5539.6541130674295</v>
      </c>
      <c r="E96" s="203">
        <f t="shared" si="79"/>
        <v>5928.0422097016472</v>
      </c>
      <c r="F96" s="203">
        <f t="shared" si="79"/>
        <v>5789.279617515147</v>
      </c>
      <c r="G96" s="203">
        <f t="shared" si="79"/>
        <v>5771.841743744978</v>
      </c>
      <c r="H96" s="203">
        <f t="shared" si="79"/>
        <v>5873.3618481978301</v>
      </c>
      <c r="I96" s="203">
        <f t="shared" si="79"/>
        <v>5716.1933517127154</v>
      </c>
      <c r="J96" s="203">
        <f t="shared" si="79"/>
        <v>5620.7503741789751</v>
      </c>
      <c r="K96" s="203">
        <f t="shared" si="79"/>
        <v>5107.5027706913097</v>
      </c>
      <c r="L96" s="203">
        <f t="shared" si="79"/>
        <v>5311.7302741740687</v>
      </c>
      <c r="M96" s="203">
        <f t="shared" si="79"/>
        <v>5207.9690248098723</v>
      </c>
      <c r="N96" s="203">
        <f t="shared" si="79"/>
        <v>5370.3461310818102</v>
      </c>
      <c r="O96" s="203">
        <f t="shared" si="79"/>
        <v>5297.2067939794943</v>
      </c>
      <c r="P96" s="203">
        <f t="shared" si="79"/>
        <v>5131.6232676596228</v>
      </c>
      <c r="Q96" s="203">
        <f t="shared" si="79"/>
        <v>5318.4764375965588</v>
      </c>
      <c r="R96" s="203">
        <f t="shared" si="79"/>
        <v>5072.2854414849726</v>
      </c>
      <c r="S96" s="203">
        <f t="shared" si="79"/>
        <v>5398.7216102271186</v>
      </c>
      <c r="T96" s="203">
        <f t="shared" si="79"/>
        <v>5268.985952589991</v>
      </c>
      <c r="U96" s="203">
        <f t="shared" si="79"/>
        <v>5404.7800319464959</v>
      </c>
      <c r="V96" s="203">
        <f t="shared" si="79"/>
        <v>5325.6199753285964</v>
      </c>
      <c r="W96" s="203">
        <f t="shared" si="79"/>
        <v>5430.7511737089189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3797.0472643678718</v>
      </c>
      <c r="C97" s="192">
        <f t="shared" si="80"/>
        <v>3546.6201456068566</v>
      </c>
      <c r="D97" s="192">
        <f t="shared" si="80"/>
        <v>3761.6967601633019</v>
      </c>
      <c r="E97" s="192">
        <f t="shared" si="80"/>
        <v>4098.306394480911</v>
      </c>
      <c r="F97" s="192">
        <f t="shared" si="80"/>
        <v>3914.6882524455882</v>
      </c>
      <c r="G97" s="192">
        <f t="shared" si="80"/>
        <v>3865.2322019298604</v>
      </c>
      <c r="H97" s="192">
        <f t="shared" si="80"/>
        <v>3943.2151971580115</v>
      </c>
      <c r="I97" s="192">
        <f t="shared" si="80"/>
        <v>3790.6365458988075</v>
      </c>
      <c r="J97" s="192">
        <f t="shared" si="80"/>
        <v>3710.6245994851042</v>
      </c>
      <c r="K97" s="192">
        <f t="shared" si="80"/>
        <v>3206.7912163099227</v>
      </c>
      <c r="L97" s="192">
        <f t="shared" si="80"/>
        <v>3430.9089675423365</v>
      </c>
      <c r="M97" s="192">
        <f t="shared" si="80"/>
        <v>3348.3118957154843</v>
      </c>
      <c r="N97" s="192">
        <f t="shared" si="80"/>
        <v>3522.5616704164268</v>
      </c>
      <c r="O97" s="192">
        <f t="shared" si="80"/>
        <v>3469.3008026172238</v>
      </c>
      <c r="P97" s="192">
        <f t="shared" si="80"/>
        <v>3337.5174392619697</v>
      </c>
      <c r="Q97" s="192">
        <f t="shared" si="80"/>
        <v>3551.0063373245857</v>
      </c>
      <c r="R97" s="192">
        <f t="shared" si="80"/>
        <v>3314.237701668505</v>
      </c>
      <c r="S97" s="192">
        <f t="shared" si="80"/>
        <v>3678.868464323124</v>
      </c>
      <c r="T97" s="192">
        <f t="shared" si="80"/>
        <v>3583.9441912751831</v>
      </c>
      <c r="U97" s="192">
        <f t="shared" si="80"/>
        <v>3661.3668544864149</v>
      </c>
      <c r="V97" s="192">
        <f t="shared" si="80"/>
        <v>3645.819384118191</v>
      </c>
      <c r="W97" s="192">
        <f t="shared" si="80"/>
        <v>3755.8307250912871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444.22612570968687</v>
      </c>
      <c r="C98" s="74">
        <f t="shared" si="81"/>
        <v>445.34930458042248</v>
      </c>
      <c r="D98" s="74">
        <f t="shared" si="81"/>
        <v>607.59488882689413</v>
      </c>
      <c r="E98" s="74">
        <f t="shared" si="81"/>
        <v>742.67243201756014</v>
      </c>
      <c r="F98" s="74">
        <f t="shared" si="81"/>
        <v>629.04682958638591</v>
      </c>
      <c r="G98" s="74">
        <f t="shared" si="81"/>
        <v>606.77273206793927</v>
      </c>
      <c r="H98" s="74">
        <f t="shared" si="81"/>
        <v>633.70525455787015</v>
      </c>
      <c r="I98" s="74">
        <f t="shared" si="81"/>
        <v>571.12936216389426</v>
      </c>
      <c r="J98" s="74">
        <f t="shared" si="81"/>
        <v>508.82821260667362</v>
      </c>
      <c r="K98" s="74">
        <f t="shared" si="81"/>
        <v>471.3294518708924</v>
      </c>
      <c r="L98" s="74">
        <f t="shared" si="81"/>
        <v>564.87693018180892</v>
      </c>
      <c r="M98" s="74">
        <f t="shared" si="81"/>
        <v>510.70265994495003</v>
      </c>
      <c r="N98" s="74">
        <f t="shared" si="81"/>
        <v>594.92189071508972</v>
      </c>
      <c r="O98" s="74">
        <f t="shared" si="81"/>
        <v>580.29401084906283</v>
      </c>
      <c r="P98" s="74">
        <f t="shared" si="81"/>
        <v>546.73638815607455</v>
      </c>
      <c r="Q98" s="74">
        <f t="shared" si="81"/>
        <v>680.69509357825302</v>
      </c>
      <c r="R98" s="74">
        <f t="shared" si="81"/>
        <v>496.75502602646372</v>
      </c>
      <c r="S98" s="74">
        <f t="shared" si="81"/>
        <v>806.56718574281206</v>
      </c>
      <c r="T98" s="74">
        <f t="shared" si="81"/>
        <v>544.2527513538281</v>
      </c>
      <c r="U98" s="74">
        <f t="shared" si="81"/>
        <v>620.0603550670869</v>
      </c>
      <c r="V98" s="74">
        <f t="shared" si="81"/>
        <v>692.54765507477009</v>
      </c>
      <c r="W98" s="74">
        <f t="shared" si="81"/>
        <v>749.84626424888404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766.16495438788866</v>
      </c>
      <c r="C99" s="74">
        <f t="shared" si="82"/>
        <v>854.90067742281769</v>
      </c>
      <c r="D99" s="74">
        <f t="shared" si="82"/>
        <v>659.44981494747185</v>
      </c>
      <c r="E99" s="74">
        <f t="shared" si="82"/>
        <v>975.69477665771944</v>
      </c>
      <c r="F99" s="74">
        <f t="shared" si="82"/>
        <v>504.93839391077546</v>
      </c>
      <c r="G99" s="74">
        <f t="shared" si="82"/>
        <v>477.18858951894816</v>
      </c>
      <c r="H99" s="74">
        <f t="shared" si="82"/>
        <v>613.13424091009517</v>
      </c>
      <c r="I99" s="74">
        <f t="shared" si="82"/>
        <v>634.11419736045104</v>
      </c>
      <c r="J99" s="74">
        <f t="shared" si="82"/>
        <v>542.17138405108574</v>
      </c>
      <c r="K99" s="74">
        <f t="shared" si="82"/>
        <v>582.3922562621018</v>
      </c>
      <c r="L99" s="74">
        <f t="shared" si="82"/>
        <v>482.05503695462914</v>
      </c>
      <c r="M99" s="74">
        <f t="shared" si="82"/>
        <v>521.76225833435876</v>
      </c>
      <c r="N99" s="74">
        <f t="shared" si="82"/>
        <v>905.6955845810046</v>
      </c>
      <c r="O99" s="74">
        <f t="shared" si="82"/>
        <v>630.13701975823813</v>
      </c>
      <c r="P99" s="74">
        <f t="shared" si="82"/>
        <v>633.48170454939464</v>
      </c>
      <c r="Q99" s="74">
        <f t="shared" si="82"/>
        <v>590.06771980016993</v>
      </c>
      <c r="R99" s="74">
        <f t="shared" si="82"/>
        <v>557.99414240848864</v>
      </c>
      <c r="S99" s="74">
        <f t="shared" si="82"/>
        <v>757.54113967088324</v>
      </c>
      <c r="T99" s="74">
        <f t="shared" si="82"/>
        <v>639.37142020987494</v>
      </c>
      <c r="U99" s="74">
        <f t="shared" si="82"/>
        <v>688.07850500566997</v>
      </c>
      <c r="V99" s="74">
        <f t="shared" si="82"/>
        <v>729.30960509476472</v>
      </c>
      <c r="W99" s="74">
        <f t="shared" si="82"/>
        <v>1102.0187793427222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1456.2977732415929</v>
      </c>
      <c r="C100" s="74">
        <f t="shared" si="83"/>
        <v>1212.1938295698292</v>
      </c>
      <c r="D100" s="74">
        <f t="shared" si="83"/>
        <v>1459.6199974497272</v>
      </c>
      <c r="E100" s="74">
        <f t="shared" si="83"/>
        <v>1412.8534126078359</v>
      </c>
      <c r="F100" s="74">
        <f t="shared" si="83"/>
        <v>1691.6599318234871</v>
      </c>
      <c r="G100" s="74">
        <f t="shared" si="83"/>
        <v>1724.7641434671002</v>
      </c>
      <c r="H100" s="74">
        <f t="shared" si="83"/>
        <v>1757.6726369800676</v>
      </c>
      <c r="I100" s="74">
        <f t="shared" si="83"/>
        <v>1711.9470886700763</v>
      </c>
      <c r="J100" s="74">
        <f t="shared" si="83"/>
        <v>1681.3184332965054</v>
      </c>
      <c r="K100" s="74">
        <f t="shared" si="83"/>
        <v>1121.9348638844642</v>
      </c>
      <c r="L100" s="74">
        <f t="shared" si="83"/>
        <v>1351.2098774449685</v>
      </c>
      <c r="M100" s="74">
        <f t="shared" si="83"/>
        <v>1343.4569636373965</v>
      </c>
      <c r="N100" s="74">
        <f t="shared" si="83"/>
        <v>1125.9209310121287</v>
      </c>
      <c r="O100" s="74">
        <f t="shared" si="83"/>
        <v>1243.7140226475328</v>
      </c>
      <c r="P100" s="74">
        <f t="shared" si="83"/>
        <v>1215.0541550128976</v>
      </c>
      <c r="Q100" s="74">
        <f t="shared" si="83"/>
        <v>1275.9520495460308</v>
      </c>
      <c r="R100" s="74">
        <f t="shared" si="83"/>
        <v>1222.705354077867</v>
      </c>
      <c r="S100" s="74">
        <f t="shared" si="83"/>
        <v>1286.309424155374</v>
      </c>
      <c r="T100" s="74">
        <f t="shared" si="83"/>
        <v>1550.2232953847367</v>
      </c>
      <c r="U100" s="74">
        <f t="shared" si="83"/>
        <v>1559.0604423160589</v>
      </c>
      <c r="V100" s="74">
        <f t="shared" si="83"/>
        <v>1465.6990571956928</v>
      </c>
      <c r="W100" s="74">
        <f t="shared" si="83"/>
        <v>1195.4924078900699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1130.3584110287031</v>
      </c>
      <c r="C101" s="193">
        <f t="shared" si="84"/>
        <v>1034.1763340337875</v>
      </c>
      <c r="D101" s="193">
        <f t="shared" si="84"/>
        <v>1035.0320589392086</v>
      </c>
      <c r="E101" s="193">
        <f t="shared" si="84"/>
        <v>967.08577319779522</v>
      </c>
      <c r="F101" s="193">
        <f t="shared" si="84"/>
        <v>1089.0430971249398</v>
      </c>
      <c r="G101" s="193">
        <f t="shared" si="84"/>
        <v>1056.5067368758725</v>
      </c>
      <c r="H101" s="193">
        <f t="shared" si="84"/>
        <v>938.70306470997798</v>
      </c>
      <c r="I101" s="193">
        <f t="shared" si="84"/>
        <v>873.44589770438688</v>
      </c>
      <c r="J101" s="193">
        <f t="shared" si="84"/>
        <v>978.30656953083917</v>
      </c>
      <c r="K101" s="193">
        <f t="shared" si="84"/>
        <v>1031.1346442924644</v>
      </c>
      <c r="L101" s="193">
        <f t="shared" si="84"/>
        <v>1032.76712296093</v>
      </c>
      <c r="M101" s="193">
        <f t="shared" si="84"/>
        <v>972.39001379877959</v>
      </c>
      <c r="N101" s="193">
        <f t="shared" si="84"/>
        <v>896.02326410820365</v>
      </c>
      <c r="O101" s="193">
        <f t="shared" si="84"/>
        <v>1015.1557493623898</v>
      </c>
      <c r="P101" s="193">
        <f t="shared" si="84"/>
        <v>942.24519154360212</v>
      </c>
      <c r="Q101" s="193">
        <f t="shared" si="84"/>
        <v>1004.2914744001322</v>
      </c>
      <c r="R101" s="193">
        <f t="shared" si="84"/>
        <v>1036.7831791556848</v>
      </c>
      <c r="S101" s="193">
        <f t="shared" si="84"/>
        <v>828.45071475405462</v>
      </c>
      <c r="T101" s="193">
        <f t="shared" si="84"/>
        <v>850.09672432674313</v>
      </c>
      <c r="U101" s="193">
        <f t="shared" si="84"/>
        <v>794.1675520975989</v>
      </c>
      <c r="V101" s="193">
        <f t="shared" si="84"/>
        <v>758.2630667529628</v>
      </c>
      <c r="W101" s="193">
        <f t="shared" si="84"/>
        <v>708.47327360961117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1658.969976485419</v>
      </c>
      <c r="C102" s="77">
        <f t="shared" si="85"/>
        <v>1725.0159126400358</v>
      </c>
      <c r="D102" s="77">
        <f t="shared" si="85"/>
        <v>1777.9573529041274</v>
      </c>
      <c r="E102" s="77">
        <f t="shared" si="85"/>
        <v>1829.7358152207369</v>
      </c>
      <c r="F102" s="77">
        <f t="shared" si="85"/>
        <v>1874.5913650695586</v>
      </c>
      <c r="G102" s="77">
        <f t="shared" si="85"/>
        <v>1906.6095418151181</v>
      </c>
      <c r="H102" s="77">
        <f t="shared" si="85"/>
        <v>1930.1466510398191</v>
      </c>
      <c r="I102" s="77">
        <f t="shared" si="85"/>
        <v>1925.5568058139072</v>
      </c>
      <c r="J102" s="77">
        <f t="shared" si="85"/>
        <v>1910.1257746938711</v>
      </c>
      <c r="K102" s="77">
        <f t="shared" si="85"/>
        <v>1900.7115543813868</v>
      </c>
      <c r="L102" s="77">
        <f t="shared" si="85"/>
        <v>1880.8213066317328</v>
      </c>
      <c r="M102" s="77">
        <f t="shared" si="85"/>
        <v>1859.657129094388</v>
      </c>
      <c r="N102" s="77">
        <f t="shared" si="85"/>
        <v>1847.7844606653837</v>
      </c>
      <c r="O102" s="77">
        <f t="shared" si="85"/>
        <v>1827.9059913622696</v>
      </c>
      <c r="P102" s="77">
        <f t="shared" si="85"/>
        <v>1794.1058283976542</v>
      </c>
      <c r="Q102" s="77">
        <f t="shared" si="85"/>
        <v>1767.4701002719733</v>
      </c>
      <c r="R102" s="77">
        <f t="shared" si="85"/>
        <v>1758.0477398164683</v>
      </c>
      <c r="S102" s="77">
        <f t="shared" si="85"/>
        <v>1719.8531459039946</v>
      </c>
      <c r="T102" s="77">
        <f t="shared" si="85"/>
        <v>1685.0417613148079</v>
      </c>
      <c r="U102" s="77">
        <f t="shared" si="85"/>
        <v>1743.4131774600821</v>
      </c>
      <c r="V102" s="77">
        <f t="shared" si="85"/>
        <v>1679.8005912104059</v>
      </c>
      <c r="W102" s="77">
        <f t="shared" si="85"/>
        <v>1674.920448617632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3075.3627048004823</v>
      </c>
      <c r="C104" s="153">
        <f t="shared" si="86"/>
        <v>3162.303835847094</v>
      </c>
      <c r="D104" s="153">
        <f t="shared" si="86"/>
        <v>3081.1469226761856</v>
      </c>
      <c r="E104" s="153">
        <f t="shared" si="86"/>
        <v>3902.0160942869329</v>
      </c>
      <c r="F104" s="153">
        <f t="shared" si="86"/>
        <v>3135.7427331956742</v>
      </c>
      <c r="G104" s="153">
        <f t="shared" si="86"/>
        <v>3154.0404146059677</v>
      </c>
      <c r="H104" s="153">
        <f t="shared" si="86"/>
        <v>3625.0524520838171</v>
      </c>
      <c r="I104" s="153">
        <f t="shared" si="86"/>
        <v>3706.0357957973079</v>
      </c>
      <c r="J104" s="153">
        <f t="shared" si="86"/>
        <v>3510.6160089807422</v>
      </c>
      <c r="K104" s="153">
        <f t="shared" si="86"/>
        <v>3396.411047912552</v>
      </c>
      <c r="L104" s="153">
        <f t="shared" si="86"/>
        <v>3515.3454391943583</v>
      </c>
      <c r="M104" s="153">
        <f t="shared" si="86"/>
        <v>3638.765168836675</v>
      </c>
      <c r="N104" s="153">
        <f t="shared" si="86"/>
        <v>4924.2646745040392</v>
      </c>
      <c r="O104" s="153">
        <f t="shared" si="86"/>
        <v>4253.484353819541</v>
      </c>
      <c r="P104" s="153">
        <f t="shared" si="86"/>
        <v>4272.1259920305984</v>
      </c>
      <c r="Q104" s="153">
        <f t="shared" si="86"/>
        <v>4464.611540226937</v>
      </c>
      <c r="R104" s="153">
        <f t="shared" ref="R104:V104" si="87">SUM(R105:R108)</f>
        <v>4286.2723486693058</v>
      </c>
      <c r="S104" s="153">
        <f t="shared" si="87"/>
        <v>5391.3555408394714</v>
      </c>
      <c r="T104" s="153">
        <f t="shared" si="87"/>
        <v>5094.3760420813378</v>
      </c>
      <c r="U104" s="153">
        <f t="shared" si="87"/>
        <v>5510.9088175630459</v>
      </c>
      <c r="V104" s="153">
        <f t="shared" si="87"/>
        <v>5776.4288675573589</v>
      </c>
      <c r="W104" s="153">
        <f t="shared" ref="W104" si="88">SUM(W105:W108)</f>
        <v>7405.0504376335093</v>
      </c>
      <c r="DA104" s="217" t="s">
        <v>277</v>
      </c>
    </row>
    <row r="105" spans="1:105" ht="12" customHeight="1" x14ac:dyDescent="0.25">
      <c r="A105" s="97" t="s">
        <v>57</v>
      </c>
      <c r="B105" s="74">
        <v>213.63249596461188</v>
      </c>
      <c r="C105" s="74">
        <v>213.80938810331307</v>
      </c>
      <c r="D105" s="74">
        <v>299.73399709290629</v>
      </c>
      <c r="E105" s="74">
        <v>398.96352723101768</v>
      </c>
      <c r="F105" s="74">
        <v>367.34801227593158</v>
      </c>
      <c r="G105" s="74">
        <v>363.9731417850121</v>
      </c>
      <c r="H105" s="74">
        <v>411.58526029517509</v>
      </c>
      <c r="I105" s="74">
        <v>414.95136509325857</v>
      </c>
      <c r="J105" s="74">
        <v>394.16041711243662</v>
      </c>
      <c r="K105" s="74">
        <v>366.10471776870259</v>
      </c>
      <c r="L105" s="74">
        <v>509.73330268457568</v>
      </c>
      <c r="M105" s="74">
        <v>485.33868397514556</v>
      </c>
      <c r="N105" s="74">
        <v>591.45942801020999</v>
      </c>
      <c r="O105" s="74">
        <v>596.20452939143456</v>
      </c>
      <c r="P105" s="74">
        <v>582.09773272042457</v>
      </c>
      <c r="Q105" s="74">
        <v>762.9480253589378</v>
      </c>
      <c r="R105" s="74">
        <v>618.31445853784476</v>
      </c>
      <c r="S105" s="74">
        <v>945.81785762517177</v>
      </c>
      <c r="T105" s="74">
        <v>835.16160680556902</v>
      </c>
      <c r="U105" s="74">
        <v>973.2865945997205</v>
      </c>
      <c r="V105" s="74">
        <v>1051.7098529317047</v>
      </c>
      <c r="W105" s="74">
        <v>1168.7573351661008</v>
      </c>
      <c r="DA105" s="90" t="s">
        <v>278</v>
      </c>
    </row>
    <row r="106" spans="1:105" ht="12" customHeight="1" x14ac:dyDescent="0.25">
      <c r="A106" s="97" t="s">
        <v>56</v>
      </c>
      <c r="B106" s="74">
        <v>1428.3116566613608</v>
      </c>
      <c r="C106" s="74">
        <v>1702.19835210529</v>
      </c>
      <c r="D106" s="74">
        <v>1380.7327329522661</v>
      </c>
      <c r="E106" s="74">
        <v>2152.3072098051721</v>
      </c>
      <c r="F106" s="74">
        <v>1188.0799876996334</v>
      </c>
      <c r="G106" s="74">
        <v>1198.4193261924395</v>
      </c>
      <c r="H106" s="74">
        <v>1662.2973508103041</v>
      </c>
      <c r="I106" s="74">
        <v>1798.711466589968</v>
      </c>
      <c r="J106" s="74">
        <v>1576.1695409775407</v>
      </c>
      <c r="K106" s="74">
        <v>1759.8773541635492</v>
      </c>
      <c r="L106" s="74">
        <v>1503.7075673977306</v>
      </c>
      <c r="M106" s="74">
        <v>1679.7165035658006</v>
      </c>
      <c r="N106" s="74">
        <v>3023.607847865087</v>
      </c>
      <c r="O106" s="74">
        <v>2185.6336533276512</v>
      </c>
      <c r="P106" s="74">
        <v>2264.0174541746487</v>
      </c>
      <c r="Q106" s="74">
        <v>2187.7341456281702</v>
      </c>
      <c r="R106" s="74">
        <v>2142.8531596917869</v>
      </c>
      <c r="S106" s="74">
        <v>3033.6061424521135</v>
      </c>
      <c r="T106" s="74">
        <v>2652.4471477591928</v>
      </c>
      <c r="U106" s="74">
        <v>2940.6490600525372</v>
      </c>
      <c r="V106" s="74">
        <v>3194.5429100840029</v>
      </c>
      <c r="W106" s="74">
        <v>4929.2077609110656</v>
      </c>
      <c r="DA106" s="90" t="s">
        <v>279</v>
      </c>
    </row>
    <row r="107" spans="1:105" ht="12" customHeight="1" x14ac:dyDescent="0.25">
      <c r="A107" s="97" t="s">
        <v>55</v>
      </c>
      <c r="B107" s="74">
        <v>747.22574711505888</v>
      </c>
      <c r="C107" s="74">
        <v>625.62946372216652</v>
      </c>
      <c r="D107" s="74">
        <v>767.320939510171</v>
      </c>
      <c r="E107" s="74">
        <v>750.70314646595273</v>
      </c>
      <c r="F107" s="74">
        <v>906.58610322987147</v>
      </c>
      <c r="G107" s="74">
        <v>935.73408076826138</v>
      </c>
      <c r="H107" s="74">
        <v>965.82313294591904</v>
      </c>
      <c r="I107" s="74">
        <v>950.68743990114615</v>
      </c>
      <c r="J107" s="74">
        <v>940.37812838050093</v>
      </c>
      <c r="K107" s="74">
        <v>640.69868099449945</v>
      </c>
      <c r="L107" s="74">
        <v>857.85853566316723</v>
      </c>
      <c r="M107" s="74">
        <v>863.13168842754851</v>
      </c>
      <c r="N107" s="74">
        <v>757.74798170895622</v>
      </c>
      <c r="O107" s="74">
        <v>836.23183433507381</v>
      </c>
      <c r="P107" s="74">
        <v>831.65786585098124</v>
      </c>
      <c r="Q107" s="74">
        <v>875.65437192169668</v>
      </c>
      <c r="R107" s="74">
        <v>854.05943309928603</v>
      </c>
      <c r="S107" s="74">
        <v>898.7022199948492</v>
      </c>
      <c r="T107" s="74">
        <v>1070.3072319893865</v>
      </c>
      <c r="U107" s="74">
        <v>1089.6103987096028</v>
      </c>
      <c r="V107" s="74">
        <v>1042.1787074730419</v>
      </c>
      <c r="W107" s="74">
        <v>851.51780887801647</v>
      </c>
      <c r="DA107" s="90" t="s">
        <v>280</v>
      </c>
    </row>
    <row r="108" spans="1:105" ht="12" customHeight="1" x14ac:dyDescent="0.25">
      <c r="A108" s="109" t="s">
        <v>54</v>
      </c>
      <c r="B108" s="77">
        <v>686.19280505945073</v>
      </c>
      <c r="C108" s="77">
        <v>620.66663191632392</v>
      </c>
      <c r="D108" s="77">
        <v>633.35925312084248</v>
      </c>
      <c r="E108" s="77">
        <v>600.04221078479077</v>
      </c>
      <c r="F108" s="77">
        <v>673.72862999023778</v>
      </c>
      <c r="G108" s="77">
        <v>655.91386586025476</v>
      </c>
      <c r="H108" s="77">
        <v>585.3467080324192</v>
      </c>
      <c r="I108" s="77">
        <v>541.68552421293509</v>
      </c>
      <c r="J108" s="77">
        <v>599.90792251026414</v>
      </c>
      <c r="K108" s="77">
        <v>629.73029498580149</v>
      </c>
      <c r="L108" s="77">
        <v>644.04603344888494</v>
      </c>
      <c r="M108" s="77">
        <v>610.57829286818071</v>
      </c>
      <c r="N108" s="77">
        <v>551.44941691978568</v>
      </c>
      <c r="O108" s="77">
        <v>635.41433676538065</v>
      </c>
      <c r="P108" s="77">
        <v>594.35293928454382</v>
      </c>
      <c r="Q108" s="77">
        <v>638.27499731813225</v>
      </c>
      <c r="R108" s="77">
        <v>671.04529734038772</v>
      </c>
      <c r="S108" s="77">
        <v>513.22932076733753</v>
      </c>
      <c r="T108" s="77">
        <v>536.46005552718884</v>
      </c>
      <c r="U108" s="77">
        <v>507.36276420118554</v>
      </c>
      <c r="V108" s="77">
        <v>487.99739706860919</v>
      </c>
      <c r="W108" s="77">
        <v>455.56753267832556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297.08548786491235</v>
      </c>
      <c r="C110" s="203">
        <f t="shared" si="89"/>
        <v>294.6654801346337</v>
      </c>
      <c r="D110" s="203">
        <f t="shared" si="89"/>
        <v>309.84718611817158</v>
      </c>
      <c r="E110" s="203">
        <f t="shared" si="89"/>
        <v>307.35395145557123</v>
      </c>
      <c r="F110" s="203">
        <f t="shared" si="89"/>
        <v>304.95743802018376</v>
      </c>
      <c r="G110" s="203">
        <f t="shared" si="89"/>
        <v>294.21495498183668</v>
      </c>
      <c r="H110" s="203">
        <f t="shared" si="89"/>
        <v>270.09919688400697</v>
      </c>
      <c r="I110" s="203">
        <f t="shared" si="89"/>
        <v>246.51935256370464</v>
      </c>
      <c r="J110" s="203">
        <f t="shared" si="89"/>
        <v>261.91420529898045</v>
      </c>
      <c r="K110" s="203">
        <f t="shared" si="89"/>
        <v>276.97839057177828</v>
      </c>
      <c r="L110" s="203">
        <f t="shared" si="89"/>
        <v>252.6569375699797</v>
      </c>
      <c r="M110" s="203">
        <f t="shared" si="89"/>
        <v>230.56323116612253</v>
      </c>
      <c r="N110" s="203">
        <f t="shared" si="89"/>
        <v>245.09793572591082</v>
      </c>
      <c r="O110" s="203">
        <f t="shared" si="89"/>
        <v>257.25170939572638</v>
      </c>
      <c r="P110" s="203">
        <f t="shared" si="89"/>
        <v>231.96375288758051</v>
      </c>
      <c r="Q110" s="203">
        <f t="shared" si="89"/>
        <v>255.95799877059406</v>
      </c>
      <c r="R110" s="203">
        <f t="shared" ref="R110:V110" si="90">R78*1000000/R$6</f>
        <v>215.43726851444703</v>
      </c>
      <c r="S110" s="203">
        <f t="shared" si="90"/>
        <v>236.26555104039127</v>
      </c>
      <c r="T110" s="203">
        <f t="shared" si="90"/>
        <v>172.36976169572236</v>
      </c>
      <c r="U110" s="203">
        <f t="shared" si="90"/>
        <v>172.54209145057922</v>
      </c>
      <c r="V110" s="203">
        <f t="shared" si="90"/>
        <v>173.79421157854395</v>
      </c>
      <c r="W110" s="203">
        <f t="shared" ref="W110" si="91">W78*1000000/W$6</f>
        <v>158.80639943661964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297.08548786491235</v>
      </c>
      <c r="C111" s="192">
        <f t="shared" si="92"/>
        <v>294.6654801346337</v>
      </c>
      <c r="D111" s="192">
        <f t="shared" si="92"/>
        <v>309.84718611817158</v>
      </c>
      <c r="E111" s="192">
        <f t="shared" si="92"/>
        <v>307.35395145557123</v>
      </c>
      <c r="F111" s="192">
        <f t="shared" si="92"/>
        <v>304.95743802018376</v>
      </c>
      <c r="G111" s="192">
        <f t="shared" si="92"/>
        <v>294.21495498183668</v>
      </c>
      <c r="H111" s="192">
        <f t="shared" si="92"/>
        <v>270.09919688400697</v>
      </c>
      <c r="I111" s="192">
        <f t="shared" si="92"/>
        <v>246.51935256370464</v>
      </c>
      <c r="J111" s="192">
        <f t="shared" si="92"/>
        <v>261.91420529898045</v>
      </c>
      <c r="K111" s="192">
        <f t="shared" si="92"/>
        <v>276.97839057177828</v>
      </c>
      <c r="L111" s="192">
        <f t="shared" si="92"/>
        <v>252.6569375699797</v>
      </c>
      <c r="M111" s="192">
        <f t="shared" si="92"/>
        <v>230.56323116612253</v>
      </c>
      <c r="N111" s="192">
        <f t="shared" si="92"/>
        <v>245.09793572591082</v>
      </c>
      <c r="O111" s="192">
        <f t="shared" si="92"/>
        <v>257.25170939572638</v>
      </c>
      <c r="P111" s="192">
        <f t="shared" si="92"/>
        <v>231.96375288758051</v>
      </c>
      <c r="Q111" s="192">
        <f t="shared" si="92"/>
        <v>255.95799877059406</v>
      </c>
      <c r="R111" s="192">
        <f t="shared" ref="R111:V111" si="93">R79*1000000/R$6</f>
        <v>215.43726851444703</v>
      </c>
      <c r="S111" s="192">
        <f t="shared" si="93"/>
        <v>236.26555104039127</v>
      </c>
      <c r="T111" s="192">
        <f t="shared" si="93"/>
        <v>172.36976169572236</v>
      </c>
      <c r="U111" s="192">
        <f t="shared" si="93"/>
        <v>172.54209145057922</v>
      </c>
      <c r="V111" s="192">
        <f t="shared" si="93"/>
        <v>173.79421157854395</v>
      </c>
      <c r="W111" s="192">
        <f t="shared" ref="W111" si="94">W79*1000000/W$6</f>
        <v>158.80639943661964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84.446601348022597</v>
      </c>
      <c r="C112" s="74">
        <f t="shared" si="95"/>
        <v>87.835792953037853</v>
      </c>
      <c r="D112" s="74">
        <f t="shared" si="95"/>
        <v>118.24909885556026</v>
      </c>
      <c r="E112" s="74">
        <f t="shared" si="95"/>
        <v>137.90291771801233</v>
      </c>
      <c r="F112" s="74">
        <f t="shared" si="95"/>
        <v>108.85526090348493</v>
      </c>
      <c r="G112" s="74">
        <f t="shared" si="95"/>
        <v>104.60954458091371</v>
      </c>
      <c r="H112" s="74">
        <f t="shared" si="95"/>
        <v>102.68192734413293</v>
      </c>
      <c r="I112" s="74">
        <f t="shared" si="95"/>
        <v>85.433659210684951</v>
      </c>
      <c r="J112" s="74">
        <f t="shared" si="95"/>
        <v>71.362192803122056</v>
      </c>
      <c r="K112" s="74">
        <f t="shared" si="95"/>
        <v>71.454077760716501</v>
      </c>
      <c r="L112" s="74">
        <f t="shared" si="95"/>
        <v>63.476460228206442</v>
      </c>
      <c r="M112" s="74">
        <f t="shared" si="95"/>
        <v>56.7655532889246</v>
      </c>
      <c r="N112" s="74">
        <f t="shared" si="95"/>
        <v>69.278544712755192</v>
      </c>
      <c r="O112" s="74">
        <f t="shared" si="95"/>
        <v>70.82899614597207</v>
      </c>
      <c r="P112" s="74">
        <f t="shared" si="95"/>
        <v>63.750092876720622</v>
      </c>
      <c r="Q112" s="74">
        <f t="shared" si="95"/>
        <v>81.384324666188689</v>
      </c>
      <c r="R112" s="74">
        <f t="shared" ref="R112:V112" si="96">R80*1000000/R$6</f>
        <v>48.01650072397539</v>
      </c>
      <c r="S112" s="74">
        <f t="shared" si="96"/>
        <v>72.949398177614498</v>
      </c>
      <c r="T112" s="74">
        <f t="shared" si="96"/>
        <v>12.883911534763172</v>
      </c>
      <c r="U112" s="74">
        <f t="shared" si="96"/>
        <v>26.965062076721289</v>
      </c>
      <c r="V112" s="74">
        <f t="shared" si="96"/>
        <v>35.044057264121108</v>
      </c>
      <c r="W112" s="74">
        <f t="shared" ref="W112" si="97">W80*1000000/W$6</f>
        <v>25.927279248826309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0</v>
      </c>
      <c r="C114" s="74">
        <f t="shared" si="101"/>
        <v>0</v>
      </c>
      <c r="D114" s="74">
        <f t="shared" si="101"/>
        <v>0</v>
      </c>
      <c r="E114" s="74">
        <f t="shared" si="101"/>
        <v>0</v>
      </c>
      <c r="F114" s="74">
        <f t="shared" si="101"/>
        <v>0</v>
      </c>
      <c r="G114" s="74">
        <f t="shared" si="101"/>
        <v>0</v>
      </c>
      <c r="H114" s="74">
        <f t="shared" si="101"/>
        <v>0</v>
      </c>
      <c r="I114" s="74">
        <f t="shared" si="101"/>
        <v>0</v>
      </c>
      <c r="J114" s="74">
        <f t="shared" si="101"/>
        <v>0</v>
      </c>
      <c r="K114" s="74">
        <f t="shared" si="101"/>
        <v>0</v>
      </c>
      <c r="L114" s="74">
        <f t="shared" si="101"/>
        <v>0</v>
      </c>
      <c r="M114" s="74">
        <f t="shared" si="101"/>
        <v>0</v>
      </c>
      <c r="N114" s="74">
        <f t="shared" si="101"/>
        <v>0</v>
      </c>
      <c r="O114" s="74">
        <f t="shared" si="101"/>
        <v>0</v>
      </c>
      <c r="P114" s="74">
        <f t="shared" si="101"/>
        <v>0</v>
      </c>
      <c r="Q114" s="74">
        <f t="shared" si="101"/>
        <v>0</v>
      </c>
      <c r="R114" s="74">
        <f t="shared" ref="R114:V114" si="102">R82*1000000/R$6</f>
        <v>0</v>
      </c>
      <c r="S114" s="74">
        <f t="shared" si="102"/>
        <v>0</v>
      </c>
      <c r="T114" s="74">
        <f t="shared" si="102"/>
        <v>0</v>
      </c>
      <c r="U114" s="74">
        <f t="shared" si="102"/>
        <v>0</v>
      </c>
      <c r="V114" s="74">
        <f t="shared" si="102"/>
        <v>0</v>
      </c>
      <c r="W114" s="74">
        <f t="shared" ref="W114" si="103">W82*1000000/W$6</f>
        <v>0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212.63888651688978</v>
      </c>
      <c r="C115" s="193">
        <f t="shared" si="104"/>
        <v>206.82968718159589</v>
      </c>
      <c r="D115" s="193">
        <f t="shared" si="104"/>
        <v>191.59808726261136</v>
      </c>
      <c r="E115" s="193">
        <f t="shared" si="104"/>
        <v>169.45103373755884</v>
      </c>
      <c r="F115" s="193">
        <f t="shared" si="104"/>
        <v>196.10217711669878</v>
      </c>
      <c r="G115" s="193">
        <f t="shared" si="104"/>
        <v>189.60541040092295</v>
      </c>
      <c r="H115" s="193">
        <f t="shared" si="104"/>
        <v>167.41726953987407</v>
      </c>
      <c r="I115" s="193">
        <f t="shared" si="104"/>
        <v>161.08569335301971</v>
      </c>
      <c r="J115" s="193">
        <f t="shared" si="104"/>
        <v>190.55201249585835</v>
      </c>
      <c r="K115" s="193">
        <f t="shared" si="104"/>
        <v>205.52431281106178</v>
      </c>
      <c r="L115" s="193">
        <f t="shared" si="104"/>
        <v>189.18047734177327</v>
      </c>
      <c r="M115" s="193">
        <f t="shared" si="104"/>
        <v>173.79767787719788</v>
      </c>
      <c r="N115" s="193">
        <f t="shared" si="104"/>
        <v>175.81939101315564</v>
      </c>
      <c r="O115" s="193">
        <f t="shared" si="104"/>
        <v>186.42271324975422</v>
      </c>
      <c r="P115" s="193">
        <f t="shared" si="104"/>
        <v>168.21366001085988</v>
      </c>
      <c r="Q115" s="193">
        <f t="shared" si="104"/>
        <v>174.57367410440543</v>
      </c>
      <c r="R115" s="193">
        <f t="shared" ref="R115:V115" si="105">R83*1000000/R$6</f>
        <v>167.42076779047161</v>
      </c>
      <c r="S115" s="193">
        <f t="shared" si="105"/>
        <v>163.31615286277676</v>
      </c>
      <c r="T115" s="193">
        <f t="shared" si="105"/>
        <v>159.48585016095919</v>
      </c>
      <c r="U115" s="193">
        <f t="shared" si="105"/>
        <v>145.57702937385793</v>
      </c>
      <c r="V115" s="193">
        <f t="shared" si="105"/>
        <v>138.75015431442287</v>
      </c>
      <c r="W115" s="193">
        <f t="shared" ref="W115" si="106">W83*1000000/W$6</f>
        <v>132.87912018779332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0.80993532360268505</v>
      </c>
      <c r="C118" s="206">
        <f t="shared" si="110"/>
        <v>0.89163871686799923</v>
      </c>
      <c r="D118" s="206">
        <f t="shared" si="110"/>
        <v>0.81908434388061291</v>
      </c>
      <c r="E118" s="206">
        <f t="shared" si="110"/>
        <v>0.95210453262881534</v>
      </c>
      <c r="F118" s="206">
        <f t="shared" si="110"/>
        <v>0.80101978267023166</v>
      </c>
      <c r="G118" s="206">
        <f t="shared" si="110"/>
        <v>0.81600282979925398</v>
      </c>
      <c r="H118" s="206">
        <f t="shared" si="110"/>
        <v>0.91931387733961278</v>
      </c>
      <c r="I118" s="206">
        <f t="shared" si="110"/>
        <v>0.97768165080531622</v>
      </c>
      <c r="J118" s="206">
        <f t="shared" si="110"/>
        <v>0.94609840334370776</v>
      </c>
      <c r="K118" s="206">
        <f t="shared" si="110"/>
        <v>1.0591307069316556</v>
      </c>
      <c r="L118" s="206">
        <f t="shared" si="110"/>
        <v>1.02461052521382</v>
      </c>
      <c r="M118" s="206">
        <f t="shared" si="110"/>
        <v>1.0867461820067765</v>
      </c>
      <c r="N118" s="206">
        <f t="shared" si="110"/>
        <v>1.3979214944225256</v>
      </c>
      <c r="O118" s="206">
        <f t="shared" si="110"/>
        <v>1.2260350415884183</v>
      </c>
      <c r="P118" s="206">
        <f t="shared" si="110"/>
        <v>1.2800310619426456</v>
      </c>
      <c r="Q118" s="206">
        <f t="shared" si="110"/>
        <v>1.2572806455734695</v>
      </c>
      <c r="R118" s="206">
        <f t="shared" ref="R118:V118" si="111">IF(R104=0,"",R104/R97)</f>
        <v>1.2932905646784008</v>
      </c>
      <c r="S118" s="206">
        <f t="shared" si="111"/>
        <v>1.4654928799775473</v>
      </c>
      <c r="T118" s="206">
        <f t="shared" si="111"/>
        <v>1.4214440209429535</v>
      </c>
      <c r="U118" s="206">
        <f t="shared" si="111"/>
        <v>1.5051506818581468</v>
      </c>
      <c r="V118" s="206">
        <f t="shared" si="111"/>
        <v>1.5843979799768648</v>
      </c>
      <c r="W118" s="206">
        <f t="shared" ref="W118" si="112">IF(W104=0,"",W104/W97)</f>
        <v>1.9716145320829193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0.48090934684068126</v>
      </c>
      <c r="C119" s="199">
        <f t="shared" si="113"/>
        <v>0.48009368355194715</v>
      </c>
      <c r="D119" s="199">
        <f t="shared" si="113"/>
        <v>0.49331224242457633</v>
      </c>
      <c r="E119" s="199">
        <f t="shared" si="113"/>
        <v>0.53719986097664163</v>
      </c>
      <c r="F119" s="199">
        <f t="shared" si="113"/>
        <v>0.58397561993512015</v>
      </c>
      <c r="G119" s="199">
        <f t="shared" si="113"/>
        <v>0.59985085444521702</v>
      </c>
      <c r="H119" s="199">
        <f t="shared" si="113"/>
        <v>0.64949005446125585</v>
      </c>
      <c r="I119" s="199">
        <f t="shared" si="113"/>
        <v>0.72654531982227522</v>
      </c>
      <c r="J119" s="199">
        <f t="shared" si="113"/>
        <v>0.77464340094900419</v>
      </c>
      <c r="K119" s="199">
        <f t="shared" si="113"/>
        <v>0.77674907925971659</v>
      </c>
      <c r="L119" s="199">
        <f t="shared" si="113"/>
        <v>0.90237939531450695</v>
      </c>
      <c r="M119" s="199">
        <f t="shared" si="113"/>
        <v>0.95033514027019461</v>
      </c>
      <c r="N119" s="199">
        <f t="shared" si="113"/>
        <v>0.99417997091900945</v>
      </c>
      <c r="O119" s="199">
        <f t="shared" si="113"/>
        <v>1.0274180299036555</v>
      </c>
      <c r="P119" s="199">
        <f t="shared" si="113"/>
        <v>1.064677137520716</v>
      </c>
      <c r="Q119" s="199">
        <f t="shared" si="113"/>
        <v>1.1208366749763108</v>
      </c>
      <c r="R119" s="199">
        <f t="shared" ref="R119:V119" si="114">IF(R105=0,"",R105/R98)</f>
        <v>1.2447070007197172</v>
      </c>
      <c r="S119" s="199">
        <f t="shared" si="114"/>
        <v>1.1726460911673664</v>
      </c>
      <c r="T119" s="199">
        <f t="shared" si="114"/>
        <v>1.5345105830482353</v>
      </c>
      <c r="U119" s="199">
        <f t="shared" si="114"/>
        <v>1.5696642861393979</v>
      </c>
      <c r="V119" s="199">
        <f t="shared" si="114"/>
        <v>1.5186100844109538</v>
      </c>
      <c r="W119" s="199">
        <f t="shared" ref="W119" si="115">IF(W105=0,"",W105/W98)</f>
        <v>1.5586626097775351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1.8642351734849061</v>
      </c>
      <c r="C120" s="200">
        <f t="shared" si="116"/>
        <v>1.9911065660127147</v>
      </c>
      <c r="D120" s="200">
        <f t="shared" si="116"/>
        <v>2.0937646833099008</v>
      </c>
      <c r="E120" s="200">
        <f t="shared" si="116"/>
        <v>2.2059226525512257</v>
      </c>
      <c r="F120" s="200">
        <f t="shared" si="116"/>
        <v>2.3529206771105065</v>
      </c>
      <c r="G120" s="200">
        <f t="shared" si="116"/>
        <v>2.5114165604851553</v>
      </c>
      <c r="H120" s="200">
        <f t="shared" si="116"/>
        <v>2.7111474778229674</v>
      </c>
      <c r="I120" s="200">
        <f t="shared" si="116"/>
        <v>2.8365734028306613</v>
      </c>
      <c r="J120" s="200">
        <f t="shared" si="116"/>
        <v>2.9071426256407276</v>
      </c>
      <c r="K120" s="200">
        <f t="shared" si="116"/>
        <v>3.0218076137529</v>
      </c>
      <c r="L120" s="200">
        <f t="shared" si="116"/>
        <v>3.1193690598014827</v>
      </c>
      <c r="M120" s="200">
        <f t="shared" si="116"/>
        <v>3.2193139245602445</v>
      </c>
      <c r="N120" s="200">
        <f t="shared" si="116"/>
        <v>3.3384372181342554</v>
      </c>
      <c r="O120" s="200">
        <f t="shared" si="116"/>
        <v>3.4685053961219476</v>
      </c>
      <c r="P120" s="200">
        <f t="shared" si="116"/>
        <v>3.5739271361989524</v>
      </c>
      <c r="Q120" s="200">
        <f t="shared" si="116"/>
        <v>3.7075984200068763</v>
      </c>
      <c r="R120" s="200">
        <f t="shared" ref="R120:V120" si="117">IF(R106=0,"",R106/R99)</f>
        <v>3.8402789506759314</v>
      </c>
      <c r="S120" s="200">
        <f t="shared" si="117"/>
        <v>4.0045430981742793</v>
      </c>
      <c r="T120" s="200">
        <f t="shared" si="117"/>
        <v>4.1485231649680587</v>
      </c>
      <c r="U120" s="200">
        <f t="shared" si="117"/>
        <v>4.2737115585790688</v>
      </c>
      <c r="V120" s="200">
        <f t="shared" si="117"/>
        <v>4.3802287639813979</v>
      </c>
      <c r="W120" s="200">
        <f t="shared" ref="W120" si="118">IF(W106=0,"",W106/W99)</f>
        <v>4.4728890771271583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0.51309956029926418</v>
      </c>
      <c r="C121" s="200">
        <f t="shared" si="119"/>
        <v>0.51611338752993274</v>
      </c>
      <c r="D121" s="200">
        <f t="shared" si="119"/>
        <v>0.5256991140508126</v>
      </c>
      <c r="E121" s="200">
        <f t="shared" si="119"/>
        <v>0.53133831136827536</v>
      </c>
      <c r="F121" s="200">
        <f t="shared" si="119"/>
        <v>0.53591510100534046</v>
      </c>
      <c r="G121" s="200">
        <f t="shared" si="119"/>
        <v>0.54252871867295427</v>
      </c>
      <c r="H121" s="200">
        <f t="shared" si="119"/>
        <v>0.54948976995246457</v>
      </c>
      <c r="I121" s="200">
        <f t="shared" si="119"/>
        <v>0.55532524702015551</v>
      </c>
      <c r="J121" s="200">
        <f t="shared" si="119"/>
        <v>0.55930994971412562</v>
      </c>
      <c r="K121" s="200">
        <f t="shared" si="119"/>
        <v>0.57106584492455703</v>
      </c>
      <c r="L121" s="200">
        <f t="shared" si="119"/>
        <v>0.63488178260309214</v>
      </c>
      <c r="M121" s="200">
        <f t="shared" si="119"/>
        <v>0.64247066470266978</v>
      </c>
      <c r="N121" s="200">
        <f t="shared" si="119"/>
        <v>0.67300283779944547</v>
      </c>
      <c r="O121" s="200">
        <f t="shared" si="119"/>
        <v>0.67236665270924667</v>
      </c>
      <c r="P121" s="200">
        <f t="shared" si="119"/>
        <v>0.6844615628199332</v>
      </c>
      <c r="Q121" s="200">
        <f t="shared" si="119"/>
        <v>0.68627529712675683</v>
      </c>
      <c r="R121" s="200">
        <f t="shared" ref="R121:V121" si="120">IF(R107=0,"",R107/R100)</f>
        <v>0.69849979003600238</v>
      </c>
      <c r="S121" s="200">
        <f t="shared" si="120"/>
        <v>0.69866721266149601</v>
      </c>
      <c r="T121" s="200">
        <f t="shared" si="120"/>
        <v>0.6904213316725808</v>
      </c>
      <c r="U121" s="200">
        <f t="shared" si="120"/>
        <v>0.69888913164324429</v>
      </c>
      <c r="V121" s="200">
        <f t="shared" si="120"/>
        <v>0.71104549215377943</v>
      </c>
      <c r="W121" s="200">
        <f t="shared" ref="W121" si="121">IF(W107=0,"",W107/W100)</f>
        <v>0.71227370684926739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0.6070577246689115</v>
      </c>
      <c r="C122" s="201">
        <f t="shared" si="122"/>
        <v>0.60015551651179655</v>
      </c>
      <c r="D122" s="201">
        <f t="shared" si="122"/>
        <v>0.61192235317808852</v>
      </c>
      <c r="E122" s="201">
        <f t="shared" si="122"/>
        <v>0.6204643139363667</v>
      </c>
      <c r="F122" s="201">
        <f t="shared" si="122"/>
        <v>0.61864276241121496</v>
      </c>
      <c r="G122" s="201">
        <f t="shared" si="122"/>
        <v>0.62083263926912102</v>
      </c>
      <c r="H122" s="201">
        <f t="shared" si="122"/>
        <v>0.62356961433088332</v>
      </c>
      <c r="I122" s="201">
        <f t="shared" si="122"/>
        <v>0.62017066613582705</v>
      </c>
      <c r="J122" s="201">
        <f t="shared" si="122"/>
        <v>0.61321056322657475</v>
      </c>
      <c r="K122" s="201">
        <f t="shared" si="122"/>
        <v>0.61071587350059864</v>
      </c>
      <c r="L122" s="201">
        <f t="shared" si="122"/>
        <v>0.62361206038628847</v>
      </c>
      <c r="M122" s="201">
        <f t="shared" si="122"/>
        <v>0.62791501784646053</v>
      </c>
      <c r="N122" s="201">
        <f t="shared" si="122"/>
        <v>0.61544095896732509</v>
      </c>
      <c r="O122" s="201">
        <f t="shared" si="122"/>
        <v>0.62592792994028623</v>
      </c>
      <c r="P122" s="201">
        <f t="shared" si="122"/>
        <v>0.6307837329590027</v>
      </c>
      <c r="Q122" s="201">
        <f t="shared" si="122"/>
        <v>0.63554756122905132</v>
      </c>
      <c r="R122" s="201">
        <f t="shared" ref="R122:V122" si="123">IF(R108=0,"",R108/R101)</f>
        <v>0.64723783220215869</v>
      </c>
      <c r="S122" s="201">
        <f t="shared" si="123"/>
        <v>0.6195049525905737</v>
      </c>
      <c r="T122" s="201">
        <f t="shared" si="123"/>
        <v>0.63105766694025645</v>
      </c>
      <c r="U122" s="201">
        <f t="shared" si="123"/>
        <v>0.63886111043080418</v>
      </c>
      <c r="V122" s="201">
        <f t="shared" si="123"/>
        <v>0.64357268402681622</v>
      </c>
      <c r="W122" s="201">
        <f t="shared" ref="W122" si="124">IF(W108=0,"",W108/W101)</f>
        <v>0.64302712557842534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53.384416725856006</v>
      </c>
      <c r="C126" s="203">
        <f t="shared" si="125"/>
        <v>51.459742867818456</v>
      </c>
      <c r="D126" s="203">
        <f t="shared" si="125"/>
        <v>53.935512989421326</v>
      </c>
      <c r="E126" s="203">
        <f t="shared" si="125"/>
        <v>57.56417521569459</v>
      </c>
      <c r="F126" s="203">
        <f t="shared" si="125"/>
        <v>56.065543002145944</v>
      </c>
      <c r="G126" s="203">
        <f t="shared" si="125"/>
        <v>55.729808745687386</v>
      </c>
      <c r="H126" s="203">
        <f t="shared" si="125"/>
        <v>56.517126531469941</v>
      </c>
      <c r="I126" s="203">
        <f t="shared" si="125"/>
        <v>54.804633486144752</v>
      </c>
      <c r="J126" s="203">
        <f t="shared" si="125"/>
        <v>53.66137061833679</v>
      </c>
      <c r="K126" s="203">
        <f t="shared" si="125"/>
        <v>48.556546790487452</v>
      </c>
      <c r="L126" s="203">
        <f t="shared" si="125"/>
        <v>50.276523574048269</v>
      </c>
      <c r="M126" s="203">
        <f t="shared" si="125"/>
        <v>49.101527588393822</v>
      </c>
      <c r="N126" s="203">
        <f t="shared" si="125"/>
        <v>50.40706316560312</v>
      </c>
      <c r="O126" s="203">
        <f t="shared" si="125"/>
        <v>49.464364594877679</v>
      </c>
      <c r="P126" s="203">
        <f t="shared" si="125"/>
        <v>47.64003219590272</v>
      </c>
      <c r="Q126" s="203">
        <f t="shared" si="125"/>
        <v>49.026674778924551</v>
      </c>
      <c r="R126" s="203">
        <f t="shared" ref="R126:V126" si="126">IF(R96=0,0,R96/R$19)</f>
        <v>46.473332079252145</v>
      </c>
      <c r="S126" s="203">
        <f t="shared" si="126"/>
        <v>49.158316671093168</v>
      </c>
      <c r="T126" s="203">
        <f t="shared" si="126"/>
        <v>47.618549354415471</v>
      </c>
      <c r="U126" s="203">
        <f t="shared" si="126"/>
        <v>48.441170369535364</v>
      </c>
      <c r="V126" s="203">
        <f t="shared" si="126"/>
        <v>47.328627044328492</v>
      </c>
      <c r="W126" s="203">
        <f t="shared" ref="W126" si="127">IF(W96=0,0,W96/W$19)</f>
        <v>48.0321358334511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37.152220115984157</v>
      </c>
      <c r="C127" s="192">
        <f t="shared" si="128"/>
        <v>34.620781618116418</v>
      </c>
      <c r="D127" s="192">
        <f t="shared" si="128"/>
        <v>36.624857857363182</v>
      </c>
      <c r="E127" s="192">
        <f t="shared" si="128"/>
        <v>39.796549861505476</v>
      </c>
      <c r="F127" s="192">
        <f t="shared" si="128"/>
        <v>37.911301069905427</v>
      </c>
      <c r="G127" s="192">
        <f t="shared" si="128"/>
        <v>37.320609423268486</v>
      </c>
      <c r="H127" s="192">
        <f t="shared" si="128"/>
        <v>37.944059637152471</v>
      </c>
      <c r="I127" s="192">
        <f t="shared" si="128"/>
        <v>36.343145480711286</v>
      </c>
      <c r="J127" s="192">
        <f t="shared" si="128"/>
        <v>35.425377147721633</v>
      </c>
      <c r="K127" s="192">
        <f t="shared" si="128"/>
        <v>30.486661433763885</v>
      </c>
      <c r="L127" s="192">
        <f t="shared" si="128"/>
        <v>32.474197047567017</v>
      </c>
      <c r="M127" s="192">
        <f t="shared" si="128"/>
        <v>31.56839607509438</v>
      </c>
      <c r="N127" s="192">
        <f t="shared" si="128"/>
        <v>33.063416079969677</v>
      </c>
      <c r="O127" s="192">
        <f t="shared" si="128"/>
        <v>32.395707108319549</v>
      </c>
      <c r="P127" s="192">
        <f t="shared" si="128"/>
        <v>30.984238313609065</v>
      </c>
      <c r="Q127" s="192">
        <f t="shared" si="128"/>
        <v>32.733816701195416</v>
      </c>
      <c r="R127" s="192">
        <f t="shared" ref="R127:V127" si="129">IF(R97=0,0,R97/R$19)</f>
        <v>30.365733765591383</v>
      </c>
      <c r="S127" s="192">
        <f t="shared" si="129"/>
        <v>33.49811196374808</v>
      </c>
      <c r="T127" s="192">
        <f t="shared" si="129"/>
        <v>32.389956035433777</v>
      </c>
      <c r="U127" s="192">
        <f t="shared" si="129"/>
        <v>32.815562249565012</v>
      </c>
      <c r="V127" s="192">
        <f t="shared" si="129"/>
        <v>32.400288924345681</v>
      </c>
      <c r="W127" s="192">
        <f t="shared" ref="W127" si="130">IF(W97=0,0,W97/W$19)</f>
        <v>33.218346004946802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4.3465318323828397</v>
      </c>
      <c r="C128" s="74">
        <f t="shared" si="131"/>
        <v>4.3473336260036985</v>
      </c>
      <c r="D128" s="74">
        <f t="shared" si="131"/>
        <v>5.9157018380129438</v>
      </c>
      <c r="E128" s="74">
        <f t="shared" si="131"/>
        <v>7.2117107962826896</v>
      </c>
      <c r="F128" s="74">
        <f t="shared" si="131"/>
        <v>6.0919241088024396</v>
      </c>
      <c r="G128" s="74">
        <f t="shared" si="131"/>
        <v>5.858672120885954</v>
      </c>
      <c r="H128" s="74">
        <f t="shared" si="131"/>
        <v>6.0979045700196348</v>
      </c>
      <c r="I128" s="74">
        <f t="shared" si="131"/>
        <v>5.4757656784281838</v>
      </c>
      <c r="J128" s="74">
        <f t="shared" si="131"/>
        <v>4.8577889925846325</v>
      </c>
      <c r="K128" s="74">
        <f t="shared" si="131"/>
        <v>4.4808846144602503</v>
      </c>
      <c r="L128" s="74">
        <f t="shared" si="131"/>
        <v>5.3466661202291021</v>
      </c>
      <c r="M128" s="74">
        <f t="shared" si="131"/>
        <v>4.81498269811014</v>
      </c>
      <c r="N128" s="74">
        <f t="shared" si="131"/>
        <v>5.584047022651534</v>
      </c>
      <c r="O128" s="74">
        <f t="shared" si="131"/>
        <v>5.4186811354023687</v>
      </c>
      <c r="P128" s="74">
        <f t="shared" si="131"/>
        <v>5.0756919937160534</v>
      </c>
      <c r="Q128" s="74">
        <f t="shared" si="131"/>
        <v>6.2747701090787702</v>
      </c>
      <c r="R128" s="74">
        <f t="shared" ref="R128:V128" si="132">IF(R98=0,0,R98/R$19)</f>
        <v>4.5513726608821772</v>
      </c>
      <c r="S128" s="74">
        <f t="shared" si="132"/>
        <v>7.3442359128404044</v>
      </c>
      <c r="T128" s="74">
        <f t="shared" si="132"/>
        <v>4.9186934136499838</v>
      </c>
      <c r="U128" s="74">
        <f t="shared" si="132"/>
        <v>5.5573860770762797</v>
      </c>
      <c r="V128" s="74">
        <f t="shared" si="132"/>
        <v>6.1546505062888279</v>
      </c>
      <c r="W128" s="74">
        <f t="shared" ref="W128" si="133">IF(W98=0,0,W98/W$19)</f>
        <v>6.6319955502602657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7.4965432476149534</v>
      </c>
      <c r="C129" s="74">
        <f t="shared" si="134"/>
        <v>8.34522120867579</v>
      </c>
      <c r="D129" s="74">
        <f t="shared" si="134"/>
        <v>6.4205748831990164</v>
      </c>
      <c r="E129" s="74">
        <f t="shared" si="134"/>
        <v>9.4744711818422918</v>
      </c>
      <c r="F129" s="74">
        <f t="shared" si="134"/>
        <v>4.8900117298860151</v>
      </c>
      <c r="G129" s="74">
        <f t="shared" si="134"/>
        <v>4.607477129520257</v>
      </c>
      <c r="H129" s="74">
        <f t="shared" si="134"/>
        <v>5.8999575319755495</v>
      </c>
      <c r="I129" s="74">
        <f t="shared" si="134"/>
        <v>6.079639724623326</v>
      </c>
      <c r="J129" s="74">
        <f t="shared" si="134"/>
        <v>5.1761166466090653</v>
      </c>
      <c r="K129" s="74">
        <f t="shared" si="134"/>
        <v>5.5367482136051187</v>
      </c>
      <c r="L129" s="74">
        <f t="shared" si="134"/>
        <v>4.5627413626921474</v>
      </c>
      <c r="M129" s="74">
        <f t="shared" si="134"/>
        <v>4.919254281302579</v>
      </c>
      <c r="N129" s="74">
        <f t="shared" si="134"/>
        <v>8.5010264564801989</v>
      </c>
      <c r="O129" s="74">
        <f t="shared" si="134"/>
        <v>5.8841061907336574</v>
      </c>
      <c r="P129" s="74">
        <f t="shared" si="134"/>
        <v>5.8810024092069133</v>
      </c>
      <c r="Q129" s="74">
        <f t="shared" si="134"/>
        <v>5.4393506365250852</v>
      </c>
      <c r="R129" s="74">
        <f t="shared" ref="R129:V129" si="135">IF(R99=0,0,R99/R$19)</f>
        <v>5.1124581566993488</v>
      </c>
      <c r="S129" s="74">
        <f t="shared" si="135"/>
        <v>6.8978269160567951</v>
      </c>
      <c r="T129" s="74">
        <f t="shared" si="135"/>
        <v>5.778329986645879</v>
      </c>
      <c r="U129" s="74">
        <f t="shared" si="135"/>
        <v>6.1670091829048577</v>
      </c>
      <c r="V129" s="74">
        <f t="shared" si="135"/>
        <v>6.4813528677000392</v>
      </c>
      <c r="W129" s="74">
        <f t="shared" ref="W129" si="136">IF(W99=0,0,W99/W$19)</f>
        <v>9.7467760917968196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14.24914984167218</v>
      </c>
      <c r="C130" s="74">
        <f t="shared" si="137"/>
        <v>11.832983553186343</v>
      </c>
      <c r="D130" s="74">
        <f t="shared" si="137"/>
        <v>14.211239858164522</v>
      </c>
      <c r="E130" s="74">
        <f t="shared" si="137"/>
        <v>13.719494315399411</v>
      </c>
      <c r="F130" s="74">
        <f t="shared" si="137"/>
        <v>16.382665706059903</v>
      </c>
      <c r="G130" s="74">
        <f t="shared" si="137"/>
        <v>16.653397669991243</v>
      </c>
      <c r="H130" s="74">
        <f t="shared" si="137"/>
        <v>16.913415075147423</v>
      </c>
      <c r="I130" s="74">
        <f t="shared" si="137"/>
        <v>16.413481309921831</v>
      </c>
      <c r="J130" s="74">
        <f t="shared" si="137"/>
        <v>16.051567063186628</v>
      </c>
      <c r="K130" s="74">
        <f t="shared" si="137"/>
        <v>10.666128861778681</v>
      </c>
      <c r="L130" s="74">
        <f t="shared" si="137"/>
        <v>12.789454989299516</v>
      </c>
      <c r="M130" s="74">
        <f t="shared" si="137"/>
        <v>12.666317493366742</v>
      </c>
      <c r="N130" s="74">
        <f t="shared" si="137"/>
        <v>10.568102335253085</v>
      </c>
      <c r="O130" s="74">
        <f t="shared" si="137"/>
        <v>11.61357792146592</v>
      </c>
      <c r="P130" s="74">
        <f t="shared" si="137"/>
        <v>11.280099111987132</v>
      </c>
      <c r="Q130" s="74">
        <f t="shared" si="137"/>
        <v>11.761956060270647</v>
      </c>
      <c r="R130" s="74">
        <f t="shared" ref="R130:V130" si="138">IF(R100=0,0,R100/R$19)</f>
        <v>11.202680253441063</v>
      </c>
      <c r="S130" s="74">
        <f t="shared" si="138"/>
        <v>11.712551706658799</v>
      </c>
      <c r="T130" s="74">
        <f t="shared" si="138"/>
        <v>14.010169160795821</v>
      </c>
      <c r="U130" s="74">
        <f t="shared" si="138"/>
        <v>13.973318443347704</v>
      </c>
      <c r="V130" s="74">
        <f t="shared" si="138"/>
        <v>13.025624126129777</v>
      </c>
      <c r="W130" s="74">
        <f t="shared" ref="W130" si="139">IF(W100=0,0,W100/W$19)</f>
        <v>10.57350113951531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11.059995194314181</v>
      </c>
      <c r="C131" s="193">
        <f t="shared" si="140"/>
        <v>10.095243230250588</v>
      </c>
      <c r="D131" s="193">
        <f t="shared" si="140"/>
        <v>10.077341277986696</v>
      </c>
      <c r="E131" s="193">
        <f t="shared" si="140"/>
        <v>9.3908735679810817</v>
      </c>
      <c r="F131" s="193">
        <f t="shared" si="140"/>
        <v>10.546699525157072</v>
      </c>
      <c r="G131" s="193">
        <f t="shared" si="140"/>
        <v>10.201062502871032</v>
      </c>
      <c r="H131" s="193">
        <f t="shared" si="140"/>
        <v>9.032782460009857</v>
      </c>
      <c r="I131" s="193">
        <f t="shared" si="140"/>
        <v>8.3742587677379525</v>
      </c>
      <c r="J131" s="193">
        <f t="shared" si="140"/>
        <v>9.3399044453413076</v>
      </c>
      <c r="K131" s="193">
        <f t="shared" si="140"/>
        <v>9.8028997439198342</v>
      </c>
      <c r="L131" s="193">
        <f t="shared" si="140"/>
        <v>9.7753345753462533</v>
      </c>
      <c r="M131" s="193">
        <f t="shared" si="140"/>
        <v>9.1678416023149225</v>
      </c>
      <c r="N131" s="193">
        <f t="shared" si="140"/>
        <v>8.4102402655848607</v>
      </c>
      <c r="O131" s="193">
        <f t="shared" si="140"/>
        <v>9.4793418607176037</v>
      </c>
      <c r="P131" s="193">
        <f t="shared" si="140"/>
        <v>8.747444798698961</v>
      </c>
      <c r="Q131" s="193">
        <f t="shared" si="140"/>
        <v>9.2577398953209151</v>
      </c>
      <c r="R131" s="193">
        <f t="shared" ref="R131:V131" si="141">IF(R101=0,0,R101/R$19)</f>
        <v>9.4992226945687861</v>
      </c>
      <c r="S131" s="193">
        <f t="shared" si="141"/>
        <v>7.5434974281920839</v>
      </c>
      <c r="T131" s="193">
        <f t="shared" si="141"/>
        <v>7.6827634743420896</v>
      </c>
      <c r="U131" s="193">
        <f t="shared" si="141"/>
        <v>7.1178485462361687</v>
      </c>
      <c r="V131" s="193">
        <f t="shared" si="141"/>
        <v>6.7386614242270326</v>
      </c>
      <c r="W131" s="193">
        <f t="shared" ref="W131" si="142">IF(W101=0,0,W101/W$19)</f>
        <v>6.266073223374411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16.232196609871849</v>
      </c>
      <c r="C132" s="77">
        <f t="shared" si="143"/>
        <v>16.838961249702042</v>
      </c>
      <c r="D132" s="77">
        <f t="shared" si="143"/>
        <v>17.310655132058148</v>
      </c>
      <c r="E132" s="77">
        <f t="shared" si="143"/>
        <v>17.767625354189118</v>
      </c>
      <c r="F132" s="77">
        <f t="shared" si="143"/>
        <v>18.154241932240513</v>
      </c>
      <c r="G132" s="77">
        <f t="shared" si="143"/>
        <v>18.409199322418903</v>
      </c>
      <c r="H132" s="77">
        <f t="shared" si="143"/>
        <v>18.573066894317474</v>
      </c>
      <c r="I132" s="77">
        <f t="shared" si="143"/>
        <v>18.461488005433463</v>
      </c>
      <c r="J132" s="77">
        <f t="shared" si="143"/>
        <v>18.235993470615156</v>
      </c>
      <c r="K132" s="77">
        <f t="shared" si="143"/>
        <v>18.069885356723567</v>
      </c>
      <c r="L132" s="77">
        <f t="shared" si="143"/>
        <v>17.802326526481256</v>
      </c>
      <c r="M132" s="77">
        <f t="shared" si="143"/>
        <v>17.533131513299445</v>
      </c>
      <c r="N132" s="77">
        <f t="shared" si="143"/>
        <v>17.343647085633446</v>
      </c>
      <c r="O132" s="77">
        <f t="shared" si="143"/>
        <v>17.06865748655812</v>
      </c>
      <c r="P132" s="77">
        <f t="shared" si="143"/>
        <v>16.655793882293665</v>
      </c>
      <c r="Q132" s="77">
        <f t="shared" si="143"/>
        <v>16.292858077729143</v>
      </c>
      <c r="R132" s="77">
        <f t="shared" ref="R132:V132" si="144">IF(R102=0,0,R102/R$19)</f>
        <v>16.107598313660766</v>
      </c>
      <c r="S132" s="77">
        <f t="shared" si="144"/>
        <v>15.660204707345088</v>
      </c>
      <c r="T132" s="77">
        <f t="shared" si="144"/>
        <v>15.2285933189817</v>
      </c>
      <c r="U132" s="77">
        <f t="shared" si="144"/>
        <v>15.625608119970359</v>
      </c>
      <c r="V132" s="77">
        <f t="shared" si="144"/>
        <v>14.92833811998281</v>
      </c>
      <c r="W132" s="77">
        <f t="shared" ref="W132" si="145">IF(W102=0,0,W102/W$19)</f>
        <v>14.813789828504296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30.090895422197814</v>
      </c>
      <c r="C134" s="153">
        <f t="shared" si="146"/>
        <v>30.869229298944536</v>
      </c>
      <c r="D134" s="153">
        <f t="shared" si="146"/>
        <v>29.998847667819032</v>
      </c>
      <c r="E134" s="153">
        <f t="shared" si="146"/>
        <v>37.890475506128013</v>
      </c>
      <c r="F134" s="153">
        <f t="shared" si="146"/>
        <v>30.36770214376137</v>
      </c>
      <c r="G134" s="153">
        <f t="shared" si="146"/>
        <v>30.453722899219791</v>
      </c>
      <c r="H134" s="153">
        <f t="shared" si="146"/>
        <v>34.882500587036134</v>
      </c>
      <c r="I134" s="153">
        <f t="shared" si="146"/>
        <v>35.532026469039579</v>
      </c>
      <c r="J134" s="153">
        <f t="shared" si="146"/>
        <v>33.515892757308109</v>
      </c>
      <c r="K134" s="153">
        <f t="shared" si="146"/>
        <v>32.289359276328383</v>
      </c>
      <c r="L134" s="153">
        <f t="shared" si="146"/>
        <v>33.273404092804725</v>
      </c>
      <c r="M134" s="153">
        <f t="shared" si="146"/>
        <v>34.306833906686528</v>
      </c>
      <c r="N134" s="153">
        <f t="shared" si="146"/>
        <v>46.220060017224974</v>
      </c>
      <c r="O134" s="153">
        <f t="shared" si="146"/>
        <v>39.718272111834779</v>
      </c>
      <c r="P134" s="153">
        <f t="shared" si="146"/>
        <v>39.660787472053023</v>
      </c>
      <c r="Q134" s="153">
        <f t="shared" si="146"/>
        <v>41.155594194162589</v>
      </c>
      <c r="R134" s="153">
        <f t="shared" ref="R134:V134" si="147">IF(R104=0,0,R104/R$19)</f>
        <v>39.27171696857566</v>
      </c>
      <c r="S134" s="153">
        <f t="shared" si="147"/>
        <v>49.091244575563508</v>
      </c>
      <c r="T134" s="153">
        <f t="shared" si="147"/>
        <v>46.040509345172467</v>
      </c>
      <c r="U134" s="153">
        <f t="shared" si="147"/>
        <v>49.392365895491245</v>
      </c>
      <c r="V134" s="153">
        <f t="shared" si="147"/>
        <v>51.334952322400085</v>
      </c>
      <c r="W134" s="153">
        <f t="shared" ref="W134" si="148">IF(W104=0,0,W104/W$19)</f>
        <v>65.493773715111701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2.0902877845334609</v>
      </c>
      <c r="C135" s="74">
        <f t="shared" si="149"/>
        <v>2.0871274141373584</v>
      </c>
      <c r="D135" s="74">
        <f t="shared" si="149"/>
        <v>2.918288139225353</v>
      </c>
      <c r="E135" s="74">
        <f t="shared" si="149"/>
        <v>3.8741300371668066</v>
      </c>
      <c r="F135" s="74">
        <f t="shared" si="149"/>
        <v>3.5575351580356092</v>
      </c>
      <c r="G135" s="74">
        <f t="shared" si="149"/>
        <v>3.5143294776278111</v>
      </c>
      <c r="H135" s="74">
        <f t="shared" si="149"/>
        <v>3.9605283712815935</v>
      </c>
      <c r="I135" s="74">
        <f t="shared" si="149"/>
        <v>3.9783919261054428</v>
      </c>
      <c r="J135" s="74">
        <f t="shared" si="149"/>
        <v>3.7630541863083971</v>
      </c>
      <c r="K135" s="74">
        <f t="shared" si="149"/>
        <v>3.48052299855103</v>
      </c>
      <c r="L135" s="74">
        <f t="shared" si="149"/>
        <v>4.824721340520898</v>
      </c>
      <c r="M135" s="74">
        <f t="shared" si="149"/>
        <v>4.5758472578070597</v>
      </c>
      <c r="N135" s="74">
        <f t="shared" si="149"/>
        <v>5.5515477065900827</v>
      </c>
      <c r="O135" s="74">
        <f t="shared" si="149"/>
        <v>5.5672506968112039</v>
      </c>
      <c r="P135" s="74">
        <f t="shared" si="149"/>
        <v>5.4039732228064237</v>
      </c>
      <c r="Q135" s="74">
        <f t="shared" si="149"/>
        <v>7.0329924653005911</v>
      </c>
      <c r="R135" s="74">
        <f t="shared" ref="R135:V135" si="150">IF(R105=0,0,R105/R$19)</f>
        <v>5.6651254138843736</v>
      </c>
      <c r="S135" s="74">
        <f t="shared" si="150"/>
        <v>8.6121895358032958</v>
      </c>
      <c r="T135" s="74">
        <f t="shared" si="150"/>
        <v>7.5477870980155526</v>
      </c>
      <c r="U135" s="74">
        <f t="shared" si="150"/>
        <v>8.7232304494749666</v>
      </c>
      <c r="V135" s="74">
        <f t="shared" si="150"/>
        <v>9.3465143248751961</v>
      </c>
      <c r="W135" s="74">
        <f t="shared" ref="W135" si="151">IF(W105=0,0,W105/W$19)</f>
        <v>10.337043492401666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13.975319601754563</v>
      </c>
      <c r="C136" s="74">
        <f t="shared" si="152"/>
        <v>16.616224743422929</v>
      </c>
      <c r="D136" s="74">
        <f t="shared" si="152"/>
        <v>13.443172936988692</v>
      </c>
      <c r="E136" s="74">
        <f t="shared" si="152"/>
        <v>20.899950600969696</v>
      </c>
      <c r="F136" s="74">
        <f t="shared" si="152"/>
        <v>11.505809710561721</v>
      </c>
      <c r="G136" s="74">
        <f t="shared" si="152"/>
        <v>11.571294365133781</v>
      </c>
      <c r="H136" s="74">
        <f t="shared" si="152"/>
        <v>15.995654982078129</v>
      </c>
      <c r="I136" s="74">
        <f t="shared" si="152"/>
        <v>17.245344341659251</v>
      </c>
      <c r="J136" s="74">
        <f t="shared" si="152"/>
        <v>15.047709338645756</v>
      </c>
      <c r="K136" s="74">
        <f t="shared" si="152"/>
        <v>16.730987907304716</v>
      </c>
      <c r="L136" s="74">
        <f t="shared" si="152"/>
        <v>14.23287423465834</v>
      </c>
      <c r="M136" s="74">
        <f t="shared" si="152"/>
        <v>15.836623806249991</v>
      </c>
      <c r="N136" s="74">
        <f t="shared" si="152"/>
        <v>28.380143114657457</v>
      </c>
      <c r="O136" s="74">
        <f t="shared" si="152"/>
        <v>20.409054073914248</v>
      </c>
      <c r="P136" s="74">
        <f t="shared" si="152"/>
        <v>21.018274098316002</v>
      </c>
      <c r="Q136" s="74">
        <f t="shared" si="152"/>
        <v>20.166927825843803</v>
      </c>
      <c r="R136" s="74">
        <f t="shared" ref="R136:V136" si="153">IF(R106=0,0,R106/R$19)</f>
        <v>19.63326544538398</v>
      </c>
      <c r="S136" s="74">
        <f t="shared" si="153"/>
        <v>27.622645169096014</v>
      </c>
      <c r="T136" s="74">
        <f t="shared" si="153"/>
        <v>23.971535804430001</v>
      </c>
      <c r="U136" s="74">
        <f t="shared" si="153"/>
        <v>26.356018426843747</v>
      </c>
      <c r="V136" s="74">
        <f t="shared" si="153"/>
        <v>28.389808260613034</v>
      </c>
      <c r="W136" s="74">
        <f t="shared" ref="W136" si="154">IF(W106=0,0,W106/W$19)</f>
        <v>43.596248318202122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7.3112325184003248</v>
      </c>
      <c r="C137" s="74">
        <f t="shared" si="155"/>
        <v>6.1071612262209838</v>
      </c>
      <c r="D137" s="74">
        <f t="shared" si="155"/>
        <v>7.4708362030006858</v>
      </c>
      <c r="E137" s="74">
        <f t="shared" si="155"/>
        <v>7.2896929423709755</v>
      </c>
      <c r="F137" s="74">
        <f t="shared" si="155"/>
        <v>8.7797179465998205</v>
      </c>
      <c r="G137" s="74">
        <f t="shared" si="155"/>
        <v>9.0349464994515127</v>
      </c>
      <c r="H137" s="74">
        <f t="shared" si="155"/>
        <v>9.2937485587533022</v>
      </c>
      <c r="I137" s="74">
        <f t="shared" si="155"/>
        <v>9.1148205628930459</v>
      </c>
      <c r="J137" s="74">
        <f t="shared" si="155"/>
        <v>8.9778011669438271</v>
      </c>
      <c r="K137" s="74">
        <f t="shared" si="155"/>
        <v>6.0910618905258467</v>
      </c>
      <c r="L137" s="74">
        <f t="shared" si="155"/>
        <v>8.1197919821284881</v>
      </c>
      <c r="M137" s="74">
        <f t="shared" si="155"/>
        <v>8.137737419298384</v>
      </c>
      <c r="N137" s="74">
        <f t="shared" si="155"/>
        <v>7.1123628617802721</v>
      </c>
      <c r="O137" s="74">
        <f t="shared" si="155"/>
        <v>7.8085825130340503</v>
      </c>
      <c r="P137" s="74">
        <f t="shared" si="155"/>
        <v>7.7207942669544529</v>
      </c>
      <c r="Q137" s="74">
        <f t="shared" si="155"/>
        <v>8.0719398900540966</v>
      </c>
      <c r="R137" s="74">
        <f t="shared" ref="R137:V137" si="156">IF(R107=0,0,R107/R$19)</f>
        <v>7.8250698048690523</v>
      </c>
      <c r="S137" s="74">
        <f t="shared" si="156"/>
        <v>8.1831758540449524</v>
      </c>
      <c r="T137" s="74">
        <f t="shared" si="156"/>
        <v>9.6729196489547746</v>
      </c>
      <c r="U137" s="74">
        <f t="shared" si="156"/>
        <v>9.7658003930458079</v>
      </c>
      <c r="V137" s="74">
        <f t="shared" si="156"/>
        <v>9.2618113173740912</v>
      </c>
      <c r="W137" s="74">
        <f t="shared" ref="W137" si="157">IF(W107=0,0,W107/W$19)</f>
        <v>7.5312268510175233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6.7140555175094621</v>
      </c>
      <c r="C138" s="77">
        <f t="shared" si="158"/>
        <v>6.0587159151632584</v>
      </c>
      <c r="D138" s="77">
        <f t="shared" si="158"/>
        <v>6.1665503886043043</v>
      </c>
      <c r="E138" s="77">
        <f t="shared" si="158"/>
        <v>5.8267019256205419</v>
      </c>
      <c r="F138" s="77">
        <f t="shared" si="158"/>
        <v>6.5246393285642199</v>
      </c>
      <c r="G138" s="77">
        <f t="shared" si="158"/>
        <v>6.333152557006688</v>
      </c>
      <c r="H138" s="77">
        <f t="shared" si="158"/>
        <v>5.6325686749231147</v>
      </c>
      <c r="I138" s="77">
        <f t="shared" si="158"/>
        <v>5.1934696383818366</v>
      </c>
      <c r="J138" s="77">
        <f t="shared" si="158"/>
        <v>5.7273280654101333</v>
      </c>
      <c r="K138" s="77">
        <f t="shared" si="158"/>
        <v>5.9867864799467965</v>
      </c>
      <c r="L138" s="77">
        <f t="shared" si="158"/>
        <v>6.096016535497002</v>
      </c>
      <c r="M138" s="77">
        <f t="shared" si="158"/>
        <v>5.7566254233310987</v>
      </c>
      <c r="N138" s="77">
        <f t="shared" si="158"/>
        <v>5.1760063341971572</v>
      </c>
      <c r="O138" s="77">
        <f t="shared" si="158"/>
        <v>5.9333848280752708</v>
      </c>
      <c r="P138" s="77">
        <f t="shared" si="158"/>
        <v>5.5177458839761417</v>
      </c>
      <c r="Q138" s="77">
        <f t="shared" si="158"/>
        <v>5.8837340129641005</v>
      </c>
      <c r="R138" s="77">
        <f t="shared" ref="R138:V138" si="159">IF(R108=0,0,R108/R$19)</f>
        <v>6.1482563044382497</v>
      </c>
      <c r="S138" s="77">
        <f t="shared" si="159"/>
        <v>4.6732340166192516</v>
      </c>
      <c r="T138" s="77">
        <f t="shared" si="159"/>
        <v>4.8482667937721375</v>
      </c>
      <c r="U138" s="77">
        <f t="shared" si="159"/>
        <v>4.5473166261267233</v>
      </c>
      <c r="V138" s="77">
        <f t="shared" si="159"/>
        <v>4.3368184195377593</v>
      </c>
      <c r="W138" s="77">
        <f t="shared" ref="W138" si="160">IF(W108=0,0,W108/W$19)</f>
        <v>4.0292550534903855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2.9068338290119375</v>
      </c>
      <c r="C140" s="203">
        <f t="shared" si="161"/>
        <v>2.876414394356575</v>
      </c>
      <c r="D140" s="203">
        <f t="shared" si="161"/>
        <v>3.0167527774326355</v>
      </c>
      <c r="E140" s="203">
        <f t="shared" si="161"/>
        <v>2.9845564672042109</v>
      </c>
      <c r="F140" s="203">
        <f t="shared" si="161"/>
        <v>2.9533215675775977</v>
      </c>
      <c r="G140" s="203">
        <f t="shared" si="161"/>
        <v>2.8407818334638049</v>
      </c>
      <c r="H140" s="203">
        <f t="shared" si="161"/>
        <v>2.5990618117672732</v>
      </c>
      <c r="I140" s="203">
        <f t="shared" si="161"/>
        <v>2.3635314506020819</v>
      </c>
      <c r="J140" s="203">
        <f t="shared" si="161"/>
        <v>2.5004980305336386</v>
      </c>
      <c r="K140" s="203">
        <f t="shared" si="161"/>
        <v>2.6332074177087716</v>
      </c>
      <c r="L140" s="203">
        <f t="shared" si="161"/>
        <v>2.3914453148431178</v>
      </c>
      <c r="M140" s="203">
        <f t="shared" si="161"/>
        <v>2.1737853666258862</v>
      </c>
      <c r="N140" s="203">
        <f t="shared" si="161"/>
        <v>2.3005346073300825</v>
      </c>
      <c r="O140" s="203">
        <f t="shared" si="161"/>
        <v>2.4021702080175555</v>
      </c>
      <c r="P140" s="203">
        <f t="shared" si="161"/>
        <v>2.1534629647290289</v>
      </c>
      <c r="Q140" s="203">
        <f t="shared" si="161"/>
        <v>2.3594669845827361</v>
      </c>
      <c r="R140" s="203">
        <f t="shared" ref="R140:V140" si="162">IF(R110=0,0,R110/R$19)</f>
        <v>1.973880972871225</v>
      </c>
      <c r="S140" s="203">
        <f t="shared" si="162"/>
        <v>2.1513272243028796</v>
      </c>
      <c r="T140" s="203">
        <f t="shared" si="162"/>
        <v>1.5577946265888061</v>
      </c>
      <c r="U140" s="203">
        <f t="shared" si="162"/>
        <v>1.5464349702430589</v>
      </c>
      <c r="V140" s="203">
        <f t="shared" si="162"/>
        <v>1.5445040127476433</v>
      </c>
      <c r="W140" s="203">
        <f t="shared" ref="W140" si="163">IF(W110=0,0,W110/W$19)</f>
        <v>1.4045590204700193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2.9068338290119375</v>
      </c>
      <c r="C141" s="192">
        <f t="shared" si="164"/>
        <v>2.876414394356575</v>
      </c>
      <c r="D141" s="192">
        <f t="shared" si="164"/>
        <v>3.0167527774326355</v>
      </c>
      <c r="E141" s="192">
        <f t="shared" si="164"/>
        <v>2.9845564672042109</v>
      </c>
      <c r="F141" s="192">
        <f t="shared" si="164"/>
        <v>2.9533215675775977</v>
      </c>
      <c r="G141" s="192">
        <f t="shared" si="164"/>
        <v>2.8407818334638049</v>
      </c>
      <c r="H141" s="192">
        <f t="shared" si="164"/>
        <v>2.5990618117672732</v>
      </c>
      <c r="I141" s="192">
        <f t="shared" si="164"/>
        <v>2.3635314506020819</v>
      </c>
      <c r="J141" s="192">
        <f t="shared" si="164"/>
        <v>2.5004980305336386</v>
      </c>
      <c r="K141" s="192">
        <f t="shared" si="164"/>
        <v>2.6332074177087716</v>
      </c>
      <c r="L141" s="192">
        <f t="shared" si="164"/>
        <v>2.3914453148431178</v>
      </c>
      <c r="M141" s="192">
        <f t="shared" si="164"/>
        <v>2.1737853666258862</v>
      </c>
      <c r="N141" s="192">
        <f t="shared" si="164"/>
        <v>2.3005346073300825</v>
      </c>
      <c r="O141" s="192">
        <f t="shared" si="164"/>
        <v>2.4021702080175555</v>
      </c>
      <c r="P141" s="192">
        <f t="shared" si="164"/>
        <v>2.1534629647290289</v>
      </c>
      <c r="Q141" s="192">
        <f t="shared" si="164"/>
        <v>2.3594669845827361</v>
      </c>
      <c r="R141" s="192">
        <f t="shared" ref="R141:V141" si="165">IF(R111=0,0,R111/R$19)</f>
        <v>1.973880972871225</v>
      </c>
      <c r="S141" s="192">
        <f t="shared" si="165"/>
        <v>2.1513272243028796</v>
      </c>
      <c r="T141" s="192">
        <f t="shared" si="165"/>
        <v>1.5577946265888061</v>
      </c>
      <c r="U141" s="192">
        <f t="shared" si="165"/>
        <v>1.5464349702430589</v>
      </c>
      <c r="V141" s="192">
        <f t="shared" si="165"/>
        <v>1.5445040127476433</v>
      </c>
      <c r="W141" s="192">
        <f t="shared" ref="W141" si="166">IF(W111=0,0,W111/W$19)</f>
        <v>1.4045590204700193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0.82626801903947522</v>
      </c>
      <c r="C142" s="74">
        <f t="shared" si="167"/>
        <v>0.85742021452395534</v>
      </c>
      <c r="D142" s="74">
        <f t="shared" si="167"/>
        <v>1.1513039762296446</v>
      </c>
      <c r="E142" s="74">
        <f t="shared" si="167"/>
        <v>1.3391044526106202</v>
      </c>
      <c r="F142" s="74">
        <f t="shared" si="167"/>
        <v>1.0541949455558808</v>
      </c>
      <c r="G142" s="74">
        <f t="shared" si="167"/>
        <v>1.0100536659352601</v>
      </c>
      <c r="H142" s="74">
        <f t="shared" si="167"/>
        <v>0.98806912126216639</v>
      </c>
      <c r="I142" s="74">
        <f t="shared" si="167"/>
        <v>0.81910461951376967</v>
      </c>
      <c r="J142" s="74">
        <f t="shared" si="167"/>
        <v>0.68129570274767803</v>
      </c>
      <c r="K142" s="74">
        <f t="shared" si="167"/>
        <v>0.67930717337422963</v>
      </c>
      <c r="L142" s="74">
        <f t="shared" si="167"/>
        <v>0.60081660482220023</v>
      </c>
      <c r="M142" s="74">
        <f t="shared" si="167"/>
        <v>0.53519430849309368</v>
      </c>
      <c r="N142" s="74">
        <f t="shared" si="167"/>
        <v>0.65026124836639754</v>
      </c>
      <c r="O142" s="74">
        <f t="shared" si="167"/>
        <v>0.66138843083027099</v>
      </c>
      <c r="P142" s="74">
        <f t="shared" si="167"/>
        <v>0.59183153531141197</v>
      </c>
      <c r="Q142" s="74">
        <f t="shared" si="167"/>
        <v>0.75021537922141079</v>
      </c>
      <c r="R142" s="74">
        <f t="shared" ref="R142:V142" si="168">IF(R112=0,0,R112/R$19)</f>
        <v>0.43993714651351812</v>
      </c>
      <c r="S142" s="74">
        <f t="shared" si="168"/>
        <v>0.66424421844377679</v>
      </c>
      <c r="T142" s="74">
        <f t="shared" si="168"/>
        <v>0.11643856765161199</v>
      </c>
      <c r="U142" s="74">
        <f t="shared" si="168"/>
        <v>0.2416785065003148</v>
      </c>
      <c r="V142" s="74">
        <f t="shared" si="168"/>
        <v>0.31143549935166787</v>
      </c>
      <c r="W142" s="74">
        <f t="shared" ref="W142" si="169">IF(W112=0,0,W112/W$19)</f>
        <v>0.22931313898164468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</v>
      </c>
      <c r="C144" s="74">
        <f t="shared" si="173"/>
        <v>0</v>
      </c>
      <c r="D144" s="74">
        <f t="shared" si="173"/>
        <v>0</v>
      </c>
      <c r="E144" s="74">
        <f t="shared" si="173"/>
        <v>0</v>
      </c>
      <c r="F144" s="74">
        <f t="shared" si="173"/>
        <v>0</v>
      </c>
      <c r="G144" s="74">
        <f t="shared" si="173"/>
        <v>0</v>
      </c>
      <c r="H144" s="74">
        <f t="shared" si="173"/>
        <v>0</v>
      </c>
      <c r="I144" s="74">
        <f t="shared" si="173"/>
        <v>0</v>
      </c>
      <c r="J144" s="74">
        <f t="shared" si="173"/>
        <v>0</v>
      </c>
      <c r="K144" s="74">
        <f t="shared" si="173"/>
        <v>0</v>
      </c>
      <c r="L144" s="74">
        <f t="shared" si="173"/>
        <v>0</v>
      </c>
      <c r="M144" s="74">
        <f t="shared" si="173"/>
        <v>0</v>
      </c>
      <c r="N144" s="74">
        <f t="shared" si="173"/>
        <v>0</v>
      </c>
      <c r="O144" s="74">
        <f t="shared" si="173"/>
        <v>0</v>
      </c>
      <c r="P144" s="74">
        <f t="shared" si="173"/>
        <v>0</v>
      </c>
      <c r="Q144" s="74">
        <f t="shared" si="173"/>
        <v>0</v>
      </c>
      <c r="R144" s="74">
        <f t="shared" ref="R144:V144" si="174">IF(R114=0,0,R114/R$19)</f>
        <v>0</v>
      </c>
      <c r="S144" s="74">
        <f t="shared" si="174"/>
        <v>0</v>
      </c>
      <c r="T144" s="74">
        <f t="shared" si="174"/>
        <v>0</v>
      </c>
      <c r="U144" s="74">
        <f t="shared" si="174"/>
        <v>0</v>
      </c>
      <c r="V144" s="74">
        <f t="shared" si="174"/>
        <v>0</v>
      </c>
      <c r="W144" s="74">
        <f t="shared" ref="W144" si="175">IF(W114=0,0,W114/W$19)</f>
        <v>0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2.0805658099724629</v>
      </c>
      <c r="C145" s="193">
        <f t="shared" si="176"/>
        <v>2.0189941798326201</v>
      </c>
      <c r="D145" s="193">
        <f t="shared" si="176"/>
        <v>1.8654488012029913</v>
      </c>
      <c r="E145" s="193">
        <f t="shared" si="176"/>
        <v>1.64545201459359</v>
      </c>
      <c r="F145" s="193">
        <f t="shared" si="176"/>
        <v>1.8991266220217167</v>
      </c>
      <c r="G145" s="193">
        <f t="shared" si="176"/>
        <v>1.8307281675285443</v>
      </c>
      <c r="H145" s="193">
        <f t="shared" si="176"/>
        <v>1.6109926905051071</v>
      </c>
      <c r="I145" s="193">
        <f t="shared" si="176"/>
        <v>1.5444268310883125</v>
      </c>
      <c r="J145" s="193">
        <f t="shared" si="176"/>
        <v>1.8192023277859601</v>
      </c>
      <c r="K145" s="193">
        <f t="shared" si="176"/>
        <v>1.9539002443345421</v>
      </c>
      <c r="L145" s="193">
        <f t="shared" si="176"/>
        <v>1.7906287100209177</v>
      </c>
      <c r="M145" s="193">
        <f t="shared" si="176"/>
        <v>1.6385910581327923</v>
      </c>
      <c r="N145" s="193">
        <f t="shared" si="176"/>
        <v>1.6502733589636853</v>
      </c>
      <c r="O145" s="193">
        <f t="shared" si="176"/>
        <v>1.7407817771872836</v>
      </c>
      <c r="P145" s="193">
        <f t="shared" si="176"/>
        <v>1.561631429417617</v>
      </c>
      <c r="Q145" s="193">
        <f t="shared" si="176"/>
        <v>1.6092516053613259</v>
      </c>
      <c r="R145" s="193">
        <f t="shared" ref="R145:V145" si="177">IF(R115=0,0,R115/R$19)</f>
        <v>1.5339438263577068</v>
      </c>
      <c r="S145" s="193">
        <f t="shared" si="177"/>
        <v>1.4870830058591029</v>
      </c>
      <c r="T145" s="193">
        <f t="shared" si="177"/>
        <v>1.4413560589371939</v>
      </c>
      <c r="U145" s="193">
        <f t="shared" si="177"/>
        <v>1.304756463742744</v>
      </c>
      <c r="V145" s="193">
        <f t="shared" si="177"/>
        <v>1.2330685133959758</v>
      </c>
      <c r="W145" s="193">
        <f t="shared" ref="W145" si="178">IF(W115=0,0,W115/W$19)</f>
        <v>1.1752458814883744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1890.0048251190888</v>
      </c>
      <c r="C150" s="203">
        <f t="shared" si="182"/>
        <v>1828.6381099561124</v>
      </c>
      <c r="D150" s="203">
        <f t="shared" si="182"/>
        <v>1924.2472655591016</v>
      </c>
      <c r="E150" s="203">
        <f t="shared" si="182"/>
        <v>2061.9887064745412</v>
      </c>
      <c r="F150" s="203">
        <f t="shared" si="182"/>
        <v>2016.4976482868294</v>
      </c>
      <c r="G150" s="203">
        <f t="shared" si="182"/>
        <v>2013.1954887580796</v>
      </c>
      <c r="H150" s="203">
        <f t="shared" si="182"/>
        <v>2062.2802071683445</v>
      </c>
      <c r="I150" s="203">
        <f t="shared" si="182"/>
        <v>2029.1826863825938</v>
      </c>
      <c r="J150" s="203">
        <f t="shared" si="182"/>
        <v>2021.120023987751</v>
      </c>
      <c r="K150" s="203">
        <f t="shared" si="182"/>
        <v>1855.2522864633495</v>
      </c>
      <c r="L150" s="203">
        <f t="shared" si="182"/>
        <v>1951.407569127068</v>
      </c>
      <c r="M150" s="203">
        <f t="shared" si="182"/>
        <v>1933.1740468295843</v>
      </c>
      <c r="N150" s="203">
        <f t="shared" si="182"/>
        <v>2016.6482773705709</v>
      </c>
      <c r="O150" s="203">
        <f t="shared" si="182"/>
        <v>2014.9142410392169</v>
      </c>
      <c r="P150" s="203">
        <f t="shared" si="182"/>
        <v>1979.7948452414694</v>
      </c>
      <c r="Q150" s="203">
        <f t="shared" si="182"/>
        <v>2091.4124078348664</v>
      </c>
      <c r="R150" s="203">
        <f t="shared" ref="R150:V150" si="183">IF(R96=0,0,R96/R$17)</f>
        <v>2008.8239104447507</v>
      </c>
      <c r="S150" s="203">
        <f t="shared" si="183"/>
        <v>2156.0427289337104</v>
      </c>
      <c r="T150" s="203">
        <f t="shared" si="183"/>
        <v>2119.4636967338729</v>
      </c>
      <c r="U150" s="203">
        <f t="shared" si="183"/>
        <v>2200.648757291428</v>
      </c>
      <c r="V150" s="203">
        <f t="shared" si="183"/>
        <v>2189.8150667361101</v>
      </c>
      <c r="W150" s="203">
        <f t="shared" ref="W150" si="184">IF(W96=0,0,W96/W$17)</f>
        <v>2241.3291997674864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1315.3253250604023</v>
      </c>
      <c r="C151" s="192">
        <f t="shared" si="185"/>
        <v>1230.260338182673</v>
      </c>
      <c r="D151" s="192">
        <f t="shared" si="185"/>
        <v>1306.6582419888096</v>
      </c>
      <c r="E151" s="192">
        <f t="shared" si="185"/>
        <v>1425.5400353361094</v>
      </c>
      <c r="F151" s="192">
        <f t="shared" si="185"/>
        <v>1363.5478291547477</v>
      </c>
      <c r="G151" s="192">
        <f t="shared" si="185"/>
        <v>1348.1776489039282</v>
      </c>
      <c r="H151" s="192">
        <f t="shared" si="185"/>
        <v>1384.5587695570978</v>
      </c>
      <c r="I151" s="192">
        <f t="shared" si="185"/>
        <v>1345.6322374053868</v>
      </c>
      <c r="J151" s="192">
        <f t="shared" si="185"/>
        <v>1334.2733941669389</v>
      </c>
      <c r="K151" s="192">
        <f t="shared" si="185"/>
        <v>1164.8367124555286</v>
      </c>
      <c r="L151" s="192">
        <f t="shared" si="185"/>
        <v>1260.4370671455233</v>
      </c>
      <c r="M151" s="192">
        <f t="shared" si="185"/>
        <v>1242.8779101128093</v>
      </c>
      <c r="N151" s="192">
        <f t="shared" si="185"/>
        <v>1322.776549441124</v>
      </c>
      <c r="O151" s="192">
        <f t="shared" si="185"/>
        <v>1319.6282239891141</v>
      </c>
      <c r="P151" s="192">
        <f t="shared" si="185"/>
        <v>1287.6237162218422</v>
      </c>
      <c r="Q151" s="192">
        <f t="shared" si="185"/>
        <v>1396.3808623239854</v>
      </c>
      <c r="R151" s="192">
        <f t="shared" ref="R151:V151" si="186">IF(R97=0,0,R97/R$17)</f>
        <v>1312.5680754393866</v>
      </c>
      <c r="S151" s="192">
        <f t="shared" si="186"/>
        <v>1469.1992245315487</v>
      </c>
      <c r="T151" s="192">
        <f t="shared" si="186"/>
        <v>1441.6511398733423</v>
      </c>
      <c r="U151" s="192">
        <f t="shared" si="186"/>
        <v>1490.7882227746722</v>
      </c>
      <c r="V151" s="192">
        <f t="shared" si="186"/>
        <v>1499.1062552201688</v>
      </c>
      <c r="W151" s="192">
        <f t="shared" ref="W151" si="187">IF(W97=0,0,W97/W$17)</f>
        <v>1550.0715838877043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153.88322359919081</v>
      </c>
      <c r="C152" s="74">
        <f t="shared" si="188"/>
        <v>154.48386451568504</v>
      </c>
      <c r="D152" s="74">
        <f t="shared" si="188"/>
        <v>211.05339422454409</v>
      </c>
      <c r="E152" s="74">
        <f t="shared" si="188"/>
        <v>258.32848573918363</v>
      </c>
      <c r="F152" s="74">
        <f t="shared" si="188"/>
        <v>219.10695912588892</v>
      </c>
      <c r="G152" s="74">
        <f t="shared" si="188"/>
        <v>211.63992034681178</v>
      </c>
      <c r="H152" s="74">
        <f t="shared" si="188"/>
        <v>222.50932897217504</v>
      </c>
      <c r="I152" s="74">
        <f t="shared" si="188"/>
        <v>202.74433387395214</v>
      </c>
      <c r="J152" s="74">
        <f t="shared" si="188"/>
        <v>182.96540867454266</v>
      </c>
      <c r="K152" s="74">
        <f t="shared" si="188"/>
        <v>171.20598510074504</v>
      </c>
      <c r="L152" s="74">
        <f t="shared" si="188"/>
        <v>207.52279582822825</v>
      </c>
      <c r="M152" s="74">
        <f t="shared" si="188"/>
        <v>189.57046847805603</v>
      </c>
      <c r="N152" s="74">
        <f t="shared" si="188"/>
        <v>223.40239842956819</v>
      </c>
      <c r="O152" s="74">
        <f t="shared" si="188"/>
        <v>220.72815200993051</v>
      </c>
      <c r="P152" s="74">
        <f t="shared" si="188"/>
        <v>210.93245285540945</v>
      </c>
      <c r="Q152" s="74">
        <f t="shared" si="188"/>
        <v>267.67330482058333</v>
      </c>
      <c r="R152" s="74">
        <f t="shared" ref="R152:V152" si="189">IF(R98=0,0,R98/R$17)</f>
        <v>196.73446721945908</v>
      </c>
      <c r="S152" s="74">
        <f t="shared" si="189"/>
        <v>322.11205573612779</v>
      </c>
      <c r="T152" s="74">
        <f t="shared" si="189"/>
        <v>218.92712539401373</v>
      </c>
      <c r="U152" s="74">
        <f t="shared" si="189"/>
        <v>252.46819329530382</v>
      </c>
      <c r="V152" s="74">
        <f t="shared" si="189"/>
        <v>284.76520978610034</v>
      </c>
      <c r="W152" s="74">
        <f t="shared" ref="W152" si="190">IF(W98=0,0,W98/W$17)</f>
        <v>309.46958784152741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265.40522082437343</v>
      </c>
      <c r="C153" s="74">
        <f t="shared" si="191"/>
        <v>296.55005423165454</v>
      </c>
      <c r="D153" s="74">
        <f t="shared" si="191"/>
        <v>229.06565595726076</v>
      </c>
      <c r="E153" s="74">
        <f t="shared" si="191"/>
        <v>339.38213313357517</v>
      </c>
      <c r="F153" s="74">
        <f t="shared" si="191"/>
        <v>175.87802820410988</v>
      </c>
      <c r="G153" s="74">
        <f t="shared" si="191"/>
        <v>166.44148581299422</v>
      </c>
      <c r="H153" s="74">
        <f t="shared" si="191"/>
        <v>215.28634571596493</v>
      </c>
      <c r="I153" s="74">
        <f t="shared" si="191"/>
        <v>225.1032236492988</v>
      </c>
      <c r="J153" s="74">
        <f t="shared" si="191"/>
        <v>194.95500916972594</v>
      </c>
      <c r="K153" s="74">
        <f t="shared" si="191"/>
        <v>211.54850296881341</v>
      </c>
      <c r="L153" s="74">
        <f t="shared" si="191"/>
        <v>177.09593659579426</v>
      </c>
      <c r="M153" s="74">
        <f t="shared" si="191"/>
        <v>193.6757403168308</v>
      </c>
      <c r="N153" s="74">
        <f t="shared" si="191"/>
        <v>340.10274121744334</v>
      </c>
      <c r="O153" s="74">
        <f t="shared" si="191"/>
        <v>239.68708496710414</v>
      </c>
      <c r="P153" s="74">
        <f t="shared" si="191"/>
        <v>244.39904252629537</v>
      </c>
      <c r="Q153" s="74">
        <f t="shared" si="191"/>
        <v>232.03542689954759</v>
      </c>
      <c r="R153" s="74">
        <f t="shared" ref="R153:V153" si="192">IF(R99=0,0,R99/R$17)</f>
        <v>220.98755838751157</v>
      </c>
      <c r="S153" s="74">
        <f t="shared" si="192"/>
        <v>302.53292982574317</v>
      </c>
      <c r="T153" s="74">
        <f t="shared" si="192"/>
        <v>257.18886443375146</v>
      </c>
      <c r="U153" s="74">
        <f t="shared" si="192"/>
        <v>280.16294798482949</v>
      </c>
      <c r="V153" s="74">
        <f t="shared" si="192"/>
        <v>299.88117232366704</v>
      </c>
      <c r="W153" s="74">
        <f t="shared" ref="W153" si="193">IF(W99=0,0,W99/W$17)</f>
        <v>454.81495834140634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504.4723461699204</v>
      </c>
      <c r="C154" s="74">
        <f t="shared" si="194"/>
        <v>420.48878354136542</v>
      </c>
      <c r="D154" s="74">
        <f t="shared" si="194"/>
        <v>507.0117612979987</v>
      </c>
      <c r="E154" s="74">
        <f t="shared" si="194"/>
        <v>491.44180787606035</v>
      </c>
      <c r="F154" s="74">
        <f t="shared" si="194"/>
        <v>589.23190787030501</v>
      </c>
      <c r="G154" s="74">
        <f t="shared" si="194"/>
        <v>601.59088674990505</v>
      </c>
      <c r="H154" s="74">
        <f t="shared" si="194"/>
        <v>617.16161605769526</v>
      </c>
      <c r="I154" s="74">
        <f t="shared" si="194"/>
        <v>607.72146402142812</v>
      </c>
      <c r="J154" s="74">
        <f t="shared" si="194"/>
        <v>604.57165431966894</v>
      </c>
      <c r="K154" s="74">
        <f t="shared" si="194"/>
        <v>407.53227456455556</v>
      </c>
      <c r="L154" s="74">
        <f t="shared" si="194"/>
        <v>496.4034403526569</v>
      </c>
      <c r="M154" s="74">
        <f t="shared" si="194"/>
        <v>498.68501958517413</v>
      </c>
      <c r="N154" s="74">
        <f t="shared" si="194"/>
        <v>422.80077495185367</v>
      </c>
      <c r="O154" s="74">
        <f t="shared" si="194"/>
        <v>473.07518725922438</v>
      </c>
      <c r="P154" s="74">
        <f t="shared" si="194"/>
        <v>468.77134725458239</v>
      </c>
      <c r="Q154" s="74">
        <f t="shared" si="194"/>
        <v>501.74932229817716</v>
      </c>
      <c r="R154" s="74">
        <f t="shared" ref="R154:V154" si="195">IF(R100=0,0,R100/R$17)</f>
        <v>484.23926039567527</v>
      </c>
      <c r="S154" s="74">
        <f t="shared" si="195"/>
        <v>513.70273952548382</v>
      </c>
      <c r="T154" s="74">
        <f t="shared" si="195"/>
        <v>623.58146822995991</v>
      </c>
      <c r="U154" s="74">
        <f t="shared" si="195"/>
        <v>634.79816100664266</v>
      </c>
      <c r="V154" s="74">
        <f t="shared" si="195"/>
        <v>602.67347156140318</v>
      </c>
      <c r="W154" s="74">
        <f t="shared" ref="W154" si="196">IF(W100=0,0,W100/W$17)</f>
        <v>493.39252641074381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391.56453446691762</v>
      </c>
      <c r="C155" s="193">
        <f t="shared" si="197"/>
        <v>358.73763589396799</v>
      </c>
      <c r="D155" s="193">
        <f t="shared" si="197"/>
        <v>359.52743050900591</v>
      </c>
      <c r="E155" s="193">
        <f t="shared" si="197"/>
        <v>336.38760858729034</v>
      </c>
      <c r="F155" s="193">
        <f t="shared" si="197"/>
        <v>379.33093395444388</v>
      </c>
      <c r="G155" s="193">
        <f t="shared" si="197"/>
        <v>368.50535599421715</v>
      </c>
      <c r="H155" s="193">
        <f t="shared" si="197"/>
        <v>329.60147881126233</v>
      </c>
      <c r="I155" s="193">
        <f t="shared" si="197"/>
        <v>310.06321586070806</v>
      </c>
      <c r="J155" s="193">
        <f t="shared" si="197"/>
        <v>351.78132200300132</v>
      </c>
      <c r="K155" s="193">
        <f t="shared" si="197"/>
        <v>374.54994982141477</v>
      </c>
      <c r="L155" s="193">
        <f t="shared" si="197"/>
        <v>379.41489436884382</v>
      </c>
      <c r="M155" s="193">
        <f t="shared" si="197"/>
        <v>360.94668173274857</v>
      </c>
      <c r="N155" s="193">
        <f t="shared" si="197"/>
        <v>336.47063484225879</v>
      </c>
      <c r="O155" s="193">
        <f t="shared" si="197"/>
        <v>386.13779975285502</v>
      </c>
      <c r="P155" s="193">
        <f t="shared" si="197"/>
        <v>363.52087358555463</v>
      </c>
      <c r="Q155" s="193">
        <f t="shared" si="197"/>
        <v>394.92280830567751</v>
      </c>
      <c r="R155" s="193">
        <f t="shared" ref="R155:V155" si="198">IF(R101=0,0,R101/R$17)</f>
        <v>410.60678943674031</v>
      </c>
      <c r="S155" s="193">
        <f t="shared" si="198"/>
        <v>330.85149944419385</v>
      </c>
      <c r="T155" s="193">
        <f t="shared" si="198"/>
        <v>341.9536818156173</v>
      </c>
      <c r="U155" s="193">
        <f t="shared" si="198"/>
        <v>323.35892048789623</v>
      </c>
      <c r="V155" s="193">
        <f t="shared" si="198"/>
        <v>311.78640154899801</v>
      </c>
      <c r="W155" s="193">
        <f t="shared" ref="W155" si="199">IF(W101=0,0,W101/W$17)</f>
        <v>292.3945112940267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574.67950005868647</v>
      </c>
      <c r="C156" s="77">
        <f t="shared" si="200"/>
        <v>598.37777177343958</v>
      </c>
      <c r="D156" s="77">
        <f t="shared" si="200"/>
        <v>617.58902357029206</v>
      </c>
      <c r="E156" s="77">
        <f t="shared" si="200"/>
        <v>636.44867113843202</v>
      </c>
      <c r="F156" s="77">
        <f t="shared" si="200"/>
        <v>652.94981913208164</v>
      </c>
      <c r="G156" s="77">
        <f t="shared" si="200"/>
        <v>665.01783985415159</v>
      </c>
      <c r="H156" s="77">
        <f t="shared" si="200"/>
        <v>677.7214376112471</v>
      </c>
      <c r="I156" s="77">
        <f t="shared" si="200"/>
        <v>683.55044897720666</v>
      </c>
      <c r="J156" s="77">
        <f t="shared" si="200"/>
        <v>686.84662982081227</v>
      </c>
      <c r="K156" s="77">
        <f t="shared" si="200"/>
        <v>690.41557400782062</v>
      </c>
      <c r="L156" s="77">
        <f t="shared" si="200"/>
        <v>690.97050198154488</v>
      </c>
      <c r="M156" s="77">
        <f t="shared" si="200"/>
        <v>690.29613671677498</v>
      </c>
      <c r="N156" s="77">
        <f t="shared" si="200"/>
        <v>693.87172792944682</v>
      </c>
      <c r="O156" s="77">
        <f t="shared" si="200"/>
        <v>695.28601705010237</v>
      </c>
      <c r="P156" s="77">
        <f t="shared" si="200"/>
        <v>692.17112901962764</v>
      </c>
      <c r="Q156" s="77">
        <f t="shared" si="200"/>
        <v>695.03154551088085</v>
      </c>
      <c r="R156" s="77">
        <f t="shared" ref="R156:V156" si="201">IF(R102=0,0,R102/R$17)</f>
        <v>696.25583500536447</v>
      </c>
      <c r="S156" s="77">
        <f t="shared" si="201"/>
        <v>686.84350440216167</v>
      </c>
      <c r="T156" s="77">
        <f t="shared" si="201"/>
        <v>677.81255686053032</v>
      </c>
      <c r="U156" s="77">
        <f t="shared" si="201"/>
        <v>709.86053451675605</v>
      </c>
      <c r="V156" s="77">
        <f t="shared" si="201"/>
        <v>690.70881151594142</v>
      </c>
      <c r="W156" s="77">
        <f t="shared" ref="W156" si="202">IF(W102=0,0,W102/W$17)</f>
        <v>691.25761587978229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1065.3284427956039</v>
      </c>
      <c r="C158" s="153">
        <f t="shared" si="203"/>
        <v>1096.9477493507893</v>
      </c>
      <c r="D158" s="153">
        <f t="shared" si="203"/>
        <v>1070.2633088155992</v>
      </c>
      <c r="E158" s="153">
        <f t="shared" si="203"/>
        <v>1357.2631290873514</v>
      </c>
      <c r="F158" s="153">
        <f t="shared" si="203"/>
        <v>1092.2287857700021</v>
      </c>
      <c r="G158" s="153">
        <f t="shared" si="203"/>
        <v>1100.1167765777107</v>
      </c>
      <c r="H158" s="153">
        <f t="shared" si="203"/>
        <v>1272.8440908460989</v>
      </c>
      <c r="I158" s="153">
        <f t="shared" si="203"/>
        <v>1315.5999472433498</v>
      </c>
      <c r="J158" s="153">
        <f t="shared" si="203"/>
        <v>1262.3539278453306</v>
      </c>
      <c r="K158" s="153">
        <f t="shared" si="203"/>
        <v>1233.7143307229699</v>
      </c>
      <c r="L158" s="153">
        <f t="shared" si="203"/>
        <v>1291.4570853669416</v>
      </c>
      <c r="M158" s="153">
        <f t="shared" si="203"/>
        <v>1350.6928235156572</v>
      </c>
      <c r="N158" s="153">
        <f t="shared" si="203"/>
        <v>1849.1377707818078</v>
      </c>
      <c r="O158" s="153">
        <f t="shared" si="203"/>
        <v>1617.9104444797442</v>
      </c>
      <c r="P158" s="153">
        <f t="shared" si="203"/>
        <v>1648.1983528579804</v>
      </c>
      <c r="Q158" s="153">
        <f t="shared" si="203"/>
        <v>1755.6426320491387</v>
      </c>
      <c r="R158" s="153">
        <f t="shared" ref="R158:V158" si="204">IF(R104=0,0,R104/R$17)</f>
        <v>1697.531907463846</v>
      </c>
      <c r="S158" s="153">
        <f t="shared" si="204"/>
        <v>2153.1010028195183</v>
      </c>
      <c r="T158" s="153">
        <f t="shared" si="204"/>
        <v>2049.2263930585559</v>
      </c>
      <c r="U158" s="153">
        <f t="shared" si="204"/>
        <v>2243.8609100153931</v>
      </c>
      <c r="V158" s="153">
        <f t="shared" si="204"/>
        <v>2375.1809225415177</v>
      </c>
      <c r="W158" s="153">
        <f t="shared" ref="W158" si="205">IF(W104=0,0,W104/W$17)</f>
        <v>3056.1436605617855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74.003880550825357</v>
      </c>
      <c r="C159" s="74">
        <f t="shared" si="206"/>
        <v>74.16672756467517</v>
      </c>
      <c r="D159" s="74">
        <f t="shared" si="206"/>
        <v>104.11522317622797</v>
      </c>
      <c r="E159" s="74">
        <f t="shared" si="206"/>
        <v>138.77402662539581</v>
      </c>
      <c r="F159" s="74">
        <f t="shared" si="206"/>
        <v>127.95312228764001</v>
      </c>
      <c r="G159" s="74">
        <f t="shared" si="206"/>
        <v>126.95238705475271</v>
      </c>
      <c r="H159" s="74">
        <f t="shared" si="206"/>
        <v>144.51759619227548</v>
      </c>
      <c r="I159" s="74">
        <f t="shared" si="206"/>
        <v>147.30294689660468</v>
      </c>
      <c r="J159" s="74">
        <f t="shared" si="206"/>
        <v>141.73294643167216</v>
      </c>
      <c r="K159" s="74">
        <f t="shared" si="206"/>
        <v>132.98409129075645</v>
      </c>
      <c r="L159" s="74">
        <f t="shared" si="206"/>
        <v>187.26429501345251</v>
      </c>
      <c r="M159" s="74">
        <f t="shared" si="206"/>
        <v>180.15547775217988</v>
      </c>
      <c r="N159" s="74">
        <f t="shared" si="206"/>
        <v>222.10218997394506</v>
      </c>
      <c r="O159" s="74">
        <f t="shared" si="206"/>
        <v>226.78008308231739</v>
      </c>
      <c r="P159" s="74">
        <f t="shared" si="206"/>
        <v>224.57496011632071</v>
      </c>
      <c r="Q159" s="74">
        <f t="shared" si="206"/>
        <v>300.0180569550231</v>
      </c>
      <c r="R159" s="74">
        <f t="shared" ref="R159:V159" si="207">IF(R105=0,0,R105/R$17)</f>
        <v>244.87676863092443</v>
      </c>
      <c r="S159" s="74">
        <f t="shared" si="207"/>
        <v>377.72344307685518</v>
      </c>
      <c r="T159" s="74">
        <f t="shared" si="207"/>
        <v>335.94599083344212</v>
      </c>
      <c r="U159" s="74">
        <f t="shared" si="207"/>
        <v>396.29030640177655</v>
      </c>
      <c r="V159" s="74">
        <f t="shared" si="207"/>
        <v>432.44731927057279</v>
      </c>
      <c r="W159" s="74">
        <f t="shared" ref="W159" si="208">IF(W105=0,0,W105/W$17)</f>
        <v>482.35867543185327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494.77774788732557</v>
      </c>
      <c r="C160" s="74">
        <f t="shared" si="209"/>
        <v>590.46276013207398</v>
      </c>
      <c r="D160" s="74">
        <f t="shared" si="209"/>
        <v>479.60958060252875</v>
      </c>
      <c r="E160" s="74">
        <f t="shared" si="209"/>
        <v>748.65073535050931</v>
      </c>
      <c r="F160" s="74">
        <f t="shared" si="209"/>
        <v>413.82704921087492</v>
      </c>
      <c r="G160" s="74">
        <f t="shared" si="209"/>
        <v>418.00390382250868</v>
      </c>
      <c r="H160" s="74">
        <f t="shared" si="209"/>
        <v>583.67303319756172</v>
      </c>
      <c r="I160" s="74">
        <f t="shared" si="209"/>
        <v>638.52181709504282</v>
      </c>
      <c r="J160" s="74">
        <f t="shared" si="209"/>
        <v>566.76201723948918</v>
      </c>
      <c r="K160" s="74">
        <f t="shared" si="209"/>
        <v>639.25887694918833</v>
      </c>
      <c r="L160" s="74">
        <f t="shared" si="209"/>
        <v>552.42758523348573</v>
      </c>
      <c r="M160" s="74">
        <f t="shared" si="209"/>
        <v>623.50300765148734</v>
      </c>
      <c r="N160" s="74">
        <f t="shared" si="209"/>
        <v>1135.411649269796</v>
      </c>
      <c r="O160" s="74">
        <f t="shared" si="209"/>
        <v>831.35594758914044</v>
      </c>
      <c r="P160" s="74">
        <f t="shared" si="209"/>
        <v>873.46437014576873</v>
      </c>
      <c r="Q160" s="74">
        <f t="shared" si="209"/>
        <v>860.29418215838359</v>
      </c>
      <c r="R160" s="74">
        <f t="shared" ref="R160:V160" si="210">IF(R106=0,0,R106/R$17)</f>
        <v>848.65386883682902</v>
      </c>
      <c r="S160" s="74">
        <f t="shared" si="210"/>
        <v>1211.5061561041236</v>
      </c>
      <c r="T160" s="74">
        <f t="shared" si="210"/>
        <v>1066.9539618752474</v>
      </c>
      <c r="U160" s="74">
        <f t="shared" si="210"/>
        <v>1197.3356290883521</v>
      </c>
      <c r="V160" s="74">
        <f t="shared" si="210"/>
        <v>1313.5481367885886</v>
      </c>
      <c r="W160" s="74">
        <f t="shared" ref="W160" si="211">IF(W106=0,0,W106/W$17)</f>
        <v>2034.3368592793199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258.84453900292436</v>
      </c>
      <c r="C161" s="74">
        <f t="shared" si="212"/>
        <v>217.01989049187475</v>
      </c>
      <c r="D161" s="74">
        <f t="shared" si="212"/>
        <v>266.53563372770003</v>
      </c>
      <c r="E161" s="74">
        <f t="shared" si="212"/>
        <v>261.12186033263828</v>
      </c>
      <c r="F161" s="74">
        <f t="shared" si="212"/>
        <v>315.77827742188401</v>
      </c>
      <c r="G161" s="74">
        <f t="shared" si="212"/>
        <v>326.38033295375232</v>
      </c>
      <c r="H161" s="74">
        <f t="shared" si="212"/>
        <v>339.12399443103419</v>
      </c>
      <c r="I161" s="74">
        <f t="shared" si="212"/>
        <v>337.48307212715014</v>
      </c>
      <c r="J161" s="74">
        <f t="shared" si="212"/>
        <v>338.14294157611977</v>
      </c>
      <c r="K161" s="74">
        <f t="shared" si="212"/>
        <v>232.72776270823448</v>
      </c>
      <c r="L161" s="74">
        <f t="shared" si="212"/>
        <v>315.15750110140254</v>
      </c>
      <c r="M161" s="74">
        <f t="shared" si="212"/>
        <v>320.39049601015068</v>
      </c>
      <c r="N161" s="74">
        <f t="shared" si="212"/>
        <v>284.54612136640225</v>
      </c>
      <c r="O161" s="74">
        <f t="shared" si="212"/>
        <v>318.07998013728474</v>
      </c>
      <c r="P161" s="74">
        <f t="shared" si="212"/>
        <v>320.85596894707709</v>
      </c>
      <c r="Q161" s="74">
        <f t="shared" si="212"/>
        <v>344.33816524333042</v>
      </c>
      <c r="R161" s="74">
        <f t="shared" ref="R161:V161" si="213">IF(R107=0,0,R107/R$17)</f>
        <v>338.24102171356827</v>
      </c>
      <c r="S161" s="74">
        <f t="shared" si="213"/>
        <v>358.90726116084431</v>
      </c>
      <c r="T161" s="74">
        <f t="shared" si="213"/>
        <v>430.53394770167205</v>
      </c>
      <c r="U161" s="74">
        <f t="shared" si="213"/>
        <v>443.65353551466086</v>
      </c>
      <c r="V161" s="74">
        <f t="shared" si="213"/>
        <v>428.52825519440472</v>
      </c>
      <c r="W161" s="74">
        <f t="shared" ref="W161" si="214">IF(W107=0,0,W107/W$17)</f>
        <v>351.43052371830561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237.70227535452858</v>
      </c>
      <c r="C162" s="77">
        <f t="shared" si="215"/>
        <v>215.29837116216515</v>
      </c>
      <c r="D162" s="77">
        <f t="shared" si="215"/>
        <v>220.00287130914256</v>
      </c>
      <c r="E162" s="77">
        <f t="shared" si="215"/>
        <v>208.71650677880817</v>
      </c>
      <c r="F162" s="77">
        <f t="shared" si="215"/>
        <v>234.67033684960327</v>
      </c>
      <c r="G162" s="77">
        <f t="shared" si="215"/>
        <v>228.78015274669684</v>
      </c>
      <c r="H162" s="77">
        <f t="shared" si="215"/>
        <v>205.52946702522766</v>
      </c>
      <c r="I162" s="77">
        <f t="shared" si="215"/>
        <v>192.29211112455206</v>
      </c>
      <c r="J162" s="77">
        <f t="shared" si="215"/>
        <v>215.71602259804951</v>
      </c>
      <c r="K162" s="77">
        <f t="shared" si="215"/>
        <v>228.74359977479074</v>
      </c>
      <c r="L162" s="77">
        <f t="shared" si="215"/>
        <v>236.60770401860071</v>
      </c>
      <c r="M162" s="77">
        <f t="shared" si="215"/>
        <v>226.64384210183954</v>
      </c>
      <c r="N162" s="77">
        <f t="shared" si="215"/>
        <v>207.07781017166442</v>
      </c>
      <c r="O162" s="77">
        <f t="shared" si="215"/>
        <v>241.69443367100129</v>
      </c>
      <c r="P162" s="77">
        <f t="shared" si="215"/>
        <v>229.30305364881383</v>
      </c>
      <c r="Q162" s="77">
        <f t="shared" si="215"/>
        <v>250.99222769240149</v>
      </c>
      <c r="R162" s="77">
        <f t="shared" ref="R162:V162" si="216">IF(R108=0,0,R108/R$17)</f>
        <v>265.760248282524</v>
      </c>
      <c r="S162" s="77">
        <f t="shared" si="216"/>
        <v>204.96414247769553</v>
      </c>
      <c r="T162" s="77">
        <f t="shared" si="216"/>
        <v>215.79249264819424</v>
      </c>
      <c r="U162" s="77">
        <f t="shared" si="216"/>
        <v>206.5814390106035</v>
      </c>
      <c r="V162" s="77">
        <f t="shared" si="216"/>
        <v>200.65721128795136</v>
      </c>
      <c r="W162" s="77">
        <f t="shared" ref="W162" si="217">IF(W108=0,0,W108/W$17)</f>
        <v>188.01760213230642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102.91261569579066</v>
      </c>
      <c r="C164" s="203">
        <f t="shared" si="218"/>
        <v>102.21428807092188</v>
      </c>
      <c r="D164" s="203">
        <f t="shared" si="218"/>
        <v>107.62812776029656</v>
      </c>
      <c r="E164" s="203">
        <f t="shared" si="218"/>
        <v>106.90888397429426</v>
      </c>
      <c r="F164" s="203">
        <f t="shared" si="218"/>
        <v>106.22149856690147</v>
      </c>
      <c r="G164" s="203">
        <f t="shared" si="218"/>
        <v>102.62100840455159</v>
      </c>
      <c r="H164" s="203">
        <f t="shared" si="218"/>
        <v>94.838397855032269</v>
      </c>
      <c r="I164" s="203">
        <f t="shared" si="218"/>
        <v>87.511525818249936</v>
      </c>
      <c r="J164" s="203">
        <f t="shared" si="218"/>
        <v>94.179604084255729</v>
      </c>
      <c r="K164" s="203">
        <f t="shared" si="218"/>
        <v>100.60979219785675</v>
      </c>
      <c r="L164" s="203">
        <f t="shared" si="218"/>
        <v>92.820349475140972</v>
      </c>
      <c r="M164" s="203">
        <f t="shared" si="218"/>
        <v>85.584006456296066</v>
      </c>
      <c r="N164" s="203">
        <f t="shared" si="218"/>
        <v>92.038076839783358</v>
      </c>
      <c r="O164" s="203">
        <f t="shared" si="218"/>
        <v>97.851594803179538</v>
      </c>
      <c r="P164" s="203">
        <f t="shared" si="218"/>
        <v>89.492275308655621</v>
      </c>
      <c r="Q164" s="203">
        <f t="shared" si="218"/>
        <v>100.65170745690327</v>
      </c>
      <c r="R164" s="203">
        <f t="shared" ref="R164:V164" si="219">IF(R110=0,0,R110/R$17)</f>
        <v>85.321605257693662</v>
      </c>
      <c r="S164" s="203">
        <f t="shared" si="219"/>
        <v>94.355416003145635</v>
      </c>
      <c r="T164" s="203">
        <f t="shared" si="219"/>
        <v>69.336197821740683</v>
      </c>
      <c r="U164" s="203">
        <f t="shared" si="219"/>
        <v>70.253467650270494</v>
      </c>
      <c r="V164" s="203">
        <f t="shared" si="219"/>
        <v>71.461573448589306</v>
      </c>
      <c r="W164" s="203">
        <f t="shared" ref="W164" si="220">IF(W110=0,0,W110/W$17)</f>
        <v>65.541102654524281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102.91261569579066</v>
      </c>
      <c r="C165" s="192">
        <f t="shared" si="221"/>
        <v>102.21428807092188</v>
      </c>
      <c r="D165" s="192">
        <f t="shared" si="221"/>
        <v>107.62812776029656</v>
      </c>
      <c r="E165" s="192">
        <f t="shared" si="221"/>
        <v>106.90888397429426</v>
      </c>
      <c r="F165" s="192">
        <f t="shared" si="221"/>
        <v>106.22149856690147</v>
      </c>
      <c r="G165" s="192">
        <f t="shared" si="221"/>
        <v>102.62100840455159</v>
      </c>
      <c r="H165" s="192">
        <f t="shared" si="221"/>
        <v>94.838397855032269</v>
      </c>
      <c r="I165" s="192">
        <f t="shared" si="221"/>
        <v>87.511525818249936</v>
      </c>
      <c r="J165" s="192">
        <f t="shared" si="221"/>
        <v>94.179604084255729</v>
      </c>
      <c r="K165" s="192">
        <f t="shared" si="221"/>
        <v>100.60979219785675</v>
      </c>
      <c r="L165" s="192">
        <f t="shared" si="221"/>
        <v>92.820349475140972</v>
      </c>
      <c r="M165" s="192">
        <f t="shared" si="221"/>
        <v>85.584006456296066</v>
      </c>
      <c r="N165" s="192">
        <f t="shared" si="221"/>
        <v>92.038076839783358</v>
      </c>
      <c r="O165" s="192">
        <f t="shared" si="221"/>
        <v>97.851594803179538</v>
      </c>
      <c r="P165" s="192">
        <f t="shared" si="221"/>
        <v>89.492275308655621</v>
      </c>
      <c r="Q165" s="192">
        <f t="shared" si="221"/>
        <v>100.65170745690327</v>
      </c>
      <c r="R165" s="192">
        <f t="shared" ref="R165:V165" si="222">IF(R111=0,0,R111/R$17)</f>
        <v>85.321605257693662</v>
      </c>
      <c r="S165" s="192">
        <f t="shared" si="222"/>
        <v>94.355416003145635</v>
      </c>
      <c r="T165" s="192">
        <f t="shared" si="222"/>
        <v>69.336197821740683</v>
      </c>
      <c r="U165" s="192">
        <f t="shared" si="222"/>
        <v>70.253467650270494</v>
      </c>
      <c r="V165" s="192">
        <f t="shared" si="222"/>
        <v>71.461573448589306</v>
      </c>
      <c r="W165" s="192">
        <f t="shared" ref="W165" si="223">IF(W111=0,0,W111/W$17)</f>
        <v>65.541102654524281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29.252928824636484</v>
      </c>
      <c r="C166" s="74">
        <f t="shared" si="224"/>
        <v>30.468696366257589</v>
      </c>
      <c r="D166" s="74">
        <f t="shared" si="224"/>
        <v>41.074857831086767</v>
      </c>
      <c r="E166" s="74">
        <f t="shared" si="224"/>
        <v>47.967650847536838</v>
      </c>
      <c r="F166" s="74">
        <f t="shared" si="224"/>
        <v>37.916008919559204</v>
      </c>
      <c r="G166" s="74">
        <f t="shared" si="224"/>
        <v>36.487393899800203</v>
      </c>
      <c r="H166" s="74">
        <f t="shared" si="224"/>
        <v>36.054122301468453</v>
      </c>
      <c r="I166" s="74">
        <f t="shared" si="224"/>
        <v>30.32796328568724</v>
      </c>
      <c r="J166" s="74">
        <f t="shared" si="224"/>
        <v>25.660551924285112</v>
      </c>
      <c r="K166" s="74">
        <f t="shared" si="224"/>
        <v>25.955020896592934</v>
      </c>
      <c r="L166" s="74">
        <f t="shared" si="224"/>
        <v>23.319791961758806</v>
      </c>
      <c r="M166" s="74">
        <f t="shared" si="224"/>
        <v>21.071111185435093</v>
      </c>
      <c r="N166" s="74">
        <f t="shared" si="224"/>
        <v>26.015168192813366</v>
      </c>
      <c r="O166" s="74">
        <f t="shared" si="224"/>
        <v>26.941435092779837</v>
      </c>
      <c r="P166" s="74">
        <f t="shared" si="224"/>
        <v>24.59496706556908</v>
      </c>
      <c r="Q166" s="74">
        <f t="shared" si="224"/>
        <v>32.003185199227083</v>
      </c>
      <c r="R166" s="74">
        <f t="shared" ref="R166:V166" si="225">IF(R112=0,0,R112/R$17)</f>
        <v>19.016416931372575</v>
      </c>
      <c r="S166" s="74">
        <f t="shared" si="225"/>
        <v>29.133196870716048</v>
      </c>
      <c r="T166" s="74">
        <f t="shared" si="225"/>
        <v>5.1825878860881156</v>
      </c>
      <c r="U166" s="74">
        <f t="shared" si="225"/>
        <v>10.979286853243456</v>
      </c>
      <c r="V166" s="74">
        <f t="shared" si="225"/>
        <v>14.409590799200892</v>
      </c>
      <c r="W166" s="74">
        <f t="shared" ref="W166" si="226">IF(W112=0,0,W112/W$17)</f>
        <v>10.700465956210044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0</v>
      </c>
      <c r="C168" s="74">
        <f t="shared" si="230"/>
        <v>0</v>
      </c>
      <c r="D168" s="74">
        <f t="shared" si="230"/>
        <v>0</v>
      </c>
      <c r="E168" s="74">
        <f t="shared" si="230"/>
        <v>0</v>
      </c>
      <c r="F168" s="74">
        <f t="shared" si="230"/>
        <v>0</v>
      </c>
      <c r="G168" s="74">
        <f t="shared" si="230"/>
        <v>0</v>
      </c>
      <c r="H168" s="74">
        <f t="shared" si="230"/>
        <v>0</v>
      </c>
      <c r="I168" s="74">
        <f t="shared" si="230"/>
        <v>0</v>
      </c>
      <c r="J168" s="74">
        <f t="shared" si="230"/>
        <v>0</v>
      </c>
      <c r="K168" s="74">
        <f t="shared" si="230"/>
        <v>0</v>
      </c>
      <c r="L168" s="74">
        <f t="shared" si="230"/>
        <v>0</v>
      </c>
      <c r="M168" s="74">
        <f t="shared" si="230"/>
        <v>0</v>
      </c>
      <c r="N168" s="74">
        <f t="shared" si="230"/>
        <v>0</v>
      </c>
      <c r="O168" s="74">
        <f t="shared" si="230"/>
        <v>0</v>
      </c>
      <c r="P168" s="74">
        <f t="shared" si="230"/>
        <v>0</v>
      </c>
      <c r="Q168" s="74">
        <f t="shared" si="230"/>
        <v>0</v>
      </c>
      <c r="R168" s="74">
        <f t="shared" ref="R168:V168" si="231">IF(R114=0,0,R114/R$17)</f>
        <v>0</v>
      </c>
      <c r="S168" s="74">
        <f t="shared" si="231"/>
        <v>0</v>
      </c>
      <c r="T168" s="74">
        <f t="shared" si="231"/>
        <v>0</v>
      </c>
      <c r="U168" s="74">
        <f t="shared" si="231"/>
        <v>0</v>
      </c>
      <c r="V168" s="74">
        <f t="shared" si="231"/>
        <v>0</v>
      </c>
      <c r="W168" s="74">
        <f t="shared" ref="W168" si="232">IF(W114=0,0,W114/W$17)</f>
        <v>0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73.659686871154193</v>
      </c>
      <c r="C169" s="193">
        <f t="shared" si="233"/>
        <v>71.745591704664307</v>
      </c>
      <c r="D169" s="193">
        <f t="shared" si="233"/>
        <v>66.553269929209819</v>
      </c>
      <c r="E169" s="193">
        <f t="shared" si="233"/>
        <v>58.941233126757396</v>
      </c>
      <c r="F169" s="193">
        <f t="shared" si="233"/>
        <v>68.305489647342256</v>
      </c>
      <c r="G169" s="193">
        <f t="shared" si="233"/>
        <v>66.133614504751378</v>
      </c>
      <c r="H169" s="193">
        <f t="shared" si="233"/>
        <v>58.784275553563816</v>
      </c>
      <c r="I169" s="193">
        <f t="shared" si="233"/>
        <v>57.183562532562703</v>
      </c>
      <c r="J169" s="193">
        <f t="shared" si="233"/>
        <v>68.519052159970599</v>
      </c>
      <c r="K169" s="193">
        <f t="shared" si="233"/>
        <v>74.654771301263821</v>
      </c>
      <c r="L169" s="193">
        <f t="shared" si="233"/>
        <v>69.500557513382176</v>
      </c>
      <c r="M169" s="193">
        <f t="shared" si="233"/>
        <v>64.512895270860952</v>
      </c>
      <c r="N169" s="193">
        <f t="shared" si="233"/>
        <v>66.022908646969995</v>
      </c>
      <c r="O169" s="193">
        <f t="shared" si="233"/>
        <v>70.910159710399654</v>
      </c>
      <c r="P169" s="193">
        <f t="shared" si="233"/>
        <v>64.897308243086528</v>
      </c>
      <c r="Q169" s="193">
        <f t="shared" si="233"/>
        <v>68.648522257676206</v>
      </c>
      <c r="R169" s="193">
        <f t="shared" ref="R169:V169" si="234">IF(R115=0,0,R115/R$17)</f>
        <v>66.305188326321087</v>
      </c>
      <c r="S169" s="193">
        <f t="shared" si="234"/>
        <v>65.222219132429572</v>
      </c>
      <c r="T169" s="193">
        <f t="shared" si="234"/>
        <v>64.153609935652568</v>
      </c>
      <c r="U169" s="193">
        <f t="shared" si="234"/>
        <v>59.274180797027029</v>
      </c>
      <c r="V169" s="193">
        <f t="shared" si="234"/>
        <v>57.051982649388421</v>
      </c>
      <c r="W169" s="193">
        <f t="shared" ref="W169" si="235">IF(W115=0,0,W115/W$17)</f>
        <v>54.840636698314235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134669</v>
      </c>
      <c r="C3" s="67">
        <f t="shared" si="0"/>
        <v>135775</v>
      </c>
      <c r="D3" s="67">
        <f t="shared" si="0"/>
        <v>137082</v>
      </c>
      <c r="E3" s="67">
        <f t="shared" si="0"/>
        <v>138194</v>
      </c>
      <c r="F3" s="67">
        <f t="shared" si="0"/>
        <v>139280</v>
      </c>
      <c r="G3" s="67">
        <f t="shared" si="0"/>
        <v>140449</v>
      </c>
      <c r="H3" s="67">
        <f t="shared" si="0"/>
        <v>142205</v>
      </c>
      <c r="I3" s="67">
        <f t="shared" si="0"/>
        <v>143989</v>
      </c>
      <c r="J3" s="67">
        <f t="shared" si="0"/>
        <v>146649</v>
      </c>
      <c r="K3" s="67">
        <f t="shared" si="0"/>
        <v>149265</v>
      </c>
      <c r="L3" s="67">
        <f t="shared" si="0"/>
        <v>152104</v>
      </c>
      <c r="M3" s="67">
        <f t="shared" si="0"/>
        <v>154042</v>
      </c>
      <c r="N3" s="67">
        <f t="shared" si="0"/>
        <v>156795</v>
      </c>
      <c r="O3" s="67">
        <f t="shared" si="0"/>
        <v>160711</v>
      </c>
      <c r="P3" s="67">
        <f t="shared" si="0"/>
        <v>165673</v>
      </c>
      <c r="Q3" s="67">
        <f t="shared" si="0"/>
        <v>172902</v>
      </c>
      <c r="R3" s="67">
        <f t="shared" si="0"/>
        <v>178382</v>
      </c>
      <c r="S3" s="67">
        <f t="shared" si="0"/>
        <v>183825</v>
      </c>
      <c r="T3" s="67">
        <f t="shared" si="0"/>
        <v>191352</v>
      </c>
      <c r="U3" s="67">
        <f t="shared" si="0"/>
        <v>200961</v>
      </c>
      <c r="V3" s="67">
        <f t="shared" si="0"/>
        <v>211581</v>
      </c>
      <c r="W3" s="67">
        <f t="shared" si="0"/>
        <v>213000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134669</v>
      </c>
      <c r="C4" s="71">
        <f t="shared" si="1"/>
        <v>135775</v>
      </c>
      <c r="D4" s="71">
        <f t="shared" si="1"/>
        <v>137082</v>
      </c>
      <c r="E4" s="71">
        <f t="shared" si="1"/>
        <v>138194</v>
      </c>
      <c r="F4" s="71">
        <f t="shared" si="1"/>
        <v>139280</v>
      </c>
      <c r="G4" s="71">
        <f t="shared" si="1"/>
        <v>140449</v>
      </c>
      <c r="H4" s="71">
        <f t="shared" si="1"/>
        <v>142205</v>
      </c>
      <c r="I4" s="71">
        <f t="shared" si="1"/>
        <v>143989</v>
      </c>
      <c r="J4" s="71">
        <f t="shared" si="1"/>
        <v>146649</v>
      </c>
      <c r="K4" s="71">
        <f t="shared" si="1"/>
        <v>149265</v>
      </c>
      <c r="L4" s="71">
        <f t="shared" si="1"/>
        <v>152104</v>
      </c>
      <c r="M4" s="71">
        <f t="shared" si="1"/>
        <v>154042</v>
      </c>
      <c r="N4" s="71">
        <f t="shared" si="1"/>
        <v>156795</v>
      </c>
      <c r="O4" s="71">
        <f t="shared" si="1"/>
        <v>160711</v>
      </c>
      <c r="P4" s="71">
        <f t="shared" si="1"/>
        <v>165673</v>
      </c>
      <c r="Q4" s="71">
        <f t="shared" si="1"/>
        <v>172902</v>
      </c>
      <c r="R4" s="71">
        <f t="shared" ref="R4:V4" si="2">SUM(R5:R13)</f>
        <v>178382</v>
      </c>
      <c r="S4" s="71">
        <f t="shared" si="2"/>
        <v>183825</v>
      </c>
      <c r="T4" s="71">
        <f t="shared" si="2"/>
        <v>191352</v>
      </c>
      <c r="U4" s="71">
        <f t="shared" si="2"/>
        <v>200961</v>
      </c>
      <c r="V4" s="71">
        <f t="shared" si="2"/>
        <v>211581</v>
      </c>
      <c r="W4" s="71">
        <f t="shared" ref="W4" si="3">SUM(W5:W13)</f>
        <v>213000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90615</v>
      </c>
      <c r="C6" s="82">
        <v>88887</v>
      </c>
      <c r="D6" s="82">
        <v>86846</v>
      </c>
      <c r="E6" s="82">
        <v>80719</v>
      </c>
      <c r="F6" s="82">
        <v>73381</v>
      </c>
      <c r="G6" s="82">
        <v>66699</v>
      </c>
      <c r="H6" s="82">
        <v>59682</v>
      </c>
      <c r="I6" s="82">
        <v>53331</v>
      </c>
      <c r="J6" s="82">
        <v>47738</v>
      </c>
      <c r="K6" s="82">
        <v>44343</v>
      </c>
      <c r="L6" s="82">
        <v>39235</v>
      </c>
      <c r="M6" s="82">
        <v>37166</v>
      </c>
      <c r="N6" s="82">
        <v>37218</v>
      </c>
      <c r="O6" s="82">
        <v>38204</v>
      </c>
      <c r="P6" s="82">
        <v>37824</v>
      </c>
      <c r="Q6" s="82">
        <v>36526</v>
      </c>
      <c r="R6" s="82">
        <v>30283</v>
      </c>
      <c r="S6" s="82">
        <v>24735</v>
      </c>
      <c r="T6" s="82">
        <v>15802</v>
      </c>
      <c r="U6" s="82">
        <v>13751</v>
      </c>
      <c r="V6" s="82">
        <v>13988</v>
      </c>
      <c r="W6" s="82">
        <v>12645</v>
      </c>
      <c r="DA6" s="89" t="s">
        <v>336</v>
      </c>
    </row>
    <row r="7" spans="1:105" ht="12" customHeight="1" x14ac:dyDescent="0.25">
      <c r="A7" s="28" t="s">
        <v>205</v>
      </c>
      <c r="B7" s="82">
        <v>5510</v>
      </c>
      <c r="C7" s="82">
        <v>5127</v>
      </c>
      <c r="D7" s="82">
        <v>4169</v>
      </c>
      <c r="E7" s="82">
        <v>3519</v>
      </c>
      <c r="F7" s="82">
        <v>3236</v>
      </c>
      <c r="G7" s="82">
        <v>3113</v>
      </c>
      <c r="H7" s="82">
        <v>3006</v>
      </c>
      <c r="I7" s="82">
        <v>3026</v>
      </c>
      <c r="J7" s="82">
        <v>3087</v>
      </c>
      <c r="K7" s="82">
        <v>3129</v>
      </c>
      <c r="L7" s="82">
        <v>2845</v>
      </c>
      <c r="M7" s="82">
        <v>2699</v>
      </c>
      <c r="N7" s="82">
        <v>2518</v>
      </c>
      <c r="O7" s="82">
        <v>2469</v>
      </c>
      <c r="P7" s="82">
        <v>2401</v>
      </c>
      <c r="Q7" s="82">
        <v>2203</v>
      </c>
      <c r="R7" s="82">
        <v>1982</v>
      </c>
      <c r="S7" s="82">
        <v>1442</v>
      </c>
      <c r="T7" s="82">
        <v>814</v>
      </c>
      <c r="U7" s="82">
        <v>411</v>
      </c>
      <c r="V7" s="82">
        <v>191</v>
      </c>
      <c r="W7" s="82">
        <v>157</v>
      </c>
      <c r="DA7" s="89" t="s">
        <v>337</v>
      </c>
    </row>
    <row r="8" spans="1:105" ht="12" customHeight="1" x14ac:dyDescent="0.25">
      <c r="A8" s="28" t="s">
        <v>192</v>
      </c>
      <c r="B8" s="82">
        <v>0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338</v>
      </c>
    </row>
    <row r="9" spans="1:105" ht="12" customHeight="1" x14ac:dyDescent="0.25">
      <c r="A9" s="28" t="s">
        <v>207</v>
      </c>
      <c r="B9" s="82">
        <v>0</v>
      </c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9441</v>
      </c>
      <c r="M9" s="82">
        <v>12283</v>
      </c>
      <c r="N9" s="82">
        <v>14228</v>
      </c>
      <c r="O9" s="82">
        <v>14319</v>
      </c>
      <c r="P9" s="82">
        <v>15238</v>
      </c>
      <c r="Q9" s="82">
        <v>14744</v>
      </c>
      <c r="R9" s="82">
        <v>14993</v>
      </c>
      <c r="S9" s="82">
        <v>14387</v>
      </c>
      <c r="T9" s="82">
        <v>14572</v>
      </c>
      <c r="U9" s="82">
        <v>14381</v>
      </c>
      <c r="V9" s="82">
        <v>13398</v>
      </c>
      <c r="W9" s="82">
        <v>12483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28720</v>
      </c>
      <c r="C12" s="82">
        <v>31713</v>
      </c>
      <c r="D12" s="82">
        <v>35471</v>
      </c>
      <c r="E12" s="82">
        <v>42804</v>
      </c>
      <c r="F12" s="82">
        <v>50238</v>
      </c>
      <c r="G12" s="82">
        <v>57002</v>
      </c>
      <c r="H12" s="82">
        <v>64318</v>
      </c>
      <c r="I12" s="82">
        <v>71700</v>
      </c>
      <c r="J12" s="82">
        <v>79201</v>
      </c>
      <c r="K12" s="82">
        <v>86120</v>
      </c>
      <c r="L12" s="82">
        <v>86631</v>
      </c>
      <c r="M12" s="82">
        <v>89631</v>
      </c>
      <c r="N12" s="82">
        <v>92712</v>
      </c>
      <c r="O12" s="82">
        <v>96186</v>
      </c>
      <c r="P12" s="82">
        <v>101240</v>
      </c>
      <c r="Q12" s="82">
        <v>108295</v>
      </c>
      <c r="R12" s="82">
        <v>114256</v>
      </c>
      <c r="S12" s="82">
        <v>118029</v>
      </c>
      <c r="T12" s="82">
        <v>128254</v>
      </c>
      <c r="U12" s="82">
        <v>137339</v>
      </c>
      <c r="V12" s="82">
        <v>144837</v>
      </c>
      <c r="W12" s="82">
        <v>142517</v>
      </c>
      <c r="DA12" s="89" t="s">
        <v>342</v>
      </c>
    </row>
    <row r="13" spans="1:105" ht="12" customHeight="1" x14ac:dyDescent="0.25">
      <c r="A13" s="73" t="s">
        <v>94</v>
      </c>
      <c r="B13" s="83">
        <v>9824</v>
      </c>
      <c r="C13" s="83">
        <v>10048</v>
      </c>
      <c r="D13" s="83">
        <v>10596</v>
      </c>
      <c r="E13" s="83">
        <v>11152</v>
      </c>
      <c r="F13" s="83">
        <v>12425</v>
      </c>
      <c r="G13" s="83">
        <v>13635</v>
      </c>
      <c r="H13" s="83">
        <v>15199</v>
      </c>
      <c r="I13" s="83">
        <v>15932</v>
      </c>
      <c r="J13" s="83">
        <v>16623</v>
      </c>
      <c r="K13" s="83">
        <v>15673</v>
      </c>
      <c r="L13" s="83">
        <v>13952</v>
      </c>
      <c r="M13" s="83">
        <v>12263</v>
      </c>
      <c r="N13" s="83">
        <v>10119</v>
      </c>
      <c r="O13" s="83">
        <v>9533</v>
      </c>
      <c r="P13" s="83">
        <v>8970</v>
      </c>
      <c r="Q13" s="83">
        <v>11134</v>
      </c>
      <c r="R13" s="83">
        <v>16868</v>
      </c>
      <c r="S13" s="83">
        <v>25232</v>
      </c>
      <c r="T13" s="83">
        <v>31910</v>
      </c>
      <c r="U13" s="83">
        <v>35079</v>
      </c>
      <c r="V13" s="83">
        <v>39167</v>
      </c>
      <c r="W13" s="83">
        <v>45198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96125</v>
      </c>
      <c r="C14" s="85">
        <f t="shared" si="4"/>
        <v>94014</v>
      </c>
      <c r="D14" s="85">
        <f t="shared" si="4"/>
        <v>91015</v>
      </c>
      <c r="E14" s="85">
        <f t="shared" si="4"/>
        <v>84238</v>
      </c>
      <c r="F14" s="85">
        <f t="shared" si="4"/>
        <v>76617</v>
      </c>
      <c r="G14" s="85">
        <f t="shared" si="4"/>
        <v>69812</v>
      </c>
      <c r="H14" s="85">
        <f t="shared" si="4"/>
        <v>62688</v>
      </c>
      <c r="I14" s="85">
        <f t="shared" si="4"/>
        <v>56357</v>
      </c>
      <c r="J14" s="85">
        <f t="shared" si="4"/>
        <v>50825</v>
      </c>
      <c r="K14" s="85">
        <f t="shared" si="4"/>
        <v>47472</v>
      </c>
      <c r="L14" s="85">
        <f t="shared" si="4"/>
        <v>51521</v>
      </c>
      <c r="M14" s="85">
        <f t="shared" si="4"/>
        <v>52148</v>
      </c>
      <c r="N14" s="85">
        <f t="shared" si="4"/>
        <v>53964</v>
      </c>
      <c r="O14" s="85">
        <f t="shared" si="4"/>
        <v>54992</v>
      </c>
      <c r="P14" s="85">
        <f t="shared" si="4"/>
        <v>55463</v>
      </c>
      <c r="Q14" s="85">
        <f t="shared" si="4"/>
        <v>53473</v>
      </c>
      <c r="R14" s="85">
        <f t="shared" ref="R14:V14" si="5">SUM(R5:R11)</f>
        <v>47258</v>
      </c>
      <c r="S14" s="85">
        <f t="shared" si="5"/>
        <v>40564</v>
      </c>
      <c r="T14" s="85">
        <f t="shared" si="5"/>
        <v>31188</v>
      </c>
      <c r="U14" s="85">
        <f t="shared" si="5"/>
        <v>28543</v>
      </c>
      <c r="V14" s="85">
        <f t="shared" si="5"/>
        <v>27577</v>
      </c>
      <c r="W14" s="85">
        <f t="shared" ref="W14" si="6">SUM(W5:W11)</f>
        <v>25285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44663</v>
      </c>
      <c r="C15" s="71">
        <f t="shared" si="7"/>
        <v>49340</v>
      </c>
      <c r="D15" s="71">
        <f t="shared" si="7"/>
        <v>50470</v>
      </c>
      <c r="E15" s="71">
        <f t="shared" si="7"/>
        <v>50615</v>
      </c>
      <c r="F15" s="71">
        <f t="shared" si="7"/>
        <v>52187</v>
      </c>
      <c r="G15" s="71">
        <f t="shared" si="7"/>
        <v>52283</v>
      </c>
      <c r="H15" s="71">
        <f t="shared" si="7"/>
        <v>52379</v>
      </c>
      <c r="I15" s="71">
        <f t="shared" si="7"/>
        <v>54232</v>
      </c>
      <c r="J15" s="71">
        <f t="shared" si="7"/>
        <v>56887</v>
      </c>
      <c r="K15" s="71">
        <f t="shared" si="7"/>
        <v>60039</v>
      </c>
      <c r="L15" s="71">
        <f t="shared" si="7"/>
        <v>62992</v>
      </c>
      <c r="M15" s="71">
        <f t="shared" si="7"/>
        <v>64806</v>
      </c>
      <c r="N15" s="71">
        <f t="shared" si="7"/>
        <v>66945</v>
      </c>
      <c r="O15" s="71">
        <f t="shared" si="7"/>
        <v>69154</v>
      </c>
      <c r="P15" s="71">
        <f t="shared" si="7"/>
        <v>70490</v>
      </c>
      <c r="Q15" s="71">
        <f t="shared" si="7"/>
        <v>75399</v>
      </c>
      <c r="R15" s="71">
        <f t="shared" si="7"/>
        <v>78784</v>
      </c>
      <c r="S15" s="71">
        <f t="shared" si="7"/>
        <v>84149</v>
      </c>
      <c r="T15" s="71">
        <f t="shared" si="7"/>
        <v>89284</v>
      </c>
      <c r="U15" s="71">
        <f t="shared" si="7"/>
        <v>97103</v>
      </c>
      <c r="V15" s="71">
        <f t="shared" si="7"/>
        <v>108609</v>
      </c>
      <c r="W15" s="71">
        <f t="shared" si="7"/>
        <v>127946</v>
      </c>
      <c r="DA15" s="88" t="s">
        <v>344</v>
      </c>
    </row>
    <row r="16" spans="1:105" ht="12" customHeight="1" x14ac:dyDescent="0.25">
      <c r="A16" s="28" t="s">
        <v>91</v>
      </c>
      <c r="B16" s="82">
        <v>44663</v>
      </c>
      <c r="C16" s="82">
        <v>49340</v>
      </c>
      <c r="D16" s="82">
        <v>50470</v>
      </c>
      <c r="E16" s="82">
        <v>50615</v>
      </c>
      <c r="F16" s="82">
        <v>52187</v>
      </c>
      <c r="G16" s="82">
        <v>52283</v>
      </c>
      <c r="H16" s="82">
        <v>52379</v>
      </c>
      <c r="I16" s="82">
        <v>54232</v>
      </c>
      <c r="J16" s="82">
        <v>56887</v>
      </c>
      <c r="K16" s="82">
        <v>60039</v>
      </c>
      <c r="L16" s="82">
        <v>62992</v>
      </c>
      <c r="M16" s="82">
        <v>64806</v>
      </c>
      <c r="N16" s="82">
        <v>66945</v>
      </c>
      <c r="O16" s="82">
        <v>69154</v>
      </c>
      <c r="P16" s="82">
        <v>70490</v>
      </c>
      <c r="Q16" s="82">
        <v>75399</v>
      </c>
      <c r="R16" s="82">
        <v>78784</v>
      </c>
      <c r="S16" s="82">
        <v>84149</v>
      </c>
      <c r="T16" s="82">
        <v>89284</v>
      </c>
      <c r="U16" s="82">
        <v>97103</v>
      </c>
      <c r="V16" s="82">
        <v>108609</v>
      </c>
      <c r="W16" s="82">
        <v>127946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134669</v>
      </c>
      <c r="C17" s="71">
        <f t="shared" si="8"/>
        <v>135775</v>
      </c>
      <c r="D17" s="71">
        <f t="shared" si="8"/>
        <v>137082</v>
      </c>
      <c r="E17" s="71">
        <f t="shared" si="8"/>
        <v>138194</v>
      </c>
      <c r="F17" s="71">
        <f t="shared" si="8"/>
        <v>139280</v>
      </c>
      <c r="G17" s="71">
        <f t="shared" si="8"/>
        <v>140449</v>
      </c>
      <c r="H17" s="71">
        <f t="shared" si="8"/>
        <v>142205</v>
      </c>
      <c r="I17" s="71">
        <f t="shared" si="8"/>
        <v>143989</v>
      </c>
      <c r="J17" s="71">
        <f t="shared" si="8"/>
        <v>146649</v>
      </c>
      <c r="K17" s="71">
        <f t="shared" si="8"/>
        <v>149265</v>
      </c>
      <c r="L17" s="71">
        <f t="shared" si="8"/>
        <v>152104</v>
      </c>
      <c r="M17" s="71">
        <f t="shared" si="8"/>
        <v>154042</v>
      </c>
      <c r="N17" s="71">
        <f t="shared" si="8"/>
        <v>156795</v>
      </c>
      <c r="O17" s="71">
        <f t="shared" si="8"/>
        <v>160711</v>
      </c>
      <c r="P17" s="71">
        <f t="shared" si="8"/>
        <v>165673</v>
      </c>
      <c r="Q17" s="71">
        <f t="shared" si="8"/>
        <v>172902</v>
      </c>
      <c r="R17" s="71">
        <f t="shared" ref="R17:V17" si="9">SUM(R18:R25)</f>
        <v>178382</v>
      </c>
      <c r="S17" s="71">
        <f t="shared" si="9"/>
        <v>183825</v>
      </c>
      <c r="T17" s="71">
        <f t="shared" si="9"/>
        <v>191352</v>
      </c>
      <c r="U17" s="71">
        <f t="shared" si="9"/>
        <v>200961</v>
      </c>
      <c r="V17" s="71">
        <f t="shared" si="9"/>
        <v>211581</v>
      </c>
      <c r="W17" s="71">
        <f t="shared" ref="W17" si="10">SUM(W18:W25)</f>
        <v>213000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0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350</v>
      </c>
    </row>
    <row r="22" spans="1:105" ht="12" customHeight="1" x14ac:dyDescent="0.25">
      <c r="A22" s="28" t="s">
        <v>207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134669</v>
      </c>
      <c r="C25" s="83">
        <v>135775</v>
      </c>
      <c r="D25" s="83">
        <v>137082</v>
      </c>
      <c r="E25" s="83">
        <v>138194</v>
      </c>
      <c r="F25" s="83">
        <v>139280</v>
      </c>
      <c r="G25" s="83">
        <v>140449</v>
      </c>
      <c r="H25" s="83">
        <v>142205</v>
      </c>
      <c r="I25" s="83">
        <v>143989</v>
      </c>
      <c r="J25" s="83">
        <v>146649</v>
      </c>
      <c r="K25" s="83">
        <v>149265</v>
      </c>
      <c r="L25" s="83">
        <v>152104</v>
      </c>
      <c r="M25" s="83">
        <v>154042</v>
      </c>
      <c r="N25" s="83">
        <v>156795</v>
      </c>
      <c r="O25" s="83">
        <v>160711</v>
      </c>
      <c r="P25" s="83">
        <v>165673</v>
      </c>
      <c r="Q25" s="83">
        <v>172902</v>
      </c>
      <c r="R25" s="83">
        <v>178382</v>
      </c>
      <c r="S25" s="83">
        <v>183825</v>
      </c>
      <c r="T25" s="83">
        <v>191352</v>
      </c>
      <c r="U25" s="83">
        <v>200961</v>
      </c>
      <c r="V25" s="83">
        <v>211581</v>
      </c>
      <c r="W25" s="83">
        <v>213000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4383</v>
      </c>
      <c r="E26" s="85">
        <v>5822</v>
      </c>
      <c r="F26" s="85">
        <v>6303</v>
      </c>
      <c r="G26" s="85">
        <v>7908</v>
      </c>
      <c r="H26" s="85">
        <v>9402</v>
      </c>
      <c r="I26" s="85">
        <v>11668</v>
      </c>
      <c r="J26" s="85">
        <v>13590</v>
      </c>
      <c r="K26" s="85">
        <v>30714</v>
      </c>
      <c r="L26" s="85">
        <v>54030</v>
      </c>
      <c r="M26" s="85">
        <v>61729</v>
      </c>
      <c r="N26" s="85">
        <v>77058</v>
      </c>
      <c r="O26" s="85">
        <v>69843</v>
      </c>
      <c r="P26" s="85">
        <v>72260</v>
      </c>
      <c r="Q26" s="85">
        <v>72646</v>
      </c>
      <c r="R26" s="85">
        <v>74962</v>
      </c>
      <c r="S26" s="85">
        <v>74218</v>
      </c>
      <c r="T26" s="85">
        <v>72801</v>
      </c>
      <c r="U26" s="85">
        <v>69420</v>
      </c>
      <c r="V26" s="85">
        <v>67022</v>
      </c>
      <c r="W26" s="85">
        <v>59508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134669</v>
      </c>
      <c r="C27" s="71">
        <f t="shared" si="11"/>
        <v>135775</v>
      </c>
      <c r="D27" s="71">
        <f t="shared" si="11"/>
        <v>137082</v>
      </c>
      <c r="E27" s="71">
        <f t="shared" si="11"/>
        <v>138194</v>
      </c>
      <c r="F27" s="71">
        <f t="shared" si="11"/>
        <v>139280</v>
      </c>
      <c r="G27" s="71">
        <f t="shared" si="11"/>
        <v>140449</v>
      </c>
      <c r="H27" s="71">
        <f t="shared" si="11"/>
        <v>142205</v>
      </c>
      <c r="I27" s="71">
        <f t="shared" si="11"/>
        <v>143989</v>
      </c>
      <c r="J27" s="71">
        <f t="shared" si="11"/>
        <v>146649</v>
      </c>
      <c r="K27" s="71">
        <f t="shared" si="11"/>
        <v>149265</v>
      </c>
      <c r="L27" s="71">
        <f t="shared" si="11"/>
        <v>152104</v>
      </c>
      <c r="M27" s="71">
        <f t="shared" si="11"/>
        <v>154042</v>
      </c>
      <c r="N27" s="71">
        <f t="shared" si="11"/>
        <v>156795</v>
      </c>
      <c r="O27" s="71">
        <f t="shared" si="11"/>
        <v>160711</v>
      </c>
      <c r="P27" s="71">
        <f t="shared" si="11"/>
        <v>165673</v>
      </c>
      <c r="Q27" s="71">
        <f t="shared" si="11"/>
        <v>172902</v>
      </c>
      <c r="R27" s="71">
        <f t="shared" ref="R27:V27" si="12">SUM(R28:R32)</f>
        <v>178382</v>
      </c>
      <c r="S27" s="71">
        <f t="shared" si="12"/>
        <v>183825</v>
      </c>
      <c r="T27" s="71">
        <f t="shared" si="12"/>
        <v>191352</v>
      </c>
      <c r="U27" s="71">
        <f t="shared" si="12"/>
        <v>200961</v>
      </c>
      <c r="V27" s="71">
        <f t="shared" si="12"/>
        <v>211581</v>
      </c>
      <c r="W27" s="71">
        <f t="shared" ref="W27" si="13">SUM(W28:W32)</f>
        <v>213000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109322</v>
      </c>
      <c r="C29" s="82">
        <v>110095</v>
      </c>
      <c r="D29" s="82">
        <v>106905</v>
      </c>
      <c r="E29" s="82">
        <v>104334</v>
      </c>
      <c r="F29" s="82">
        <v>103854</v>
      </c>
      <c r="G29" s="82">
        <v>104765</v>
      </c>
      <c r="H29" s="82">
        <v>107689</v>
      </c>
      <c r="I29" s="82">
        <v>112479</v>
      </c>
      <c r="J29" s="82">
        <v>117965</v>
      </c>
      <c r="K29" s="82">
        <v>120601</v>
      </c>
      <c r="L29" s="82">
        <v>120013</v>
      </c>
      <c r="M29" s="82">
        <v>119554</v>
      </c>
      <c r="N29" s="82">
        <v>122732</v>
      </c>
      <c r="O29" s="82">
        <v>122676</v>
      </c>
      <c r="P29" s="82">
        <v>122001</v>
      </c>
      <c r="Q29" s="82">
        <v>125129</v>
      </c>
      <c r="R29" s="82">
        <v>129906</v>
      </c>
      <c r="S29" s="82">
        <v>139789</v>
      </c>
      <c r="T29" s="82">
        <v>147047</v>
      </c>
      <c r="U29" s="82">
        <v>154399</v>
      </c>
      <c r="V29" s="82">
        <v>161413</v>
      </c>
      <c r="W29" s="82">
        <v>163365</v>
      </c>
      <c r="DA29" s="89" t="s">
        <v>358</v>
      </c>
    </row>
    <row r="30" spans="1:105" ht="12" customHeight="1" x14ac:dyDescent="0.25">
      <c r="A30" s="28" t="s">
        <v>192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25347</v>
      </c>
      <c r="C32" s="86">
        <v>25680</v>
      </c>
      <c r="D32" s="86">
        <v>30177</v>
      </c>
      <c r="E32" s="86">
        <v>33860</v>
      </c>
      <c r="F32" s="86">
        <v>35426</v>
      </c>
      <c r="G32" s="86">
        <v>35684</v>
      </c>
      <c r="H32" s="86">
        <v>34516</v>
      </c>
      <c r="I32" s="86">
        <v>31510</v>
      </c>
      <c r="J32" s="86">
        <v>28684</v>
      </c>
      <c r="K32" s="86">
        <v>28664</v>
      </c>
      <c r="L32" s="86">
        <v>32091</v>
      </c>
      <c r="M32" s="86">
        <v>34488</v>
      </c>
      <c r="N32" s="86">
        <v>34063</v>
      </c>
      <c r="O32" s="86">
        <v>38035</v>
      </c>
      <c r="P32" s="86">
        <v>43672</v>
      </c>
      <c r="Q32" s="86">
        <v>47773</v>
      </c>
      <c r="R32" s="86">
        <v>48476</v>
      </c>
      <c r="S32" s="86">
        <v>44036</v>
      </c>
      <c r="T32" s="86">
        <v>44305</v>
      </c>
      <c r="U32" s="86">
        <v>46562</v>
      </c>
      <c r="V32" s="86">
        <v>50168</v>
      </c>
      <c r="W32" s="86">
        <v>49635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43.967717802679012</v>
      </c>
      <c r="C3" s="65">
        <f t="shared" si="0"/>
        <v>41.405189189146256</v>
      </c>
      <c r="D3" s="65">
        <f t="shared" si="0"/>
        <v>44.338857719407201</v>
      </c>
      <c r="E3" s="65">
        <f t="shared" si="0"/>
        <v>48.698310737652193</v>
      </c>
      <c r="F3" s="65">
        <f t="shared" si="0"/>
        <v>46.882010300999276</v>
      </c>
      <c r="G3" s="65">
        <f t="shared" si="0"/>
        <v>46.678245703254248</v>
      </c>
      <c r="H3" s="65">
        <f t="shared" si="0"/>
        <v>48.215384102481082</v>
      </c>
      <c r="I3" s="65">
        <f t="shared" si="0"/>
        <v>46.931209424542004</v>
      </c>
      <c r="J3" s="65">
        <f t="shared" si="0"/>
        <v>46.78928520119441</v>
      </c>
      <c r="K3" s="65">
        <f t="shared" si="0"/>
        <v>41.157497068142789</v>
      </c>
      <c r="L3" s="65">
        <f t="shared" si="0"/>
        <v>44.871451212300911</v>
      </c>
      <c r="M3" s="65">
        <f t="shared" si="0"/>
        <v>44.3491540017029</v>
      </c>
      <c r="N3" s="65">
        <f t="shared" si="0"/>
        <v>47.490976535936682</v>
      </c>
      <c r="O3" s="65">
        <f t="shared" si="0"/>
        <v>47.941083515856974</v>
      </c>
      <c r="P3" s="65">
        <f t="shared" si="0"/>
        <v>47.543983380468461</v>
      </c>
      <c r="Q3" s="65">
        <f t="shared" si="0"/>
        <v>52.792441765786378</v>
      </c>
      <c r="R3" s="65">
        <f t="shared" ref="R3:V3" si="1">SUM(R4,R15,R17,R27)</f>
        <v>50.83407993972753</v>
      </c>
      <c r="S3" s="65">
        <f t="shared" si="1"/>
        <v>58.148580864505441</v>
      </c>
      <c r="T3" s="65">
        <f t="shared" si="1"/>
        <v>58.967746250119411</v>
      </c>
      <c r="U3" s="65">
        <f t="shared" si="1"/>
        <v>63.266719212763917</v>
      </c>
      <c r="V3" s="65">
        <f t="shared" si="1"/>
        <v>66.327266647558972</v>
      </c>
      <c r="W3" s="65">
        <f t="shared" ref="W3" si="2">SUM(W4,W15,W17,W27)</f>
        <v>68.786925575618582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5.1438940776610336</v>
      </c>
      <c r="C4" s="69">
        <f t="shared" si="3"/>
        <v>5.199252091952439</v>
      </c>
      <c r="D4" s="69">
        <f t="shared" si="3"/>
        <v>7.1616786371597865</v>
      </c>
      <c r="E4" s="69">
        <f t="shared" si="3"/>
        <v>8.8248386990743501</v>
      </c>
      <c r="F4" s="69">
        <f t="shared" si="3"/>
        <v>7.5334172334300806</v>
      </c>
      <c r="G4" s="69">
        <f t="shared" si="3"/>
        <v>7.3276546385391228</v>
      </c>
      <c r="H4" s="69">
        <f t="shared" si="3"/>
        <v>7.7485860468101375</v>
      </c>
      <c r="I4" s="69">
        <f t="shared" si="3"/>
        <v>7.0710529431312956</v>
      </c>
      <c r="J4" s="69">
        <f t="shared" si="3"/>
        <v>6.4160918788096382</v>
      </c>
      <c r="K4" s="69">
        <f t="shared" si="3"/>
        <v>6.0492683261830402</v>
      </c>
      <c r="L4" s="69">
        <f t="shared" si="3"/>
        <v>7.3877936877363588</v>
      </c>
      <c r="M4" s="69">
        <f t="shared" si="3"/>
        <v>6.7643730991607907</v>
      </c>
      <c r="N4" s="69">
        <f t="shared" si="3"/>
        <v>8.0207031689314263</v>
      </c>
      <c r="O4" s="69">
        <f t="shared" si="3"/>
        <v>8.0188848475979135</v>
      </c>
      <c r="P4" s="69">
        <f t="shared" si="3"/>
        <v>7.7884314389493836</v>
      </c>
      <c r="Q4" s="69">
        <f t="shared" si="3"/>
        <v>10.11982313584412</v>
      </c>
      <c r="R4" s="69">
        <f t="shared" ref="R4:V4" si="4">SUM(R5:R14)</f>
        <v>7.6192738652323868</v>
      </c>
      <c r="S4" s="69">
        <f t="shared" si="4"/>
        <v>12.748685547650252</v>
      </c>
      <c r="T4" s="69">
        <f t="shared" si="4"/>
        <v>8.9547594563248243</v>
      </c>
      <c r="U4" s="69">
        <f t="shared" si="4"/>
        <v>10.714355031353126</v>
      </c>
      <c r="V4" s="69">
        <f t="shared" si="4"/>
        <v>12.599305710092425</v>
      </c>
      <c r="W4" s="69">
        <f t="shared" ref="W4" si="5">SUM(W5:W14)</f>
        <v>13.733211890370791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4.0467710572394697</v>
      </c>
      <c r="C6" s="72">
        <v>4.256306448319858</v>
      </c>
      <c r="D6" s="72">
        <v>5.8747077699423187</v>
      </c>
      <c r="E6" s="72">
        <v>6.9525548932025032</v>
      </c>
      <c r="F6" s="72">
        <v>5.4778442175382676</v>
      </c>
      <c r="G6" s="72">
        <v>5.3017486527353093</v>
      </c>
      <c r="H6" s="72">
        <v>5.2713410304100377</v>
      </c>
      <c r="I6" s="72">
        <v>4.404665201565507</v>
      </c>
      <c r="J6" s="72">
        <v>3.7055228739780972</v>
      </c>
      <c r="K6" s="72">
        <v>3.7696160948736868</v>
      </c>
      <c r="L6" s="72">
        <v>3.3910316259246795</v>
      </c>
      <c r="M6" s="72">
        <v>3.0504831592978414</v>
      </c>
      <c r="N6" s="72">
        <v>3.8480963361615834</v>
      </c>
      <c r="O6" s="72">
        <v>4.041168315618914</v>
      </c>
      <c r="P6" s="72">
        <v>3.7342148090742202</v>
      </c>
      <c r="Q6" s="72">
        <v>5.055106525269891</v>
      </c>
      <c r="R6" s="72">
        <v>2.9785420846469863</v>
      </c>
      <c r="S6" s="72">
        <v>4.805713193847323</v>
      </c>
      <c r="T6" s="72">
        <v>0.86684818954810539</v>
      </c>
      <c r="U6" s="72">
        <v>2.0029043661029848</v>
      </c>
      <c r="V6" s="72">
        <v>2.7764020254132049</v>
      </c>
      <c r="W6" s="72">
        <v>2.0589758287952611</v>
      </c>
      <c r="DA6" s="89" t="s">
        <v>364</v>
      </c>
    </row>
    <row r="7" spans="1:105" ht="12" customHeight="1" x14ac:dyDescent="0.25">
      <c r="A7" s="28" t="s">
        <v>205</v>
      </c>
      <c r="B7" s="72">
        <v>0.22631996292300194</v>
      </c>
      <c r="C7" s="72">
        <v>0.22631996292300191</v>
      </c>
      <c r="D7" s="72">
        <v>0.22908080451475854</v>
      </c>
      <c r="E7" s="72">
        <v>0.22908080451475854</v>
      </c>
      <c r="F7" s="72">
        <v>0.22908080451475854</v>
      </c>
      <c r="G7" s="72">
        <v>0.22780748643494775</v>
      </c>
      <c r="H7" s="72">
        <v>0.2244558575212903</v>
      </c>
      <c r="I7" s="72">
        <v>0.2208911882856715</v>
      </c>
      <c r="J7" s="72">
        <v>0.2244558575212903</v>
      </c>
      <c r="K7" s="72">
        <v>0.2278074864349478</v>
      </c>
      <c r="L7" s="72">
        <v>0.2244558575212903</v>
      </c>
      <c r="M7" s="72">
        <v>0.22089118828567142</v>
      </c>
      <c r="N7" s="72">
        <v>0.22445585752129027</v>
      </c>
      <c r="O7" s="72">
        <v>0.22780748643494769</v>
      </c>
      <c r="P7" s="72">
        <v>0.22445585752129027</v>
      </c>
      <c r="Q7" s="72">
        <v>0.23097274405163051</v>
      </c>
      <c r="R7" s="72">
        <v>0.22445585752129013</v>
      </c>
      <c r="S7" s="72">
        <v>0.23009458297506311</v>
      </c>
      <c r="T7" s="72">
        <v>5.6491831470335555E-2</v>
      </c>
      <c r="U7" s="72">
        <v>4.1100601891660211E-2</v>
      </c>
      <c r="V7" s="72">
        <v>2.5709372312983092E-2</v>
      </c>
      <c r="W7" s="72">
        <v>2.6741186586415111E-2</v>
      </c>
      <c r="DA7" s="89" t="s">
        <v>365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366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0.74041272570937222</v>
      </c>
      <c r="M9" s="72">
        <v>0.71650902837489305</v>
      </c>
      <c r="N9" s="72">
        <v>0.95537403267411891</v>
      </c>
      <c r="O9" s="72">
        <v>0.85984522785898521</v>
      </c>
      <c r="P9" s="72">
        <v>1.0748065348237321</v>
      </c>
      <c r="Q9" s="72">
        <v>1.1464316423043845</v>
      </c>
      <c r="R9" s="72">
        <v>1.0867583834909715</v>
      </c>
      <c r="S9" s="72">
        <v>1.3545141874462601</v>
      </c>
      <c r="T9" s="72">
        <v>1.3377472055030091</v>
      </c>
      <c r="U9" s="72">
        <v>1.6741186586414463</v>
      </c>
      <c r="V9" s="72">
        <v>1.4416165090283752</v>
      </c>
      <c r="W9" s="72">
        <v>1.5655202063628566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0.39742237513958512</v>
      </c>
      <c r="C12" s="72">
        <v>0.39538855274504531</v>
      </c>
      <c r="D12" s="72">
        <v>0.58402223810890652</v>
      </c>
      <c r="E12" s="72">
        <v>1.0040509949954082</v>
      </c>
      <c r="F12" s="72">
        <v>1.0479670496046967</v>
      </c>
      <c r="G12" s="72">
        <v>1.0405316323800058</v>
      </c>
      <c r="H12" s="72">
        <v>1.2888575567389886</v>
      </c>
      <c r="I12" s="72">
        <v>1.4627955950235496</v>
      </c>
      <c r="J12" s="72">
        <v>1.4140971602875396</v>
      </c>
      <c r="K12" s="72">
        <v>1.2713822488097244</v>
      </c>
      <c r="L12" s="72">
        <v>1.8570792262140758</v>
      </c>
      <c r="M12" s="72">
        <v>1.767791379559799</v>
      </c>
      <c r="N12" s="72">
        <v>2.1263140540925267</v>
      </c>
      <c r="O12" s="72">
        <v>2.0930124008452733</v>
      </c>
      <c r="P12" s="72">
        <v>2.0500905339456508</v>
      </c>
      <c r="Q12" s="72">
        <v>2.8017724311522345</v>
      </c>
      <c r="R12" s="72">
        <v>2.3390078945944266</v>
      </c>
      <c r="S12" s="72">
        <v>3.1438708257461698</v>
      </c>
      <c r="T12" s="72">
        <v>3.1529264963293313</v>
      </c>
      <c r="U12" s="72">
        <v>3.7433743597056548</v>
      </c>
      <c r="V12" s="72">
        <v>3.9153805813681704</v>
      </c>
      <c r="W12" s="72">
        <v>4.167379109142658</v>
      </c>
      <c r="DA12" s="89" t="s">
        <v>370</v>
      </c>
    </row>
    <row r="13" spans="1:105" ht="12" customHeight="1" x14ac:dyDescent="0.25">
      <c r="A13" s="73" t="s">
        <v>94</v>
      </c>
      <c r="B13" s="74">
        <v>0.43636493662277026</v>
      </c>
      <c r="C13" s="74">
        <v>0.28600861036757474</v>
      </c>
      <c r="D13" s="74">
        <v>0.41941056594624193</v>
      </c>
      <c r="E13" s="74">
        <v>0.5850725974189217</v>
      </c>
      <c r="F13" s="74">
        <v>0.72458910110996233</v>
      </c>
      <c r="G13" s="74">
        <v>0.70533047888467237</v>
      </c>
      <c r="H13" s="74">
        <v>0.91546668040074985</v>
      </c>
      <c r="I13" s="74">
        <v>0.94278430794533186</v>
      </c>
      <c r="J13" s="74">
        <v>1.0364206959085556</v>
      </c>
      <c r="K13" s="74">
        <v>0.7438392410881034</v>
      </c>
      <c r="L13" s="74">
        <v>1.1335385047246318</v>
      </c>
      <c r="M13" s="74">
        <v>0.97075031587671834</v>
      </c>
      <c r="N13" s="74">
        <v>0.82936298820690002</v>
      </c>
      <c r="O13" s="74">
        <v>0.74789894263903856</v>
      </c>
      <c r="P13" s="74">
        <v>0.65824945035411997</v>
      </c>
      <c r="Q13" s="74">
        <v>0.82381838513169492</v>
      </c>
      <c r="R13" s="74">
        <v>0.95056241555798593</v>
      </c>
      <c r="S13" s="74">
        <v>3.1492016088526453</v>
      </c>
      <c r="T13" s="74">
        <v>3.5183361353976772</v>
      </c>
      <c r="U13" s="74">
        <v>3.2165384548719693</v>
      </c>
      <c r="V13" s="74">
        <v>4.3979602231805375</v>
      </c>
      <c r="W13" s="74">
        <v>5.8794897988602219</v>
      </c>
      <c r="DA13" s="90" t="s">
        <v>371</v>
      </c>
    </row>
    <row r="14" spans="1:105" ht="12" customHeight="1" x14ac:dyDescent="0.25">
      <c r="A14" s="75" t="s">
        <v>97</v>
      </c>
      <c r="B14" s="76">
        <v>3.7015745736206682E-2</v>
      </c>
      <c r="C14" s="76">
        <v>3.5228517596958692E-2</v>
      </c>
      <c r="D14" s="76">
        <v>5.4457258647560333E-2</v>
      </c>
      <c r="E14" s="76">
        <v>5.4079408942758297E-2</v>
      </c>
      <c r="F14" s="76">
        <v>5.3936060662395244E-2</v>
      </c>
      <c r="G14" s="76">
        <v>5.223638810418773E-2</v>
      </c>
      <c r="H14" s="76">
        <v>4.8464921739071694E-2</v>
      </c>
      <c r="I14" s="76">
        <v>3.9916650311235813E-2</v>
      </c>
      <c r="J14" s="76">
        <v>3.5595291114155533E-2</v>
      </c>
      <c r="K14" s="76">
        <v>3.6623254976578555E-2</v>
      </c>
      <c r="L14" s="76">
        <v>4.1275747642309527E-2</v>
      </c>
      <c r="M14" s="76">
        <v>3.7948027765866962E-2</v>
      </c>
      <c r="N14" s="76">
        <v>3.7099900275007099E-2</v>
      </c>
      <c r="O14" s="76">
        <v>4.9152474200754484E-2</v>
      </c>
      <c r="P14" s="76">
        <v>4.6614253230370807E-2</v>
      </c>
      <c r="Q14" s="76">
        <v>6.1721407934284198E-2</v>
      </c>
      <c r="R14" s="76">
        <v>3.994722942072617E-2</v>
      </c>
      <c r="S14" s="76">
        <v>6.5291148782788536E-2</v>
      </c>
      <c r="T14" s="76">
        <v>2.2409598076365986E-2</v>
      </c>
      <c r="U14" s="76">
        <v>3.6318590139410342E-2</v>
      </c>
      <c r="V14" s="76">
        <v>4.2236998789155655E-2</v>
      </c>
      <c r="W14" s="76">
        <v>3.5105760623379952E-2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8.8717685505126891</v>
      </c>
      <c r="C15" s="69">
        <f t="shared" si="6"/>
        <v>9.9805794907208139</v>
      </c>
      <c r="D15" s="69">
        <f t="shared" si="6"/>
        <v>7.7728890397789634</v>
      </c>
      <c r="E15" s="69">
        <f t="shared" si="6"/>
        <v>11.593737228326471</v>
      </c>
      <c r="F15" s="69">
        <f t="shared" si="6"/>
        <v>6.0471039986150306</v>
      </c>
      <c r="G15" s="69">
        <f t="shared" si="6"/>
        <v>5.7627394848965388</v>
      </c>
      <c r="H15" s="69">
        <f t="shared" si="6"/>
        <v>7.4970554366827242</v>
      </c>
      <c r="I15" s="69">
        <f t="shared" si="6"/>
        <v>7.8508571937862408</v>
      </c>
      <c r="J15" s="69">
        <f t="shared" si="6"/>
        <v>6.8365340756412447</v>
      </c>
      <c r="K15" s="69">
        <f t="shared" si="6"/>
        <v>7.4747016449666912</v>
      </c>
      <c r="L15" s="69">
        <f t="shared" si="6"/>
        <v>6.3046001153006808</v>
      </c>
      <c r="M15" s="69">
        <f t="shared" si="6"/>
        <v>6.9108599998573759</v>
      </c>
      <c r="N15" s="69">
        <f t="shared" si="6"/>
        <v>12.21053647329137</v>
      </c>
      <c r="O15" s="69">
        <f t="shared" si="6"/>
        <v>8.7076483733762871</v>
      </c>
      <c r="P15" s="69">
        <f t="shared" si="6"/>
        <v>9.0241456954266432</v>
      </c>
      <c r="Q15" s="69">
        <f t="shared" si="6"/>
        <v>8.7724753988726558</v>
      </c>
      <c r="R15" s="69">
        <f t="shared" si="6"/>
        <v>8.5585650138530536</v>
      </c>
      <c r="S15" s="69">
        <f t="shared" si="6"/>
        <v>11.97377472055031</v>
      </c>
      <c r="T15" s="69">
        <f t="shared" si="6"/>
        <v>10.519776440240756</v>
      </c>
      <c r="U15" s="69">
        <f t="shared" si="6"/>
        <v>11.889677080347759</v>
      </c>
      <c r="V15" s="69">
        <f t="shared" si="6"/>
        <v>13.268104518964352</v>
      </c>
      <c r="W15" s="69">
        <f t="shared" si="6"/>
        <v>20.183147033533949</v>
      </c>
      <c r="DA15" s="88" t="s">
        <v>246</v>
      </c>
    </row>
    <row r="16" spans="1:105" ht="12" customHeight="1" x14ac:dyDescent="0.25">
      <c r="A16" s="28" t="s">
        <v>91</v>
      </c>
      <c r="B16" s="72">
        <v>8.8717685505126891</v>
      </c>
      <c r="C16" s="72">
        <v>9.9805794907208139</v>
      </c>
      <c r="D16" s="72">
        <v>7.7728890397789634</v>
      </c>
      <c r="E16" s="72">
        <v>11.593737228326471</v>
      </c>
      <c r="F16" s="72">
        <v>6.0471039986150306</v>
      </c>
      <c r="G16" s="72">
        <v>5.7627394848965388</v>
      </c>
      <c r="H16" s="72">
        <v>7.4970554366827242</v>
      </c>
      <c r="I16" s="72">
        <v>7.8508571937862408</v>
      </c>
      <c r="J16" s="72">
        <v>6.8365340756412447</v>
      </c>
      <c r="K16" s="72">
        <v>7.4747016449666912</v>
      </c>
      <c r="L16" s="72">
        <v>6.3046001153006808</v>
      </c>
      <c r="M16" s="72">
        <v>6.9108599998573759</v>
      </c>
      <c r="N16" s="72">
        <v>12.21053647329137</v>
      </c>
      <c r="O16" s="72">
        <v>8.7076483733762871</v>
      </c>
      <c r="P16" s="72">
        <v>9.0241456954266432</v>
      </c>
      <c r="Q16" s="72">
        <v>8.7724753988726558</v>
      </c>
      <c r="R16" s="72">
        <v>8.5585650138530536</v>
      </c>
      <c r="S16" s="72">
        <v>11.97377472055031</v>
      </c>
      <c r="T16" s="72">
        <v>10.519776440240756</v>
      </c>
      <c r="U16" s="72">
        <v>11.889677080347759</v>
      </c>
      <c r="V16" s="72">
        <v>13.268104518964352</v>
      </c>
      <c r="W16" s="72">
        <v>20.183147033533949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16.863126812095622</v>
      </c>
      <c r="C17" s="69">
        <f t="shared" si="7"/>
        <v>14.151815753210967</v>
      </c>
      <c r="D17" s="69">
        <f t="shared" si="7"/>
        <v>17.204439251109502</v>
      </c>
      <c r="E17" s="69">
        <f t="shared" si="7"/>
        <v>16.788294454163996</v>
      </c>
      <c r="F17" s="69">
        <f t="shared" si="7"/>
        <v>20.259191341734763</v>
      </c>
      <c r="G17" s="69">
        <f t="shared" si="7"/>
        <v>20.829011107980286</v>
      </c>
      <c r="H17" s="69">
        <f t="shared" si="7"/>
        <v>21.491817484243381</v>
      </c>
      <c r="I17" s="69">
        <f t="shared" si="7"/>
        <v>21.195318086888701</v>
      </c>
      <c r="J17" s="69">
        <f t="shared" si="7"/>
        <v>21.200659236844299</v>
      </c>
      <c r="K17" s="69">
        <f t="shared" si="7"/>
        <v>14.399450340302199</v>
      </c>
      <c r="L17" s="69">
        <f t="shared" si="7"/>
        <v>17.671919793541658</v>
      </c>
      <c r="M17" s="69">
        <f t="shared" si="7"/>
        <v>17.794393602117953</v>
      </c>
      <c r="N17" s="69">
        <f t="shared" si="7"/>
        <v>15.179602096134715</v>
      </c>
      <c r="O17" s="69">
        <f t="shared" si="7"/>
        <v>17.186459526544077</v>
      </c>
      <c r="P17" s="69">
        <f t="shared" si="7"/>
        <v>17.308827775017349</v>
      </c>
      <c r="Q17" s="69">
        <f t="shared" si="7"/>
        <v>18.969446368925865</v>
      </c>
      <c r="R17" s="69">
        <f t="shared" ref="R17:V17" si="8">SUM(R18:R26)</f>
        <v>18.753966162606886</v>
      </c>
      <c r="S17" s="69">
        <f t="shared" si="8"/>
        <v>20.33154169349627</v>
      </c>
      <c r="T17" s="69">
        <f t="shared" si="8"/>
        <v>25.506305074674128</v>
      </c>
      <c r="U17" s="69">
        <f t="shared" si="8"/>
        <v>26.93984054585361</v>
      </c>
      <c r="V17" s="69">
        <f t="shared" si="8"/>
        <v>26.665010509073245</v>
      </c>
      <c r="W17" s="69">
        <f t="shared" ref="W17" si="9">SUM(W18:W26)</f>
        <v>21.895088811744184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377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16.863126812095622</v>
      </c>
      <c r="C25" s="74">
        <v>14.151815753210967</v>
      </c>
      <c r="D25" s="74">
        <v>16.965574246810277</v>
      </c>
      <c r="E25" s="74">
        <v>16.477804342384115</v>
      </c>
      <c r="F25" s="74">
        <v>19.85317242513975</v>
      </c>
      <c r="G25" s="74">
        <v>20.303559689235659</v>
      </c>
      <c r="H25" s="74">
        <v>20.846933563349143</v>
      </c>
      <c r="I25" s="74">
        <v>20.407097966510371</v>
      </c>
      <c r="J25" s="74">
        <v>20.293006614316354</v>
      </c>
      <c r="K25" s="74">
        <v>13.467980004962559</v>
      </c>
      <c r="L25" s="74">
        <v>14.094705692079922</v>
      </c>
      <c r="M25" s="74">
        <v>14.010128769787773</v>
      </c>
      <c r="N25" s="74">
        <v>11.034202268103762</v>
      </c>
      <c r="O25" s="74">
        <v>12.820079474953364</v>
      </c>
      <c r="P25" s="74">
        <v>12.669962770718122</v>
      </c>
      <c r="Q25" s="74">
        <v>14.163857374944781</v>
      </c>
      <c r="R25" s="74">
        <v>13.80985610241772</v>
      </c>
      <c r="S25" s="74">
        <v>15.342805665981222</v>
      </c>
      <c r="T25" s="74">
        <v>20.475694584562348</v>
      </c>
      <c r="U25" s="74">
        <v>21.871740803807178</v>
      </c>
      <c r="V25" s="74">
        <v>21.549877233062926</v>
      </c>
      <c r="W25" s="74">
        <v>18.295260780789757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0.23886500429922611</v>
      </c>
      <c r="E26" s="77">
        <v>0.31049011177987962</v>
      </c>
      <c r="F26" s="77">
        <v>0.40601891659501288</v>
      </c>
      <c r="G26" s="77">
        <v>0.52545141874462586</v>
      </c>
      <c r="H26" s="77">
        <v>0.64488392089423896</v>
      </c>
      <c r="I26" s="77">
        <v>0.78822012037833178</v>
      </c>
      <c r="J26" s="77">
        <v>0.90765262252794487</v>
      </c>
      <c r="K26" s="77">
        <v>0.93147033533963886</v>
      </c>
      <c r="L26" s="77">
        <v>3.5772141014617369</v>
      </c>
      <c r="M26" s="77">
        <v>3.7842648323301811</v>
      </c>
      <c r="N26" s="77">
        <v>4.1453998280309543</v>
      </c>
      <c r="O26" s="77">
        <v>4.3663800515907134</v>
      </c>
      <c r="P26" s="77">
        <v>4.6388650042992259</v>
      </c>
      <c r="Q26" s="77">
        <v>4.8055889939810834</v>
      </c>
      <c r="R26" s="77">
        <v>4.9441100601891659</v>
      </c>
      <c r="S26" s="77">
        <v>4.9887360275150474</v>
      </c>
      <c r="T26" s="77">
        <v>5.0306104901117799</v>
      </c>
      <c r="U26" s="77">
        <v>5.0680997420464324</v>
      </c>
      <c r="V26" s="77">
        <v>5.1151332760103179</v>
      </c>
      <c r="W26" s="77">
        <v>3.5998280309544279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13.088928362409666</v>
      </c>
      <c r="C27" s="69">
        <f t="shared" si="10"/>
        <v>12.073541853262036</v>
      </c>
      <c r="D27" s="69">
        <f t="shared" si="10"/>
        <v>12.199850791358951</v>
      </c>
      <c r="E27" s="69">
        <f t="shared" si="10"/>
        <v>11.49144035608737</v>
      </c>
      <c r="F27" s="69">
        <f t="shared" si="10"/>
        <v>13.042297727219397</v>
      </c>
      <c r="G27" s="69">
        <f t="shared" si="10"/>
        <v>12.758840471838299</v>
      </c>
      <c r="H27" s="69">
        <f t="shared" si="10"/>
        <v>11.477925134744833</v>
      </c>
      <c r="I27" s="69">
        <f t="shared" si="10"/>
        <v>10.813981200735766</v>
      </c>
      <c r="J27" s="69">
        <f t="shared" si="10"/>
        <v>12.33600000989923</v>
      </c>
      <c r="K27" s="69">
        <f t="shared" si="10"/>
        <v>13.234076756690859</v>
      </c>
      <c r="L27" s="69">
        <f t="shared" si="10"/>
        <v>13.507137615722211</v>
      </c>
      <c r="M27" s="69">
        <f t="shared" si="10"/>
        <v>12.879527300566776</v>
      </c>
      <c r="N27" s="69">
        <f t="shared" si="10"/>
        <v>12.080134797579174</v>
      </c>
      <c r="O27" s="69">
        <f t="shared" si="10"/>
        <v>14.028090768338696</v>
      </c>
      <c r="P27" s="69">
        <f t="shared" si="10"/>
        <v>13.422578471075081</v>
      </c>
      <c r="Q27" s="69">
        <f t="shared" si="10"/>
        <v>14.930696862143737</v>
      </c>
      <c r="R27" s="69">
        <f t="shared" ref="R27:V27" si="11">SUM(R28:R32)</f>
        <v>15.9022748980352</v>
      </c>
      <c r="S27" s="69">
        <f t="shared" si="11"/>
        <v>13.094578902808605</v>
      </c>
      <c r="T27" s="69">
        <f t="shared" si="11"/>
        <v>13.986905278879705</v>
      </c>
      <c r="U27" s="69">
        <f t="shared" si="11"/>
        <v>13.72284655520942</v>
      </c>
      <c r="V27" s="69">
        <f t="shared" si="11"/>
        <v>13.794845909428945</v>
      </c>
      <c r="W27" s="69">
        <f t="shared" ref="W27" si="12">SUM(W28:W32)</f>
        <v>12.975477839969662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10.839237940153252</v>
      </c>
      <c r="C29" s="72">
        <v>10.629702549072864</v>
      </c>
      <c r="D29" s="72">
        <v>9.9416856411499346</v>
      </c>
      <c r="E29" s="72">
        <v>8.8638385178897501</v>
      </c>
      <c r="F29" s="72">
        <v>10.338549193553986</v>
      </c>
      <c r="G29" s="72">
        <v>10.079936643911291</v>
      </c>
      <c r="H29" s="72">
        <v>9.0116340340783516</v>
      </c>
      <c r="I29" s="72">
        <v>8.7795996307646735</v>
      </c>
      <c r="J29" s="72">
        <v>10.577452190510293</v>
      </c>
      <c r="K29" s="72">
        <v>11.612069201772913</v>
      </c>
      <c r="L29" s="72">
        <v>10.891943438563711</v>
      </c>
      <c r="M29" s="72">
        <v>10.13378167303234</v>
      </c>
      <c r="N29" s="72">
        <v>10.434878728326805</v>
      </c>
      <c r="O29" s="72">
        <v>11.340516981027683</v>
      </c>
      <c r="P29" s="72">
        <v>10.54876025541417</v>
      </c>
      <c r="Q29" s="72">
        <v>11.425289003534917</v>
      </c>
      <c r="R29" s="72">
        <v>11.304432979841406</v>
      </c>
      <c r="S29" s="72">
        <v>11.363762300563677</v>
      </c>
      <c r="T29" s="72">
        <v>11.551638482850864</v>
      </c>
      <c r="U29" s="72">
        <v>11.073707843699244</v>
      </c>
      <c r="V29" s="72">
        <v>11.112162033056274</v>
      </c>
      <c r="W29" s="72">
        <v>10.713337154867679</v>
      </c>
      <c r="DA29" s="89" t="s">
        <v>384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2.249690422256414</v>
      </c>
      <c r="C32" s="77">
        <v>1.4438393041891722</v>
      </c>
      <c r="D32" s="77">
        <v>2.2581651502090168</v>
      </c>
      <c r="E32" s="77">
        <v>2.6276018381976201</v>
      </c>
      <c r="F32" s="77">
        <v>2.7037485336654115</v>
      </c>
      <c r="G32" s="77">
        <v>2.6789038279270088</v>
      </c>
      <c r="H32" s="77">
        <v>2.4662911006664814</v>
      </c>
      <c r="I32" s="77">
        <v>2.0343815699710923</v>
      </c>
      <c r="J32" s="77">
        <v>1.7585478193889372</v>
      </c>
      <c r="K32" s="77">
        <v>1.6220075549179462</v>
      </c>
      <c r="L32" s="77">
        <v>2.6151941771585001</v>
      </c>
      <c r="M32" s="77">
        <v>2.7457456275344363</v>
      </c>
      <c r="N32" s="77">
        <v>1.645256069252369</v>
      </c>
      <c r="O32" s="77">
        <v>2.6875737873110133</v>
      </c>
      <c r="P32" s="77">
        <v>2.8738182156609113</v>
      </c>
      <c r="Q32" s="77">
        <v>3.5054078586088195</v>
      </c>
      <c r="R32" s="77">
        <v>4.5978419181937937</v>
      </c>
      <c r="S32" s="77">
        <v>1.7308166022449285</v>
      </c>
      <c r="T32" s="77">
        <v>2.4352667960288414</v>
      </c>
      <c r="U32" s="77">
        <v>2.6491387115101759</v>
      </c>
      <c r="V32" s="77">
        <v>2.6826838763726713</v>
      </c>
      <c r="W32" s="77">
        <v>2.2621406851019827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35.611007746584363</v>
      </c>
      <c r="C3" s="65">
        <f t="shared" si="0"/>
        <v>36.91846976028711</v>
      </c>
      <c r="D3" s="65">
        <f t="shared" si="0"/>
        <v>36.3172641835165</v>
      </c>
      <c r="E3" s="65">
        <f t="shared" si="0"/>
        <v>46.365882384685165</v>
      </c>
      <c r="F3" s="65">
        <f t="shared" si="0"/>
        <v>37.553417702449998</v>
      </c>
      <c r="G3" s="65">
        <f t="shared" si="0"/>
        <v>38.089580583920345</v>
      </c>
      <c r="H3" s="65">
        <f t="shared" si="0"/>
        <v>44.32507170667062</v>
      </c>
      <c r="I3" s="65">
        <f t="shared" si="0"/>
        <v>45.883782304476227</v>
      </c>
      <c r="J3" s="65">
        <f t="shared" si="0"/>
        <v>44.267268022443417</v>
      </c>
      <c r="K3" s="65">
        <f t="shared" si="0"/>
        <v>43.591168965319625</v>
      </c>
      <c r="L3" s="65">
        <f t="shared" si="0"/>
        <v>45.975761193741931</v>
      </c>
      <c r="M3" s="65">
        <f t="shared" si="0"/>
        <v>48.196273786581187</v>
      </c>
      <c r="N3" s="65">
        <f t="shared" si="0"/>
        <v>66.388656890701697</v>
      </c>
      <c r="O3" s="65">
        <f t="shared" si="0"/>
        <v>58.777448322157539</v>
      </c>
      <c r="P3" s="65">
        <f t="shared" si="0"/>
        <v>60.857775535484556</v>
      </c>
      <c r="Q3" s="65">
        <f t="shared" si="0"/>
        <v>66.374915264687687</v>
      </c>
      <c r="R3" s="65">
        <f t="shared" ref="R3:V3" si="1">SUM(R4,R15,R17,R27)</f>
        <v>65.743235950157185</v>
      </c>
      <c r="S3" s="65">
        <f t="shared" si="1"/>
        <v>85.216331237731382</v>
      </c>
      <c r="T3" s="65">
        <f t="shared" si="1"/>
        <v>83.819350335713494</v>
      </c>
      <c r="U3" s="65">
        <f t="shared" si="1"/>
        <v>95.225945562019518</v>
      </c>
      <c r="V3" s="65">
        <f t="shared" si="1"/>
        <v>105.08878729377933</v>
      </c>
      <c r="W3" s="65">
        <f t="shared" ref="W3" si="2">SUM(W4,W15,W17,W27)</f>
        <v>135.62130208219583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2.4737467411056167</v>
      </c>
      <c r="C4" s="69">
        <f t="shared" si="3"/>
        <v>2.4961280885406132</v>
      </c>
      <c r="D4" s="69">
        <f t="shared" si="3"/>
        <v>3.5329437480214776</v>
      </c>
      <c r="E4" s="69">
        <f t="shared" si="3"/>
        <v>4.7407021222840307</v>
      </c>
      <c r="F4" s="69">
        <f t="shared" si="3"/>
        <v>4.3993319991222481</v>
      </c>
      <c r="G4" s="69">
        <f t="shared" si="3"/>
        <v>4.3954998960071512</v>
      </c>
      <c r="H4" s="69">
        <f t="shared" si="3"/>
        <v>5.0326295735404454</v>
      </c>
      <c r="I4" s="69">
        <f t="shared" si="3"/>
        <v>5.1374404220475673</v>
      </c>
      <c r="J4" s="69">
        <f t="shared" si="3"/>
        <v>4.9701832338023832</v>
      </c>
      <c r="K4" s="69">
        <f t="shared" si="3"/>
        <v>4.6987636025576434</v>
      </c>
      <c r="L4" s="69">
        <f t="shared" si="3"/>
        <v>6.6665928006478667</v>
      </c>
      <c r="M4" s="69">
        <f t="shared" si="3"/>
        <v>6.4284214580308996</v>
      </c>
      <c r="N4" s="69">
        <f t="shared" si="3"/>
        <v>7.9740224432382538</v>
      </c>
      <c r="O4" s="69">
        <f t="shared" si="3"/>
        <v>8.2387468721433219</v>
      </c>
      <c r="P4" s="69">
        <f t="shared" si="3"/>
        <v>8.2921648901969807</v>
      </c>
      <c r="Q4" s="69">
        <f t="shared" si="3"/>
        <v>11.342668914927865</v>
      </c>
      <c r="R4" s="69">
        <f t="shared" ref="R4:V4" si="4">SUM(R5:R14)</f>
        <v>9.4837635204555308</v>
      </c>
      <c r="S4" s="69">
        <f t="shared" si="4"/>
        <v>14.949696274973963</v>
      </c>
      <c r="T4" s="69">
        <f t="shared" si="4"/>
        <v>13.741173154381709</v>
      </c>
      <c r="U4" s="69">
        <f t="shared" si="4"/>
        <v>16.817940441732965</v>
      </c>
      <c r="V4" s="69">
        <f t="shared" si="4"/>
        <v>19.133432707922875</v>
      </c>
      <c r="W4" s="69">
        <f t="shared" ref="W4" si="5">SUM(W5:W14)</f>
        <v>21.405443885673215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1.5693707012391218</v>
      </c>
      <c r="C6" s="72">
        <v>1.6633053307971972</v>
      </c>
      <c r="D6" s="72">
        <v>2.3146247963623354</v>
      </c>
      <c r="E6" s="72">
        <v>2.7474391113377985</v>
      </c>
      <c r="F6" s="72">
        <v>2.1685204073146678</v>
      </c>
      <c r="G6" s="72">
        <v>2.1043228852068947</v>
      </c>
      <c r="H6" s="72">
        <v>2.0986327972317609</v>
      </c>
      <c r="I6" s="72">
        <v>1.7640934540252926</v>
      </c>
      <c r="J6" s="72">
        <v>1.4997814842522903</v>
      </c>
      <c r="K6" s="72">
        <v>1.5596286148491034</v>
      </c>
      <c r="L6" s="72">
        <v>1.433721747191371</v>
      </c>
      <c r="M6" s="72">
        <v>1.3452566925974718</v>
      </c>
      <c r="N6" s="72">
        <v>1.8040313788013571</v>
      </c>
      <c r="O6" s="72">
        <v>2.0172525464198445</v>
      </c>
      <c r="P6" s="72">
        <v>1.877586215381204</v>
      </c>
      <c r="Q6" s="72">
        <v>2.5595313625831948</v>
      </c>
      <c r="R6" s="72">
        <v>1.5185724259443927</v>
      </c>
      <c r="S6" s="72">
        <v>2.4692507682188092</v>
      </c>
      <c r="T6" s="72">
        <v>0.44787478062747649</v>
      </c>
      <c r="U6" s="72">
        <v>1.0359086359617178</v>
      </c>
      <c r="V6" s="72">
        <v>1.4403386115341581</v>
      </c>
      <c r="W6" s="72">
        <v>1.0689946772612975</v>
      </c>
      <c r="DA6" s="89" t="s">
        <v>392</v>
      </c>
    </row>
    <row r="7" spans="1:105" ht="12" customHeight="1" x14ac:dyDescent="0.25">
      <c r="A7" s="28" t="s">
        <v>205</v>
      </c>
      <c r="B7" s="72">
        <v>9.9067299730311767E-2</v>
      </c>
      <c r="C7" s="72">
        <v>9.9181241789078223E-2</v>
      </c>
      <c r="D7" s="72">
        <v>0.10040251629120316</v>
      </c>
      <c r="E7" s="72">
        <v>0.10040447827465809</v>
      </c>
      <c r="F7" s="72">
        <v>0.10040407026108478</v>
      </c>
      <c r="G7" s="72">
        <v>9.9847080355591311E-2</v>
      </c>
      <c r="H7" s="72">
        <v>9.8646945789588936E-2</v>
      </c>
      <c r="I7" s="72">
        <v>9.9761196413893305E-2</v>
      </c>
      <c r="J7" s="72">
        <v>0.10455896544609107</v>
      </c>
      <c r="K7" s="72">
        <v>0.10952724394411366</v>
      </c>
      <c r="L7" s="72">
        <v>0.11031732232687354</v>
      </c>
      <c r="M7" s="72">
        <v>0.11234124130822137</v>
      </c>
      <c r="N7" s="72">
        <v>0.11902975028892544</v>
      </c>
      <c r="O7" s="72">
        <v>0.1266692482665327</v>
      </c>
      <c r="P7" s="72">
        <v>0.12489945110578624</v>
      </c>
      <c r="Q7" s="72">
        <v>0.12864261507066607</v>
      </c>
      <c r="R7" s="72">
        <v>0.12506828665753691</v>
      </c>
      <c r="S7" s="72">
        <v>0.12829949350850806</v>
      </c>
      <c r="T7" s="72">
        <v>3.1522957449136912E-2</v>
      </c>
      <c r="U7" s="72">
        <v>2.2987814894528825E-2</v>
      </c>
      <c r="V7" s="72">
        <v>1.4580587855346026E-2</v>
      </c>
      <c r="W7" s="72">
        <v>1.518877564699464E-2</v>
      </c>
      <c r="DA7" s="89" t="s">
        <v>393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394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0.57261210064472856</v>
      </c>
      <c r="M9" s="72">
        <v>0.55608973769567427</v>
      </c>
      <c r="N9" s="72">
        <v>0.7440017938072897</v>
      </c>
      <c r="O9" s="72">
        <v>0.66982589979582208</v>
      </c>
      <c r="P9" s="72">
        <v>0.83946749288857647</v>
      </c>
      <c r="Q9" s="72">
        <v>0.89548640949040004</v>
      </c>
      <c r="R9" s="72">
        <v>0.84978677133522851</v>
      </c>
      <c r="S9" s="72">
        <v>1.0593865718263327</v>
      </c>
      <c r="T9" s="72">
        <v>1.0494570025302781</v>
      </c>
      <c r="U9" s="72">
        <v>1.3182294788516513</v>
      </c>
      <c r="V9" s="72">
        <v>1.1360648186371114</v>
      </c>
      <c r="W9" s="72">
        <v>1.2358076952594066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0.52320586518091294</v>
      </c>
      <c r="C12" s="72">
        <v>0.53685216796835289</v>
      </c>
      <c r="D12" s="72">
        <v>0.82458330530453117</v>
      </c>
      <c r="E12" s="72">
        <v>1.5026237944819092</v>
      </c>
      <c r="F12" s="72">
        <v>1.6549047589386807</v>
      </c>
      <c r="G12" s="72">
        <v>1.7239203932266272</v>
      </c>
      <c r="H12" s="72">
        <v>2.2411907963616966</v>
      </c>
      <c r="I12" s="72">
        <v>2.6664923161561513</v>
      </c>
      <c r="J12" s="72">
        <v>2.7007839165149821</v>
      </c>
      <c r="K12" s="72">
        <v>2.5394328455072337</v>
      </c>
      <c r="L12" s="72">
        <v>3.8144062824583891</v>
      </c>
      <c r="M12" s="72">
        <v>3.77949653786811</v>
      </c>
      <c r="N12" s="72">
        <v>4.7567235108659354</v>
      </c>
      <c r="O12" s="72">
        <v>4.9104615374225435</v>
      </c>
      <c r="P12" s="72">
        <v>4.9935789332251934</v>
      </c>
      <c r="Q12" s="72">
        <v>7.1637620784555569</v>
      </c>
      <c r="R12" s="72">
        <v>6.291249154250603</v>
      </c>
      <c r="S12" s="72">
        <v>8.9068974809482366</v>
      </c>
      <c r="T12" s="72">
        <v>9.494027098220986</v>
      </c>
      <c r="U12" s="72">
        <v>11.879487859275734</v>
      </c>
      <c r="V12" s="72">
        <v>12.961382301058622</v>
      </c>
      <c r="W12" s="72">
        <v>14.203148670621578</v>
      </c>
      <c r="DA12" s="89" t="s">
        <v>398</v>
      </c>
    </row>
    <row r="13" spans="1:105" ht="12" customHeight="1" x14ac:dyDescent="0.25">
      <c r="A13" s="73" t="s">
        <v>94</v>
      </c>
      <c r="B13" s="74">
        <v>0.24508712921906306</v>
      </c>
      <c r="C13" s="74">
        <v>0.16156083038902597</v>
      </c>
      <c r="D13" s="74">
        <v>0.23887587141584771</v>
      </c>
      <c r="E13" s="74">
        <v>0.3361553292469055</v>
      </c>
      <c r="F13" s="74">
        <v>0.42156670194541923</v>
      </c>
      <c r="G13" s="74">
        <v>0.41517314911385034</v>
      </c>
      <c r="H13" s="74">
        <v>0.54569411241832699</v>
      </c>
      <c r="I13" s="74">
        <v>0.56717680514099478</v>
      </c>
      <c r="J13" s="74">
        <v>0.62946357647486451</v>
      </c>
      <c r="K13" s="74">
        <v>0.45355164328061459</v>
      </c>
      <c r="L13" s="74">
        <v>0.69425960038419532</v>
      </c>
      <c r="M13" s="74">
        <v>0.59728922079555535</v>
      </c>
      <c r="N13" s="74">
        <v>0.51313610919973962</v>
      </c>
      <c r="O13" s="74">
        <v>0.46538516603782432</v>
      </c>
      <c r="P13" s="74">
        <v>0.4100185443658515</v>
      </c>
      <c r="Q13" s="74">
        <v>0.53352504139376189</v>
      </c>
      <c r="R13" s="74">
        <v>0.65913965284704323</v>
      </c>
      <c r="S13" s="74">
        <v>2.3205708116892878</v>
      </c>
      <c r="T13" s="74">
        <v>2.6958817174774641</v>
      </c>
      <c r="U13" s="74">
        <v>2.5250080626099245</v>
      </c>
      <c r="V13" s="74">
        <v>3.53882939004848</v>
      </c>
      <c r="W13" s="74">
        <v>4.847198306260557</v>
      </c>
      <c r="DA13" s="90" t="s">
        <v>399</v>
      </c>
    </row>
    <row r="14" spans="1:105" ht="12" customHeight="1" x14ac:dyDescent="0.25">
      <c r="A14" s="75" t="s">
        <v>97</v>
      </c>
      <c r="B14" s="76">
        <v>3.7015745736206682E-2</v>
      </c>
      <c r="C14" s="76">
        <v>3.5228517596958692E-2</v>
      </c>
      <c r="D14" s="76">
        <v>5.4457258647560333E-2</v>
      </c>
      <c r="E14" s="76">
        <v>5.4079408942758297E-2</v>
      </c>
      <c r="F14" s="76">
        <v>5.3936060662395244E-2</v>
      </c>
      <c r="G14" s="76">
        <v>5.223638810418773E-2</v>
      </c>
      <c r="H14" s="76">
        <v>4.8464921739071694E-2</v>
      </c>
      <c r="I14" s="76">
        <v>3.9916650311235813E-2</v>
      </c>
      <c r="J14" s="76">
        <v>3.5595291114155533E-2</v>
      </c>
      <c r="K14" s="76">
        <v>3.6623254976578555E-2</v>
      </c>
      <c r="L14" s="76">
        <v>4.1275747642309527E-2</v>
      </c>
      <c r="M14" s="76">
        <v>3.7948027765866962E-2</v>
      </c>
      <c r="N14" s="76">
        <v>3.7099900275007099E-2</v>
      </c>
      <c r="O14" s="76">
        <v>4.9152474200754484E-2</v>
      </c>
      <c r="P14" s="76">
        <v>4.6614253230370807E-2</v>
      </c>
      <c r="Q14" s="76">
        <v>6.1721407934284198E-2</v>
      </c>
      <c r="R14" s="76">
        <v>3.994722942072617E-2</v>
      </c>
      <c r="S14" s="76">
        <v>6.5291148782788536E-2</v>
      </c>
      <c r="T14" s="76">
        <v>2.2409598076365986E-2</v>
      </c>
      <c r="U14" s="76">
        <v>3.6318590139410342E-2</v>
      </c>
      <c r="V14" s="76">
        <v>4.2236998789155655E-2</v>
      </c>
      <c r="W14" s="76">
        <v>3.5105760623379952E-2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16.539062982882957</v>
      </c>
      <c r="C15" s="69">
        <f t="shared" si="6"/>
        <v>19.872397356586049</v>
      </c>
      <c r="D15" s="69">
        <f t="shared" si="6"/>
        <v>16.274600558775798</v>
      </c>
      <c r="E15" s="69">
        <f t="shared" si="6"/>
        <v>25.574887579691826</v>
      </c>
      <c r="F15" s="69">
        <f t="shared" si="6"/>
        <v>14.228356034978928</v>
      </c>
      <c r="G15" s="69">
        <f t="shared" si="6"/>
        <v>14.472639376130861</v>
      </c>
      <c r="H15" s="69">
        <f t="shared" si="6"/>
        <v>20.325622938261333</v>
      </c>
      <c r="I15" s="69">
        <f t="shared" si="6"/>
        <v>22.269532705315815</v>
      </c>
      <c r="J15" s="69">
        <f t="shared" si="6"/>
        <v>19.874779622941993</v>
      </c>
      <c r="K15" s="69">
        <f t="shared" si="6"/>
        <v>22.587110341291677</v>
      </c>
      <c r="L15" s="69">
        <f t="shared" si="6"/>
        <v>19.666374534089805</v>
      </c>
      <c r="M15" s="69">
        <f t="shared" si="6"/>
        <v>22.248227828227261</v>
      </c>
      <c r="N15" s="69">
        <f t="shared" si="6"/>
        <v>40.764109415821693</v>
      </c>
      <c r="O15" s="69">
        <f t="shared" si="6"/>
        <v>30.202525370588148</v>
      </c>
      <c r="P15" s="69">
        <f t="shared" si="6"/>
        <v>32.251639181898248</v>
      </c>
      <c r="Q15" s="69">
        <f t="shared" si="6"/>
        <v>32.524815928409446</v>
      </c>
      <c r="R15" s="69">
        <f t="shared" si="6"/>
        <v>32.867277070691344</v>
      </c>
      <c r="S15" s="69">
        <f t="shared" si="6"/>
        <v>47.949496916273411</v>
      </c>
      <c r="T15" s="69">
        <f t="shared" si="6"/>
        <v>43.641536252624</v>
      </c>
      <c r="U15" s="69">
        <f t="shared" si="6"/>
        <v>50.813050366054846</v>
      </c>
      <c r="V15" s="69">
        <f t="shared" si="6"/>
        <v>58.117333057479229</v>
      </c>
      <c r="W15" s="69">
        <f t="shared" si="6"/>
        <v>90.276977908345387</v>
      </c>
      <c r="DA15" s="88" t="s">
        <v>401</v>
      </c>
    </row>
    <row r="16" spans="1:105" ht="12" customHeight="1" x14ac:dyDescent="0.25">
      <c r="A16" s="28" t="s">
        <v>91</v>
      </c>
      <c r="B16" s="72">
        <v>16.539062982882957</v>
      </c>
      <c r="C16" s="72">
        <v>19.872397356586049</v>
      </c>
      <c r="D16" s="72">
        <v>16.274600558775798</v>
      </c>
      <c r="E16" s="72">
        <v>25.574887579691826</v>
      </c>
      <c r="F16" s="72">
        <v>14.228356034978928</v>
      </c>
      <c r="G16" s="72">
        <v>14.472639376130861</v>
      </c>
      <c r="H16" s="72">
        <v>20.325622938261333</v>
      </c>
      <c r="I16" s="72">
        <v>22.269532705315815</v>
      </c>
      <c r="J16" s="72">
        <v>19.874779622941993</v>
      </c>
      <c r="K16" s="72">
        <v>22.587110341291677</v>
      </c>
      <c r="L16" s="72">
        <v>19.666374534089805</v>
      </c>
      <c r="M16" s="72">
        <v>22.248227828227261</v>
      </c>
      <c r="N16" s="72">
        <v>40.764109415821693</v>
      </c>
      <c r="O16" s="72">
        <v>30.202525370588148</v>
      </c>
      <c r="P16" s="72">
        <v>32.251639181898248</v>
      </c>
      <c r="Q16" s="72">
        <v>32.524815928409446</v>
      </c>
      <c r="R16" s="72">
        <v>32.867277070691344</v>
      </c>
      <c r="S16" s="72">
        <v>47.949496916273411</v>
      </c>
      <c r="T16" s="72">
        <v>43.641536252624</v>
      </c>
      <c r="U16" s="72">
        <v>50.813050366054846</v>
      </c>
      <c r="V16" s="72">
        <v>58.117333057479229</v>
      </c>
      <c r="W16" s="72">
        <v>90.276977908345387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8.6524629525569967</v>
      </c>
      <c r="C17" s="69">
        <f t="shared" si="7"/>
        <v>7.3039415680891802</v>
      </c>
      <c r="D17" s="69">
        <f t="shared" si="7"/>
        <v>9.0443584720492911</v>
      </c>
      <c r="E17" s="69">
        <f t="shared" si="7"/>
        <v>8.9202640260288799</v>
      </c>
      <c r="F17" s="69">
        <f t="shared" si="7"/>
        <v>10.857206574192306</v>
      </c>
      <c r="G17" s="69">
        <f t="shared" si="7"/>
        <v>11.30033670763728</v>
      </c>
      <c r="H17" s="69">
        <f t="shared" si="7"/>
        <v>11.809533845277251</v>
      </c>
      <c r="I17" s="69">
        <f t="shared" si="7"/>
        <v>11.770295252272239</v>
      </c>
      <c r="J17" s="69">
        <f t="shared" si="7"/>
        <v>11.8577396516657</v>
      </c>
      <c r="K17" s="69">
        <f t="shared" si="7"/>
        <v>8.223034275033875</v>
      </c>
      <c r="L17" s="69">
        <f t="shared" si="7"/>
        <v>11.219579940542594</v>
      </c>
      <c r="M17" s="69">
        <f t="shared" si="7"/>
        <v>11.432375885533657</v>
      </c>
      <c r="N17" s="69">
        <f t="shared" si="7"/>
        <v>10.215915287365073</v>
      </c>
      <c r="O17" s="69">
        <f t="shared" si="7"/>
        <v>11.555602263785387</v>
      </c>
      <c r="P17" s="69">
        <f t="shared" si="7"/>
        <v>11.847227309469442</v>
      </c>
      <c r="Q17" s="69">
        <f t="shared" si="7"/>
        <v>13.018262443164677</v>
      </c>
      <c r="R17" s="69">
        <f t="shared" ref="R17:V17" si="8">SUM(R18:R26)</f>
        <v>13.099641426923203</v>
      </c>
      <c r="S17" s="69">
        <f t="shared" si="8"/>
        <v>14.204981564106031</v>
      </c>
      <c r="T17" s="69">
        <f t="shared" si="8"/>
        <v>17.610097115703617</v>
      </c>
      <c r="U17" s="69">
        <f t="shared" si="8"/>
        <v>18.827961765699094</v>
      </c>
      <c r="V17" s="69">
        <f t="shared" si="8"/>
        <v>18.960035520709688</v>
      </c>
      <c r="W17" s="69">
        <f t="shared" ref="W17" si="9">SUM(W18:W26)</f>
        <v>15.595296069734955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407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8.6524629525569967</v>
      </c>
      <c r="C25" s="74">
        <v>7.3039415680891802</v>
      </c>
      <c r="D25" s="74">
        <v>8.8054934677500647</v>
      </c>
      <c r="E25" s="74">
        <v>8.6097739142490006</v>
      </c>
      <c r="F25" s="74">
        <v>10.451187657597293</v>
      </c>
      <c r="G25" s="74">
        <v>10.774885288892655</v>
      </c>
      <c r="H25" s="74">
        <v>11.164649924383012</v>
      </c>
      <c r="I25" s="74">
        <v>10.982075131893907</v>
      </c>
      <c r="J25" s="74">
        <v>10.950087029137755</v>
      </c>
      <c r="K25" s="74">
        <v>7.2915639396942353</v>
      </c>
      <c r="L25" s="74">
        <v>7.6423658390808571</v>
      </c>
      <c r="M25" s="74">
        <v>7.6481110532034702</v>
      </c>
      <c r="N25" s="74">
        <v>6.0705154593341231</v>
      </c>
      <c r="O25" s="74">
        <v>7.1892222121946761</v>
      </c>
      <c r="P25" s="74">
        <v>7.2083623051702519</v>
      </c>
      <c r="Q25" s="74">
        <v>8.2126734491835744</v>
      </c>
      <c r="R25" s="74">
        <v>8.1555313667339995</v>
      </c>
      <c r="S25" s="74">
        <v>9.2162455365909786</v>
      </c>
      <c r="T25" s="74">
        <v>12.579486625591834</v>
      </c>
      <c r="U25" s="74">
        <v>13.75986202365266</v>
      </c>
      <c r="V25" s="74">
        <v>13.844902244699357</v>
      </c>
      <c r="W25" s="74">
        <v>11.99546803878053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0.23886500429922616</v>
      </c>
      <c r="E26" s="77">
        <v>0.31049011177987951</v>
      </c>
      <c r="F26" s="77">
        <v>0.40601891659501288</v>
      </c>
      <c r="G26" s="77">
        <v>0.52545141874462575</v>
      </c>
      <c r="H26" s="77">
        <v>0.6448839208942394</v>
      </c>
      <c r="I26" s="77">
        <v>0.78822012037833167</v>
      </c>
      <c r="J26" s="77">
        <v>0.90765262252794532</v>
      </c>
      <c r="K26" s="77">
        <v>0.93147033533964019</v>
      </c>
      <c r="L26" s="77">
        <v>3.5772141014617369</v>
      </c>
      <c r="M26" s="77">
        <v>3.7842648323301868</v>
      </c>
      <c r="N26" s="77">
        <v>4.1453998280309499</v>
      </c>
      <c r="O26" s="77">
        <v>4.3663800515907107</v>
      </c>
      <c r="P26" s="77">
        <v>4.6388650042991912</v>
      </c>
      <c r="Q26" s="77">
        <v>4.805588993981103</v>
      </c>
      <c r="R26" s="77">
        <v>4.9441100601892023</v>
      </c>
      <c r="S26" s="77">
        <v>4.9887360275150536</v>
      </c>
      <c r="T26" s="77">
        <v>5.0306104901117816</v>
      </c>
      <c r="U26" s="77">
        <v>5.0680997420464342</v>
      </c>
      <c r="V26" s="77">
        <v>5.115133276010333</v>
      </c>
      <c r="W26" s="77">
        <v>3.5998280309544248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7.9457350700387943</v>
      </c>
      <c r="C27" s="69">
        <f t="shared" si="10"/>
        <v>7.2460027470712713</v>
      </c>
      <c r="D27" s="69">
        <f t="shared" si="10"/>
        <v>7.4653614046699328</v>
      </c>
      <c r="E27" s="69">
        <f t="shared" si="10"/>
        <v>7.1300286566804294</v>
      </c>
      <c r="F27" s="69">
        <f t="shared" si="10"/>
        <v>8.0685230941565198</v>
      </c>
      <c r="G27" s="69">
        <f t="shared" si="10"/>
        <v>7.9211046041450484</v>
      </c>
      <c r="H27" s="69">
        <f t="shared" si="10"/>
        <v>7.1572853495915894</v>
      </c>
      <c r="I27" s="69">
        <f t="shared" si="10"/>
        <v>6.7065139248406105</v>
      </c>
      <c r="J27" s="69">
        <f t="shared" si="10"/>
        <v>7.5645655140333394</v>
      </c>
      <c r="K27" s="69">
        <f t="shared" si="10"/>
        <v>8.0822607464364307</v>
      </c>
      <c r="L27" s="69">
        <f t="shared" si="10"/>
        <v>8.4232139184616681</v>
      </c>
      <c r="M27" s="69">
        <f t="shared" si="10"/>
        <v>8.0872486147893632</v>
      </c>
      <c r="N27" s="69">
        <f t="shared" si="10"/>
        <v>7.4346097442766794</v>
      </c>
      <c r="O27" s="69">
        <f t="shared" si="10"/>
        <v>8.7805738156406754</v>
      </c>
      <c r="P27" s="69">
        <f t="shared" si="10"/>
        <v>8.4667441539198833</v>
      </c>
      <c r="Q27" s="69">
        <f t="shared" si="10"/>
        <v>9.4891679781857015</v>
      </c>
      <c r="R27" s="69">
        <f t="shared" ref="R27:V27" si="11">SUM(R28:R32)</f>
        <v>10.292553932087106</v>
      </c>
      <c r="S27" s="69">
        <f t="shared" si="11"/>
        <v>8.1121564823779728</v>
      </c>
      <c r="T27" s="69">
        <f t="shared" si="11"/>
        <v>8.826543813004184</v>
      </c>
      <c r="U27" s="69">
        <f t="shared" si="11"/>
        <v>8.7669929885326265</v>
      </c>
      <c r="V27" s="69">
        <f t="shared" si="11"/>
        <v>8.8779860076675323</v>
      </c>
      <c r="W27" s="69">
        <f t="shared" ref="W27" si="12">SUM(W28:W32)</f>
        <v>8.3435842184422491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6.2912741513951529</v>
      </c>
      <c r="C29" s="72">
        <v>6.1807995215936824</v>
      </c>
      <c r="D29" s="72">
        <v>5.7903199090482689</v>
      </c>
      <c r="E29" s="72">
        <v>5.1725968118891563</v>
      </c>
      <c r="F29" s="72">
        <v>6.0475010623845025</v>
      </c>
      <c r="G29" s="72">
        <v>5.9121225353468514</v>
      </c>
      <c r="H29" s="72">
        <v>5.3014019626958042</v>
      </c>
      <c r="I29" s="72">
        <v>5.1731566911879963</v>
      </c>
      <c r="J29" s="72">
        <v>6.2376795924964297</v>
      </c>
      <c r="K29" s="72">
        <v>6.8547399718955262</v>
      </c>
      <c r="L29" s="72">
        <v>6.4352883283238587</v>
      </c>
      <c r="M29" s="72">
        <v>5.9927051296134444</v>
      </c>
      <c r="N29" s="72">
        <v>6.1763028931246993</v>
      </c>
      <c r="O29" s="72">
        <v>6.7168866714050752</v>
      </c>
      <c r="P29" s="72">
        <v>6.2502093236032792</v>
      </c>
      <c r="Q29" s="72">
        <v>6.7716227822728641</v>
      </c>
      <c r="R29" s="72">
        <v>6.7054480082765178</v>
      </c>
      <c r="S29" s="72">
        <v>6.7530991717943962</v>
      </c>
      <c r="T29" s="72">
        <v>6.8837306336317132</v>
      </c>
      <c r="U29" s="72">
        <v>6.6205346697878102</v>
      </c>
      <c r="V29" s="72">
        <v>6.6701131214188969</v>
      </c>
      <c r="W29" s="72">
        <v>6.4554349512914264</v>
      </c>
      <c r="DA29" s="89" t="s">
        <v>415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1.6544609186436416</v>
      </c>
      <c r="C32" s="77">
        <v>1.0652032254775889</v>
      </c>
      <c r="D32" s="77">
        <v>1.6750414956216644</v>
      </c>
      <c r="E32" s="77">
        <v>1.9574318447912731</v>
      </c>
      <c r="F32" s="77">
        <v>2.0210220317720178</v>
      </c>
      <c r="G32" s="77">
        <v>2.008982068798197</v>
      </c>
      <c r="H32" s="77">
        <v>1.8558833868957856</v>
      </c>
      <c r="I32" s="77">
        <v>1.5333572336526142</v>
      </c>
      <c r="J32" s="77">
        <v>1.3268859215369095</v>
      </c>
      <c r="K32" s="77">
        <v>1.227520774540904</v>
      </c>
      <c r="L32" s="77">
        <v>1.987925590137809</v>
      </c>
      <c r="M32" s="77">
        <v>2.0945434851759179</v>
      </c>
      <c r="N32" s="77">
        <v>1.2583068511519804</v>
      </c>
      <c r="O32" s="77">
        <v>2.0636871442356006</v>
      </c>
      <c r="P32" s="77">
        <v>2.2165348303166041</v>
      </c>
      <c r="Q32" s="77">
        <v>2.7175451959128378</v>
      </c>
      <c r="R32" s="77">
        <v>3.5871059238105873</v>
      </c>
      <c r="S32" s="77">
        <v>1.3590573105835757</v>
      </c>
      <c r="T32" s="77">
        <v>1.9428131793724703</v>
      </c>
      <c r="U32" s="77">
        <v>2.1464583187448163</v>
      </c>
      <c r="V32" s="77">
        <v>2.207872886248635</v>
      </c>
      <c r="W32" s="77">
        <v>1.8881492671508218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0.80993532360268505</v>
      </c>
      <c r="C3" s="66">
        <f>IF(RES_hh_tes!C3=0,"",RES_hh_tes!C3/RES_hh_fec!C3)</f>
        <v>0.891638716867999</v>
      </c>
      <c r="D3" s="66">
        <f>IF(RES_hh_tes!D3=0,"",RES_hh_tes!D3/RES_hh_fec!D3)</f>
        <v>0.81908434388061302</v>
      </c>
      <c r="E3" s="66">
        <f>IF(RES_hh_tes!E3=0,"",RES_hh_tes!E3/RES_hh_fec!E3)</f>
        <v>0.95210453262881545</v>
      </c>
      <c r="F3" s="66">
        <f>IF(RES_hh_tes!F3=0,"",RES_hh_tes!F3/RES_hh_fec!F3)</f>
        <v>0.80101978267023155</v>
      </c>
      <c r="G3" s="66">
        <f>IF(RES_hh_tes!G3=0,"",RES_hh_tes!G3/RES_hh_fec!G3)</f>
        <v>0.8160028297992542</v>
      </c>
      <c r="H3" s="66">
        <f>IF(RES_hh_tes!H3=0,"",RES_hh_tes!H3/RES_hh_fec!H3)</f>
        <v>0.91931387733961301</v>
      </c>
      <c r="I3" s="66">
        <f>IF(RES_hh_tes!I3=0,"",RES_hh_tes!I3/RES_hh_fec!I3)</f>
        <v>0.97768165080531588</v>
      </c>
      <c r="J3" s="66">
        <f>IF(RES_hh_tes!J3=0,"",RES_hh_tes!J3/RES_hh_fec!J3)</f>
        <v>0.94609840334370798</v>
      </c>
      <c r="K3" s="66">
        <f>IF(RES_hh_tes!K3=0,"",RES_hh_tes!K3/RES_hh_fec!K3)</f>
        <v>1.0591307069316558</v>
      </c>
      <c r="L3" s="66">
        <f>IF(RES_hh_tes!L3=0,"",RES_hh_tes!L3/RES_hh_fec!L3)</f>
        <v>1.0246105252138198</v>
      </c>
      <c r="M3" s="66">
        <f>IF(RES_hh_tes!M3=0,"",RES_hh_tes!M3/RES_hh_fec!M3)</f>
        <v>1.0867461820067768</v>
      </c>
      <c r="N3" s="66">
        <f>IF(RES_hh_tes!N3=0,"",RES_hh_tes!N3/RES_hh_fec!N3)</f>
        <v>1.3979214944225253</v>
      </c>
      <c r="O3" s="66">
        <f>IF(RES_hh_tes!O3=0,"",RES_hh_tes!O3/RES_hh_fec!O3)</f>
        <v>1.2260350415884183</v>
      </c>
      <c r="P3" s="66">
        <f>IF(RES_hh_tes!P3=0,"",RES_hh_tes!P3/RES_hh_fec!P3)</f>
        <v>1.280031061942646</v>
      </c>
      <c r="Q3" s="66">
        <f>IF(RES_hh_tes!Q3=0,"",RES_hh_tes!Q3/RES_hh_fec!Q3)</f>
        <v>1.2572806455734693</v>
      </c>
      <c r="R3" s="66">
        <f>IF(RES_hh_tes!R3=0,"",RES_hh_tes!R3/RES_hh_fec!R3)</f>
        <v>1.2932905646784008</v>
      </c>
      <c r="S3" s="66">
        <f>IF(RES_hh_tes!S3=0,"",RES_hh_tes!S3/RES_hh_fec!S3)</f>
        <v>1.4654928799775475</v>
      </c>
      <c r="T3" s="66">
        <f>IF(RES_hh_tes!T3=0,"",RES_hh_tes!T3/RES_hh_fec!T3)</f>
        <v>1.4214440209429533</v>
      </c>
      <c r="U3" s="66">
        <f>IF(RES_hh_tes!U3=0,"",RES_hh_tes!U3/RES_hh_fec!U3)</f>
        <v>1.5051506818581466</v>
      </c>
      <c r="V3" s="66">
        <f>IF(RES_hh_tes!V3=0,"",RES_hh_tes!V3/RES_hh_fec!V3)</f>
        <v>1.584397979976865</v>
      </c>
      <c r="W3" s="66">
        <f>IF(RES_hh_tes!W3=0,"",RES_hh_tes!W3/RES_hh_fec!W3)</f>
        <v>1.9716145320829193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0.48090934684068132</v>
      </c>
      <c r="C4" s="70">
        <f>IF(RES_hh_tes!C4=0,"",RES_hh_tes!C4/RES_hh_fec!C4)</f>
        <v>0.48009368355194709</v>
      </c>
      <c r="D4" s="70">
        <f>IF(RES_hh_tes!D4=0,"",RES_hh_tes!D4/RES_hh_fec!D4)</f>
        <v>0.49331224242457627</v>
      </c>
      <c r="E4" s="70">
        <f>IF(RES_hh_tes!E4=0,"",RES_hh_tes!E4/RES_hh_fec!E4)</f>
        <v>0.53719986097664196</v>
      </c>
      <c r="F4" s="70">
        <f>IF(RES_hh_tes!F4=0,"",RES_hh_tes!F4/RES_hh_fec!F4)</f>
        <v>0.58397561993512004</v>
      </c>
      <c r="G4" s="70">
        <f>IF(RES_hh_tes!G4=0,"",RES_hh_tes!G4/RES_hh_fec!G4)</f>
        <v>0.59985085444521713</v>
      </c>
      <c r="H4" s="70">
        <f>IF(RES_hh_tes!H4=0,"",RES_hh_tes!H4/RES_hh_fec!H4)</f>
        <v>0.64949005446125607</v>
      </c>
      <c r="I4" s="70">
        <f>IF(RES_hh_tes!I4=0,"",RES_hh_tes!I4/RES_hh_fec!I4)</f>
        <v>0.72654531982227522</v>
      </c>
      <c r="J4" s="70">
        <f>IF(RES_hh_tes!J4=0,"",RES_hh_tes!J4/RES_hh_fec!J4)</f>
        <v>0.77464340094900408</v>
      </c>
      <c r="K4" s="70">
        <f>IF(RES_hh_tes!K4=0,"",RES_hh_tes!K4/RES_hh_fec!K4)</f>
        <v>0.77674907925971659</v>
      </c>
      <c r="L4" s="70">
        <f>IF(RES_hh_tes!L4=0,"",RES_hh_tes!L4/RES_hh_fec!L4)</f>
        <v>0.90237939531450695</v>
      </c>
      <c r="M4" s="70">
        <f>IF(RES_hh_tes!M4=0,"",RES_hh_tes!M4/RES_hh_fec!M4)</f>
        <v>0.95033514027019439</v>
      </c>
      <c r="N4" s="70">
        <f>IF(RES_hh_tes!N4=0,"",RES_hh_tes!N4/RES_hh_fec!N4)</f>
        <v>0.99417997091900967</v>
      </c>
      <c r="O4" s="70">
        <f>IF(RES_hh_tes!O4=0,"",RES_hh_tes!O4/RES_hh_fec!O4)</f>
        <v>1.0274180299036553</v>
      </c>
      <c r="P4" s="70">
        <f>IF(RES_hh_tes!P4=0,"",RES_hh_tes!P4/RES_hh_fec!P4)</f>
        <v>1.064677137520716</v>
      </c>
      <c r="Q4" s="70">
        <f>IF(RES_hh_tes!Q4=0,"",RES_hh_tes!Q4/RES_hh_fec!Q4)</f>
        <v>1.1208366749763106</v>
      </c>
      <c r="R4" s="70">
        <f>IF(RES_hh_tes!R4=0,"",RES_hh_tes!R4/RES_hh_fec!R4)</f>
        <v>1.2447070007197172</v>
      </c>
      <c r="S4" s="70">
        <f>IF(RES_hh_tes!S4=0,"",RES_hh_tes!S4/RES_hh_fec!S4)</f>
        <v>1.1726460911673664</v>
      </c>
      <c r="T4" s="70">
        <f>IF(RES_hh_tes!T4=0,"",RES_hh_tes!T4/RES_hh_fec!T4)</f>
        <v>1.5345105830482357</v>
      </c>
      <c r="U4" s="70">
        <f>IF(RES_hh_tes!U4=0,"",RES_hh_tes!U4/RES_hh_fec!U4)</f>
        <v>1.5696642861393975</v>
      </c>
      <c r="V4" s="70">
        <f>IF(RES_hh_tes!V4=0,"",RES_hh_tes!V4/RES_hh_fec!V4)</f>
        <v>1.5186100844109542</v>
      </c>
      <c r="W4" s="70">
        <f>IF(RES_hh_tes!W4=0,"",RES_hh_tes!W4/RES_hh_fec!W4)</f>
        <v>1.5586626097775351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0.38780812629160144</v>
      </c>
      <c r="C6" s="78">
        <f>IF(RES_hh_tes!C6=0,"",RES_hh_tes!C6/RES_hh_fec!C6)</f>
        <v>0.3907860843651832</v>
      </c>
      <c r="D6" s="78">
        <f>IF(RES_hh_tes!D6=0,"",RES_hh_tes!D6/RES_hh_fec!D6)</f>
        <v>0.39399828672415171</v>
      </c>
      <c r="E6" s="78">
        <f>IF(RES_hh_tes!E6=0,"",RES_hh_tes!E6/RES_hh_fec!E6)</f>
        <v>0.395169711500439</v>
      </c>
      <c r="F6" s="78">
        <f>IF(RES_hh_tes!F6=0,"",RES_hh_tes!F6/RES_hh_fec!F6)</f>
        <v>0.39587113492051745</v>
      </c>
      <c r="G6" s="78">
        <f>IF(RES_hh_tes!G6=0,"",RES_hh_tes!G6/RES_hh_fec!G6)</f>
        <v>0.39691109915616618</v>
      </c>
      <c r="H6" s="78">
        <f>IF(RES_hh_tes!H6=0,"",RES_hh_tes!H6/RES_hh_fec!H6)</f>
        <v>0.39812123425991208</v>
      </c>
      <c r="I6" s="78">
        <f>IF(RES_hh_tes!I6=0,"",RES_hh_tes!I6/RES_hh_fec!I6)</f>
        <v>0.40050568506280526</v>
      </c>
      <c r="J6" s="78">
        <f>IF(RES_hh_tes!J6=0,"",RES_hh_tes!J6/RES_hh_fec!J6)</f>
        <v>0.40474220110323766</v>
      </c>
      <c r="K6" s="78">
        <f>IF(RES_hh_tes!K6=0,"",RES_hh_tes!K6/RES_hh_fec!K6)</f>
        <v>0.41373672427015779</v>
      </c>
      <c r="L6" s="78">
        <f>IF(RES_hh_tes!L6=0,"",RES_hh_tes!L6/RES_hh_fec!L6)</f>
        <v>0.42279810551764413</v>
      </c>
      <c r="M6" s="78">
        <f>IF(RES_hh_tes!M6=0,"",RES_hh_tes!M6/RES_hh_fec!M6)</f>
        <v>0.44099790831401353</v>
      </c>
      <c r="N6" s="78">
        <f>IF(RES_hh_tes!N6=0,"",RES_hh_tes!N6/RES_hh_fec!N6)</f>
        <v>0.46881138651555965</v>
      </c>
      <c r="O6" s="78">
        <f>IF(RES_hh_tes!O6=0,"",RES_hh_tes!O6/RES_hh_fec!O6)</f>
        <v>0.4991755821264024</v>
      </c>
      <c r="P6" s="78">
        <f>IF(RES_hh_tes!P6=0,"",RES_hh_tes!P6/RES_hh_fec!P6)</f>
        <v>0.50280616177158055</v>
      </c>
      <c r="Q6" s="78">
        <f>IF(RES_hh_tes!Q6=0,"",RES_hh_tes!Q6/RES_hh_fec!Q6)</f>
        <v>0.50632590031256408</v>
      </c>
      <c r="R6" s="78">
        <f>IF(RES_hh_tes!R6=0,"",RES_hh_tes!R6/RES_hh_fec!R6)</f>
        <v>0.50983749189643301</v>
      </c>
      <c r="S6" s="78">
        <f>IF(RES_hh_tes!S6=0,"",RES_hh_tes!S6/RES_hh_fec!S6)</f>
        <v>0.51381567493044555</v>
      </c>
      <c r="T6" s="78">
        <f>IF(RES_hh_tes!T6=0,"",RES_hh_tes!T6/RES_hh_fec!T6)</f>
        <v>0.51667037669070637</v>
      </c>
      <c r="U6" s="78">
        <f>IF(RES_hh_tes!U6=0,"",RES_hh_tes!U6/RES_hh_fec!U6)</f>
        <v>0.51720324419546138</v>
      </c>
      <c r="V6" s="78">
        <f>IF(RES_hh_tes!V6=0,"",RES_hh_tes!V6/RES_hh_fec!V6)</f>
        <v>0.51877883618810428</v>
      </c>
      <c r="W6" s="78">
        <f>IF(RES_hh_tes!W6=0,"",RES_hh_tes!W6/RES_hh_fec!W6)</f>
        <v>0.51918757972345064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0.43773115924385431</v>
      </c>
      <c r="C7" s="78">
        <f>IF(RES_hh_tes!C7=0,"",RES_hh_tes!C7/RES_hh_fec!C7)</f>
        <v>0.43823461487054699</v>
      </c>
      <c r="D7" s="78">
        <f>IF(RES_hh_tes!D7=0,"",RES_hh_tes!D7/RES_hh_fec!D7)</f>
        <v>0.43828428359101002</v>
      </c>
      <c r="E7" s="78">
        <f>IF(RES_hh_tes!E7=0,"",RES_hh_tes!E7/RES_hh_fec!E7)</f>
        <v>0.43829284818226455</v>
      </c>
      <c r="F7" s="78">
        <f>IF(RES_hh_tes!F7=0,"",RES_hh_tes!F7/RES_hh_fec!F7)</f>
        <v>0.43829106709207599</v>
      </c>
      <c r="G7" s="78">
        <f>IF(RES_hh_tes!G7=0,"",RES_hh_tes!G7/RES_hh_fec!G7)</f>
        <v>0.43829586954379324</v>
      </c>
      <c r="H7" s="78">
        <f>IF(RES_hh_tes!H7=0,"",RES_hh_tes!H7/RES_hh_fec!H7)</f>
        <v>0.43949374669463454</v>
      </c>
      <c r="I7" s="78">
        <f>IF(RES_hh_tes!I7=0,"",RES_hh_tes!I7/RES_hh_fec!I7)</f>
        <v>0.45163049367490088</v>
      </c>
      <c r="J7" s="78">
        <f>IF(RES_hh_tes!J7=0,"",RES_hh_tes!J7/RES_hh_fec!J7)</f>
        <v>0.46583308896794262</v>
      </c>
      <c r="K7" s="78">
        <f>IF(RES_hh_tes!K7=0,"",RES_hh_tes!K7/RES_hh_fec!K7)</f>
        <v>0.48078860645955995</v>
      </c>
      <c r="L7" s="78">
        <f>IF(RES_hh_tes!L7=0,"",RES_hh_tes!L7/RES_hh_fec!L7)</f>
        <v>0.49148782992401796</v>
      </c>
      <c r="M7" s="78">
        <f>IF(RES_hh_tes!M7=0,"",RES_hh_tes!M7/RES_hh_fec!M7)</f>
        <v>0.50858181433174277</v>
      </c>
      <c r="N7" s="78">
        <f>IF(RES_hh_tes!N7=0,"",RES_hh_tes!N7/RES_hh_fec!N7)</f>
        <v>0.53030360447436808</v>
      </c>
      <c r="O7" s="78">
        <f>IF(RES_hh_tes!O7=0,"",RES_hh_tes!O7/RES_hh_fec!O7)</f>
        <v>0.55603637197719635</v>
      </c>
      <c r="P7" s="78">
        <f>IF(RES_hh_tes!P7=0,"",RES_hh_tes!P7/RES_hh_fec!P7)</f>
        <v>0.5564544070494537</v>
      </c>
      <c r="Q7" s="78">
        <f>IF(RES_hh_tes!Q7=0,"",RES_hh_tes!Q7/RES_hh_fec!Q7)</f>
        <v>0.55696015388685838</v>
      </c>
      <c r="R7" s="78">
        <f>IF(RES_hh_tes!R7=0,"",RES_hh_tes!R7/RES_hh_fec!R7)</f>
        <v>0.55720660640666908</v>
      </c>
      <c r="S7" s="78">
        <f>IF(RES_hh_tes!S7=0,"",RES_hh_tes!S7/RES_hh_fec!S7)</f>
        <v>0.55759458501642667</v>
      </c>
      <c r="T7" s="78">
        <f>IF(RES_hh_tes!T7=0,"",RES_hh_tes!T7/RES_hh_fec!T7)</f>
        <v>0.55800912501287803</v>
      </c>
      <c r="U7" s="78">
        <f>IF(RES_hh_tes!U7=0,"",RES_hh_tes!U7/RES_hh_fec!U7)</f>
        <v>0.55930604021624608</v>
      </c>
      <c r="V7" s="78">
        <f>IF(RES_hh_tes!V7=0,"",RES_hh_tes!V7/RES_hh_fec!V7)</f>
        <v>0.56713122661430782</v>
      </c>
      <c r="W7" s="78">
        <f>IF(RES_hh_tes!W7=0,"",RES_hh_tes!W7/RES_hh_fec!W7)</f>
        <v>0.56799183528792052</v>
      </c>
      <c r="DA7" s="89" t="s">
        <v>422</v>
      </c>
    </row>
    <row r="8" spans="1:105" ht="12" customHeight="1" x14ac:dyDescent="0.25">
      <c r="A8" s="28" t="s">
        <v>192</v>
      </c>
      <c r="B8" s="78" t="str">
        <f>IF(RES_hh_tes!B8=0,"",RES_hh_tes!B8/RES_hh_fec!B8)</f>
        <v/>
      </c>
      <c r="C8" s="78" t="str">
        <f>IF(RES_hh_tes!C8=0,"",RES_hh_tes!C8/RES_hh_fec!C8)</f>
        <v/>
      </c>
      <c r="D8" s="78" t="str">
        <f>IF(RES_hh_tes!D8=0,"",RES_hh_tes!D8/RES_hh_fec!D8)</f>
        <v/>
      </c>
      <c r="E8" s="78" t="str">
        <f>IF(RES_hh_tes!E8=0,"",RES_hh_tes!E8/RES_hh_fec!E8)</f>
        <v/>
      </c>
      <c r="F8" s="78" t="str">
        <f>IF(RES_hh_tes!F8=0,"",RES_hh_tes!F8/RES_hh_fec!F8)</f>
        <v/>
      </c>
      <c r="G8" s="78" t="str">
        <f>IF(RES_hh_tes!G8=0,"",RES_hh_tes!G8/RES_hh_fec!G8)</f>
        <v/>
      </c>
      <c r="H8" s="78" t="str">
        <f>IF(RES_hh_tes!H8=0,"",RES_hh_tes!H8/RES_hh_fec!H8)</f>
        <v/>
      </c>
      <c r="I8" s="78" t="str">
        <f>IF(RES_hh_tes!I8=0,"",RES_hh_tes!I8/RES_hh_fec!I8)</f>
        <v/>
      </c>
      <c r="J8" s="78" t="str">
        <f>IF(RES_hh_tes!J8=0,"",RES_hh_tes!J8/RES_hh_fec!J8)</f>
        <v/>
      </c>
      <c r="K8" s="78" t="str">
        <f>IF(RES_hh_tes!K8=0,"",RES_hh_tes!K8/RES_hh_fec!K8)</f>
        <v/>
      </c>
      <c r="L8" s="78" t="str">
        <f>IF(RES_hh_tes!L8=0,"",RES_hh_tes!L8/RES_hh_fec!L8)</f>
        <v/>
      </c>
      <c r="M8" s="78" t="str">
        <f>IF(RES_hh_tes!M8=0,"",RES_hh_tes!M8/RES_hh_fec!M8)</f>
        <v/>
      </c>
      <c r="N8" s="78" t="str">
        <f>IF(RES_hh_tes!N8=0,"",RES_hh_tes!N8/RES_hh_fec!N8)</f>
        <v/>
      </c>
      <c r="O8" s="78" t="str">
        <f>IF(RES_hh_tes!O8=0,"",RES_hh_tes!O8/RES_hh_fec!O8)</f>
        <v/>
      </c>
      <c r="P8" s="78" t="str">
        <f>IF(RES_hh_tes!P8=0,"",RES_hh_tes!P8/RES_hh_fec!P8)</f>
        <v/>
      </c>
      <c r="Q8" s="78" t="str">
        <f>IF(RES_hh_tes!Q8=0,"",RES_hh_tes!Q8/RES_hh_fec!Q8)</f>
        <v/>
      </c>
      <c r="R8" s="78" t="str">
        <f>IF(RES_hh_tes!R8=0,"",RES_hh_tes!R8/RES_hh_fec!R8)</f>
        <v/>
      </c>
      <c r="S8" s="78" t="str">
        <f>IF(RES_hh_tes!S8=0,"",RES_hh_tes!S8/RES_hh_fec!S8)</f>
        <v/>
      </c>
      <c r="T8" s="78" t="str">
        <f>IF(RES_hh_tes!T8=0,"",RES_hh_tes!T8/RES_hh_fec!T8)</f>
        <v/>
      </c>
      <c r="U8" s="78" t="str">
        <f>IF(RES_hh_tes!U8=0,"",RES_hh_tes!U8/RES_hh_fec!U8)</f>
        <v/>
      </c>
      <c r="V8" s="78" t="str">
        <f>IF(RES_hh_tes!V8=0,"",RES_hh_tes!V8/RES_hh_fec!V8)</f>
        <v/>
      </c>
      <c r="W8" s="78" t="str">
        <f>IF(RES_hh_tes!W8=0,"",RES_hh_tes!W8/RES_hh_fec!W8)</f>
        <v/>
      </c>
      <c r="DA8" s="89" t="s">
        <v>423</v>
      </c>
    </row>
    <row r="9" spans="1:105" ht="12" customHeight="1" x14ac:dyDescent="0.25">
      <c r="A9" s="28" t="s">
        <v>207</v>
      </c>
      <c r="B9" s="78" t="str">
        <f>IF(RES_hh_tes!B9=0,"",RES_hh_tes!B9/RES_hh_fec!B9)</f>
        <v/>
      </c>
      <c r="C9" s="78" t="str">
        <f>IF(RES_hh_tes!C9=0,"",RES_hh_tes!C9/RES_hh_fec!C9)</f>
        <v/>
      </c>
      <c r="D9" s="78" t="str">
        <f>IF(RES_hh_tes!D9=0,"",RES_hh_tes!D9/RES_hh_fec!D9)</f>
        <v/>
      </c>
      <c r="E9" s="78" t="str">
        <f>IF(RES_hh_tes!E9=0,"",RES_hh_tes!E9/RES_hh_fec!E9)</f>
        <v/>
      </c>
      <c r="F9" s="78" t="str">
        <f>IF(RES_hh_tes!F9=0,"",RES_hh_tes!F9/RES_hh_fec!F9)</f>
        <v/>
      </c>
      <c r="G9" s="78" t="str">
        <f>IF(RES_hh_tes!G9=0,"",RES_hh_tes!G9/RES_hh_fec!G9)</f>
        <v/>
      </c>
      <c r="H9" s="78" t="str">
        <f>IF(RES_hh_tes!H9=0,"",RES_hh_tes!H9/RES_hh_fec!H9)</f>
        <v/>
      </c>
      <c r="I9" s="78" t="str">
        <f>IF(RES_hh_tes!I9=0,"",RES_hh_tes!I9/RES_hh_fec!I9)</f>
        <v/>
      </c>
      <c r="J9" s="78" t="str">
        <f>IF(RES_hh_tes!J9=0,"",RES_hh_tes!J9/RES_hh_fec!J9)</f>
        <v/>
      </c>
      <c r="K9" s="78" t="str">
        <f>IF(RES_hh_tes!K9=0,"",RES_hh_tes!K9/RES_hh_fec!K9)</f>
        <v/>
      </c>
      <c r="L9" s="78">
        <f>IF(RES_hh_tes!L9=0,"",RES_hh_tes!L9/RES_hh_fec!L9)</f>
        <v>0.77336879926816793</v>
      </c>
      <c r="M9" s="78">
        <f>IF(RES_hh_tes!M9=0,"",RES_hh_tes!M9/RES_hh_fec!M9)</f>
        <v>0.77610988232337541</v>
      </c>
      <c r="N9" s="78">
        <f>IF(RES_hh_tes!N9=0,"",RES_hh_tes!N9/RES_hh_fec!N9)</f>
        <v>0.77875446512274116</v>
      </c>
      <c r="O9" s="78">
        <f>IF(RES_hh_tes!O9=0,"",RES_hh_tes!O9/RES_hh_fec!O9)</f>
        <v>0.77900752146254126</v>
      </c>
      <c r="P9" s="78">
        <f>IF(RES_hh_tes!P9=0,"",RES_hh_tes!P9/RES_hh_fec!P9)</f>
        <v>0.78104055538353123</v>
      </c>
      <c r="Q9" s="78">
        <f>IF(RES_hh_tes!Q9=0,"",RES_hh_tes!Q9/RES_hh_fec!Q9)</f>
        <v>0.78110754836671104</v>
      </c>
      <c r="R9" s="78">
        <f>IF(RES_hh_tes!R9=0,"",RES_hh_tes!R9/RES_hh_fec!R9)</f>
        <v>0.78194636843331822</v>
      </c>
      <c r="S9" s="78">
        <f>IF(RES_hh_tes!S9=0,"",RES_hh_tes!S9/RES_hh_fec!S9)</f>
        <v>0.78211552277916874</v>
      </c>
      <c r="T9" s="78">
        <f>IF(RES_hh_tes!T9=0,"",RES_hh_tes!T9/RES_hh_fec!T9)</f>
        <v>0.78449575391612913</v>
      </c>
      <c r="U9" s="78">
        <f>IF(RES_hh_tes!U9=0,"",RES_hh_tes!U9/RES_hh_fec!U9)</f>
        <v>0.78741699224677397</v>
      </c>
      <c r="V9" s="78">
        <f>IF(RES_hh_tes!V9=0,"",RES_hh_tes!V9/RES_hh_fec!V9)</f>
        <v>0.78804925687400706</v>
      </c>
      <c r="W9" s="78">
        <f>IF(RES_hh_tes!W9=0,"",RES_hh_tes!W9/RES_hh_fec!W9)</f>
        <v>0.78939108561909599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1.3164982595586103</v>
      </c>
      <c r="C12" s="78">
        <f>IF(RES_hh_tes!C12=0,"",RES_hh_tes!C12/RES_hh_fec!C12)</f>
        <v>1.3577837907576606</v>
      </c>
      <c r="D12" s="78">
        <f>IF(RES_hh_tes!D12=0,"",RES_hh_tes!D12/RES_hh_fec!D12)</f>
        <v>1.4119039507375155</v>
      </c>
      <c r="E12" s="78">
        <f>IF(RES_hh_tes!E12=0,"",RES_hh_tes!E12/RES_hh_fec!E12)</f>
        <v>1.4965612324190578</v>
      </c>
      <c r="F12" s="78">
        <f>IF(RES_hh_tes!F12=0,"",RES_hh_tes!F12/RES_hh_fec!F12)</f>
        <v>1.5791572450325866</v>
      </c>
      <c r="G12" s="78">
        <f>IF(RES_hh_tes!G12=0,"",RES_hh_tes!G12/RES_hh_fec!G12)</f>
        <v>1.6567688473665214</v>
      </c>
      <c r="H12" s="78">
        <f>IF(RES_hh_tes!H12=0,"",RES_hh_tes!H12/RES_hh_fec!H12)</f>
        <v>1.7388971998055862</v>
      </c>
      <c r="I12" s="78">
        <f>IF(RES_hh_tes!I12=0,"",RES_hh_tes!I12/RES_hh_fec!I12)</f>
        <v>1.8228741768348184</v>
      </c>
      <c r="J12" s="78">
        <f>IF(RES_hh_tes!J12=0,"",RES_hh_tes!J12/RES_hh_fec!J12)</f>
        <v>1.9098998232666065</v>
      </c>
      <c r="K12" s="78">
        <f>IF(RES_hh_tes!K12=0,"",RES_hh_tes!K12/RES_hh_fec!K12)</f>
        <v>1.9973795039884077</v>
      </c>
      <c r="L12" s="78">
        <f>IF(RES_hh_tes!L12=0,"",RES_hh_tes!L12/RES_hh_fec!L12)</f>
        <v>2.0539814503415705</v>
      </c>
      <c r="M12" s="78">
        <f>IF(RES_hh_tes!M12=0,"",RES_hh_tes!M12/RES_hh_fec!M12)</f>
        <v>2.1379765630542047</v>
      </c>
      <c r="N12" s="78">
        <f>IF(RES_hh_tes!N12=0,"",RES_hh_tes!N12/RES_hh_fec!N12)</f>
        <v>2.237074764055031</v>
      </c>
      <c r="O12" s="78">
        <f>IF(RES_hh_tes!O12=0,"",RES_hh_tes!O12/RES_hh_fec!O12)</f>
        <v>2.3461215688160424</v>
      </c>
      <c r="P12" s="78">
        <f>IF(RES_hh_tes!P12=0,"",RES_hh_tes!P12/RES_hh_fec!P12)</f>
        <v>2.4357845912367773</v>
      </c>
      <c r="Q12" s="78">
        <f>IF(RES_hh_tes!Q12=0,"",RES_hh_tes!Q12/RES_hh_fec!Q12)</f>
        <v>2.5568679307439131</v>
      </c>
      <c r="R12" s="78">
        <f>IF(RES_hh_tes!R12=0,"",RES_hh_tes!R12/RES_hh_fec!R12)</f>
        <v>2.6897083882401676</v>
      </c>
      <c r="S12" s="78">
        <f>IF(RES_hh_tes!S12=0,"",RES_hh_tes!S12/RES_hh_fec!S12)</f>
        <v>2.8330990599253592</v>
      </c>
      <c r="T12" s="78">
        <f>IF(RES_hh_tes!T12=0,"",RES_hh_tes!T12/RES_hh_fec!T12)</f>
        <v>3.0111793310989099</v>
      </c>
      <c r="U12" s="78">
        <f>IF(RES_hh_tes!U12=0,"",RES_hh_tes!U12/RES_hh_fec!U12)</f>
        <v>3.1734704354308367</v>
      </c>
      <c r="V12" s="78">
        <f>IF(RES_hh_tes!V12=0,"",RES_hh_tes!V12/RES_hh_fec!V12)</f>
        <v>3.3103761005346417</v>
      </c>
      <c r="W12" s="78">
        <f>IF(RES_hh_tes!W12=0,"",RES_hh_tes!W12/RES_hh_fec!W12)</f>
        <v>3.4081729304304997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0.56165633085899502</v>
      </c>
      <c r="C13" s="79">
        <f>IF(RES_hh_tes!C13=0,"",RES_hh_tes!C13/RES_hh_fec!C13)</f>
        <v>0.56488100194392743</v>
      </c>
      <c r="D13" s="79">
        <f>IF(RES_hh_tes!D13=0,"",RES_hh_tes!D13/RES_hh_fec!D13)</f>
        <v>0.56955139143172107</v>
      </c>
      <c r="E13" s="79">
        <f>IF(RES_hh_tes!E13=0,"",RES_hh_tes!E13/RES_hh_fec!E13)</f>
        <v>0.57455319344962019</v>
      </c>
      <c r="F13" s="79">
        <f>IF(RES_hh_tes!F13=0,"",RES_hh_tes!F13/RES_hh_fec!F13)</f>
        <v>0.58180105289969442</v>
      </c>
      <c r="G13" s="79">
        <f>IF(RES_hh_tes!G13=0,"",RES_hh_tes!G13/RES_hh_fec!G13)</f>
        <v>0.5886221587508268</v>
      </c>
      <c r="H13" s="79">
        <f>IF(RES_hh_tes!H13=0,"",RES_hh_tes!H13/RES_hh_fec!H13)</f>
        <v>0.59608298597983578</v>
      </c>
      <c r="I13" s="79">
        <f>IF(RES_hh_tes!I13=0,"",RES_hh_tes!I13/RES_hh_fec!I13)</f>
        <v>0.6015976298726039</v>
      </c>
      <c r="J13" s="79">
        <f>IF(RES_hh_tes!J13=0,"",RES_hh_tes!J13/RES_hh_fec!J13)</f>
        <v>0.60734369639643193</v>
      </c>
      <c r="K13" s="79">
        <f>IF(RES_hh_tes!K13=0,"",RES_hh_tes!K13/RES_hh_fec!K13)</f>
        <v>0.6097441735087139</v>
      </c>
      <c r="L13" s="79">
        <f>IF(RES_hh_tes!L13=0,"",RES_hh_tes!L13/RES_hh_fec!L13)</f>
        <v>0.61247112249870184</v>
      </c>
      <c r="M13" s="79">
        <f>IF(RES_hh_tes!M13=0,"",RES_hh_tes!M13/RES_hh_fec!M13)</f>
        <v>0.61528614621785904</v>
      </c>
      <c r="N13" s="79">
        <f>IF(RES_hh_tes!N13=0,"",RES_hh_tes!N13/RES_hh_fec!N13)</f>
        <v>0.618711127089419</v>
      </c>
      <c r="O13" s="79">
        <f>IF(RES_hh_tes!O13=0,"",RES_hh_tes!O13/RES_hh_fec!O13)</f>
        <v>0.62225675088624244</v>
      </c>
      <c r="P13" s="79">
        <f>IF(RES_hh_tes!P13=0,"",RES_hh_tes!P13/RES_hh_fec!P13)</f>
        <v>0.62289234597199117</v>
      </c>
      <c r="Q13" s="79">
        <f>IF(RES_hh_tes!Q13=0,"",RES_hh_tes!Q13/RES_hh_fec!Q13)</f>
        <v>0.64762458695125269</v>
      </c>
      <c r="R13" s="79">
        <f>IF(RES_hh_tes!R13=0,"",RES_hh_tes!R13/RES_hh_fec!R13)</f>
        <v>0.69342069711448062</v>
      </c>
      <c r="S13" s="79">
        <f>IF(RES_hh_tes!S13=0,"",RES_hh_tes!S13/RES_hh_fec!S13)</f>
        <v>0.73687591330005253</v>
      </c>
      <c r="T13" s="79">
        <f>IF(RES_hh_tes!T13=0,"",RES_hh_tes!T13/RES_hh_fec!T13)</f>
        <v>0.76623767989488833</v>
      </c>
      <c r="U13" s="79">
        <f>IF(RES_hh_tes!U13=0,"",RES_hh_tes!U13/RES_hh_fec!U13)</f>
        <v>0.78500788908193841</v>
      </c>
      <c r="V13" s="79">
        <f>IF(RES_hh_tes!V13=0,"",RES_hh_tes!V13/RES_hh_fec!V13)</f>
        <v>0.80465243214256554</v>
      </c>
      <c r="W13" s="79">
        <f>IF(RES_hh_tes!W13=0,"",RES_hh_tes!W13/RES_hh_fec!W13)</f>
        <v>0.82442498789609575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1.8642351734849061</v>
      </c>
      <c r="C15" s="70">
        <f>IF(RES_hh_tes!C15=0,"",RES_hh_tes!C15/RES_hh_fec!C15)</f>
        <v>1.9911065660127147</v>
      </c>
      <c r="D15" s="70">
        <f>IF(RES_hh_tes!D15=0,"",RES_hh_tes!D15/RES_hh_fec!D15)</f>
        <v>2.0937646833099004</v>
      </c>
      <c r="E15" s="70">
        <f>IF(RES_hh_tes!E15=0,"",RES_hh_tes!E15/RES_hh_fec!E15)</f>
        <v>2.2059226525512257</v>
      </c>
      <c r="F15" s="70">
        <f>IF(RES_hh_tes!F15=0,"",RES_hh_tes!F15/RES_hh_fec!F15)</f>
        <v>2.3529206771105065</v>
      </c>
      <c r="G15" s="70">
        <f>IF(RES_hh_tes!G15=0,"",RES_hh_tes!G15/RES_hh_fec!G15)</f>
        <v>2.5114165604851553</v>
      </c>
      <c r="H15" s="70">
        <f>IF(RES_hh_tes!H15=0,"",RES_hh_tes!H15/RES_hh_fec!H15)</f>
        <v>2.7111474778229674</v>
      </c>
      <c r="I15" s="70">
        <f>IF(RES_hh_tes!I15=0,"",RES_hh_tes!I15/RES_hh_fec!I15)</f>
        <v>2.8365734028306613</v>
      </c>
      <c r="J15" s="70">
        <f>IF(RES_hh_tes!J15=0,"",RES_hh_tes!J15/RES_hh_fec!J15)</f>
        <v>2.9071426256407276</v>
      </c>
      <c r="K15" s="70">
        <f>IF(RES_hh_tes!K15=0,"",RES_hh_tes!K15/RES_hh_fec!K15)</f>
        <v>3.0218076137529004</v>
      </c>
      <c r="L15" s="70">
        <f>IF(RES_hh_tes!L15=0,"",RES_hh_tes!L15/RES_hh_fec!L15)</f>
        <v>3.1193690598014827</v>
      </c>
      <c r="M15" s="70">
        <f>IF(RES_hh_tes!M15=0,"",RES_hh_tes!M15/RES_hh_fec!M15)</f>
        <v>3.2193139245602449</v>
      </c>
      <c r="N15" s="70">
        <f>IF(RES_hh_tes!N15=0,"",RES_hh_tes!N15/RES_hh_fec!N15)</f>
        <v>3.3384372181342545</v>
      </c>
      <c r="O15" s="70">
        <f>IF(RES_hh_tes!O15=0,"",RES_hh_tes!O15/RES_hh_fec!O15)</f>
        <v>3.4685053961219472</v>
      </c>
      <c r="P15" s="70">
        <f>IF(RES_hh_tes!P15=0,"",RES_hh_tes!P15/RES_hh_fec!P15)</f>
        <v>3.5739271361989524</v>
      </c>
      <c r="Q15" s="70">
        <f>IF(RES_hh_tes!Q15=0,"",RES_hh_tes!Q15/RES_hh_fec!Q15)</f>
        <v>3.7075984200068759</v>
      </c>
      <c r="R15" s="70">
        <f>IF(RES_hh_tes!R15=0,"",RES_hh_tes!R15/RES_hh_fec!R15)</f>
        <v>3.8402789506759314</v>
      </c>
      <c r="S15" s="70">
        <f>IF(RES_hh_tes!S15=0,"",RES_hh_tes!S15/RES_hh_fec!S15)</f>
        <v>4.0045430981742802</v>
      </c>
      <c r="T15" s="70">
        <f>IF(RES_hh_tes!T15=0,"",RES_hh_tes!T15/RES_hh_fec!T15)</f>
        <v>4.1485231649680587</v>
      </c>
      <c r="U15" s="70">
        <f>IF(RES_hh_tes!U15=0,"",RES_hh_tes!U15/RES_hh_fec!U15)</f>
        <v>4.2737115585790679</v>
      </c>
      <c r="V15" s="70">
        <f>IF(RES_hh_tes!V15=0,"",RES_hh_tes!V15/RES_hh_fec!V15)</f>
        <v>4.3802287639813988</v>
      </c>
      <c r="W15" s="70">
        <f>IF(RES_hh_tes!W15=0,"",RES_hh_tes!W15/RES_hh_fec!W15)</f>
        <v>4.4728890771271574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1.8642351734849061</v>
      </c>
      <c r="C16" s="78">
        <f>IF(RES_hh_tes!C16=0,"",RES_hh_tes!C16/RES_hh_fec!C16)</f>
        <v>1.9911065660127147</v>
      </c>
      <c r="D16" s="78">
        <f>IF(RES_hh_tes!D16=0,"",RES_hh_tes!D16/RES_hh_fec!D16)</f>
        <v>2.0937646833099004</v>
      </c>
      <c r="E16" s="78">
        <f>IF(RES_hh_tes!E16=0,"",RES_hh_tes!E16/RES_hh_fec!E16)</f>
        <v>2.2059226525512257</v>
      </c>
      <c r="F16" s="78">
        <f>IF(RES_hh_tes!F16=0,"",RES_hh_tes!F16/RES_hh_fec!F16)</f>
        <v>2.3529206771105065</v>
      </c>
      <c r="G16" s="78">
        <f>IF(RES_hh_tes!G16=0,"",RES_hh_tes!G16/RES_hh_fec!G16)</f>
        <v>2.5114165604851553</v>
      </c>
      <c r="H16" s="78">
        <f>IF(RES_hh_tes!H16=0,"",RES_hh_tes!H16/RES_hh_fec!H16)</f>
        <v>2.7111474778229674</v>
      </c>
      <c r="I16" s="78">
        <f>IF(RES_hh_tes!I16=0,"",RES_hh_tes!I16/RES_hh_fec!I16)</f>
        <v>2.8365734028306613</v>
      </c>
      <c r="J16" s="78">
        <f>IF(RES_hh_tes!J16=0,"",RES_hh_tes!J16/RES_hh_fec!J16)</f>
        <v>2.9071426256407276</v>
      </c>
      <c r="K16" s="78">
        <f>IF(RES_hh_tes!K16=0,"",RES_hh_tes!K16/RES_hh_fec!K16)</f>
        <v>3.0218076137529004</v>
      </c>
      <c r="L16" s="78">
        <f>IF(RES_hh_tes!L16=0,"",RES_hh_tes!L16/RES_hh_fec!L16)</f>
        <v>3.1193690598014827</v>
      </c>
      <c r="M16" s="78">
        <f>IF(RES_hh_tes!M16=0,"",RES_hh_tes!M16/RES_hh_fec!M16)</f>
        <v>3.2193139245602449</v>
      </c>
      <c r="N16" s="78">
        <f>IF(RES_hh_tes!N16=0,"",RES_hh_tes!N16/RES_hh_fec!N16)</f>
        <v>3.3384372181342545</v>
      </c>
      <c r="O16" s="78">
        <f>IF(RES_hh_tes!O16=0,"",RES_hh_tes!O16/RES_hh_fec!O16)</f>
        <v>3.4685053961219472</v>
      </c>
      <c r="P16" s="78">
        <f>IF(RES_hh_tes!P16=0,"",RES_hh_tes!P16/RES_hh_fec!P16)</f>
        <v>3.5739271361989524</v>
      </c>
      <c r="Q16" s="78">
        <f>IF(RES_hh_tes!Q16=0,"",RES_hh_tes!Q16/RES_hh_fec!Q16)</f>
        <v>3.7075984200068759</v>
      </c>
      <c r="R16" s="78">
        <f>IF(RES_hh_tes!R16=0,"",RES_hh_tes!R16/RES_hh_fec!R16)</f>
        <v>3.8402789506759314</v>
      </c>
      <c r="S16" s="78">
        <f>IF(RES_hh_tes!S16=0,"",RES_hh_tes!S16/RES_hh_fec!S16)</f>
        <v>4.0045430981742802</v>
      </c>
      <c r="T16" s="78">
        <f>IF(RES_hh_tes!T16=0,"",RES_hh_tes!T16/RES_hh_fec!T16)</f>
        <v>4.1485231649680587</v>
      </c>
      <c r="U16" s="78">
        <f>IF(RES_hh_tes!U16=0,"",RES_hh_tes!U16/RES_hh_fec!U16)</f>
        <v>4.2737115585790679</v>
      </c>
      <c r="V16" s="78">
        <f>IF(RES_hh_tes!V16=0,"",RES_hh_tes!V16/RES_hh_fec!V16)</f>
        <v>4.3802287639813988</v>
      </c>
      <c r="W16" s="78">
        <f>IF(RES_hh_tes!W16=0,"",RES_hh_tes!W16/RES_hh_fec!W16)</f>
        <v>4.4728890771271574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0.51309956029926418</v>
      </c>
      <c r="C17" s="70">
        <f>IF(RES_hh_tes!C17=0,"",RES_hh_tes!C17/RES_hh_fec!C17)</f>
        <v>0.51611338752993285</v>
      </c>
      <c r="D17" s="70">
        <f>IF(RES_hh_tes!D17=0,"",RES_hh_tes!D17/RES_hh_fec!D17)</f>
        <v>0.5256991140508126</v>
      </c>
      <c r="E17" s="70">
        <f>IF(RES_hh_tes!E17=0,"",RES_hh_tes!E17/RES_hh_fec!E17)</f>
        <v>0.53133831136827536</v>
      </c>
      <c r="F17" s="70">
        <f>IF(RES_hh_tes!F17=0,"",RES_hh_tes!F17/RES_hh_fec!F17)</f>
        <v>0.53591510100534057</v>
      </c>
      <c r="G17" s="70">
        <f>IF(RES_hh_tes!G17=0,"",RES_hh_tes!G17/RES_hh_fec!G17)</f>
        <v>0.54252871867295449</v>
      </c>
      <c r="H17" s="70">
        <f>IF(RES_hh_tes!H17=0,"",RES_hh_tes!H17/RES_hh_fec!H17)</f>
        <v>0.54948976995246457</v>
      </c>
      <c r="I17" s="70">
        <f>IF(RES_hh_tes!I17=0,"",RES_hh_tes!I17/RES_hh_fec!I17)</f>
        <v>0.55532524702015562</v>
      </c>
      <c r="J17" s="70">
        <f>IF(RES_hh_tes!J17=0,"",RES_hh_tes!J17/RES_hh_fec!J17)</f>
        <v>0.55930994971412573</v>
      </c>
      <c r="K17" s="70">
        <f>IF(RES_hh_tes!K17=0,"",RES_hh_tes!K17/RES_hh_fec!K17)</f>
        <v>0.57106584492455703</v>
      </c>
      <c r="L17" s="70">
        <f>IF(RES_hh_tes!L17=0,"",RES_hh_tes!L17/RES_hh_fec!L17)</f>
        <v>0.63488178260309203</v>
      </c>
      <c r="M17" s="70">
        <f>IF(RES_hh_tes!M17=0,"",RES_hh_tes!M17/RES_hh_fec!M17)</f>
        <v>0.64247066470266989</v>
      </c>
      <c r="N17" s="70">
        <f>IF(RES_hh_tes!N17=0,"",RES_hh_tes!N17/RES_hh_fec!N17)</f>
        <v>0.67300283779944536</v>
      </c>
      <c r="O17" s="70">
        <f>IF(RES_hh_tes!O17=0,"",RES_hh_tes!O17/RES_hh_fec!O17)</f>
        <v>0.67236665270924678</v>
      </c>
      <c r="P17" s="70">
        <f>IF(RES_hh_tes!P17=0,"",RES_hh_tes!P17/RES_hh_fec!P17)</f>
        <v>0.6844615628199332</v>
      </c>
      <c r="Q17" s="70">
        <f>IF(RES_hh_tes!Q17=0,"",RES_hh_tes!Q17/RES_hh_fec!Q17)</f>
        <v>0.68627529712675683</v>
      </c>
      <c r="R17" s="70">
        <f>IF(RES_hh_tes!R17=0,"",RES_hh_tes!R17/RES_hh_fec!R17)</f>
        <v>0.69849979003600238</v>
      </c>
      <c r="S17" s="70">
        <f>IF(RES_hh_tes!S17=0,"",RES_hh_tes!S17/RES_hh_fec!S17)</f>
        <v>0.69866721266149601</v>
      </c>
      <c r="T17" s="70">
        <f>IF(RES_hh_tes!T17=0,"",RES_hh_tes!T17/RES_hh_fec!T17)</f>
        <v>0.6904213316725808</v>
      </c>
      <c r="U17" s="70">
        <f>IF(RES_hh_tes!U17=0,"",RES_hh_tes!U17/RES_hh_fec!U17)</f>
        <v>0.69888913164324429</v>
      </c>
      <c r="V17" s="70">
        <f>IF(RES_hh_tes!V17=0,"",RES_hh_tes!V17/RES_hh_fec!V17)</f>
        <v>0.71104549215377955</v>
      </c>
      <c r="W17" s="70">
        <f>IF(RES_hh_tes!W17=0,"",RES_hh_tes!W17/RES_hh_fec!W17)</f>
        <v>0.71227370684926761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 t="str">
        <f>IF(RES_hh_tes!B21=0,"",RES_hh_tes!B21/RES_hh_fec!B21)</f>
        <v/>
      </c>
      <c r="C21" s="78" t="str">
        <f>IF(RES_hh_tes!C21=0,"",RES_hh_tes!C21/RES_hh_fec!C21)</f>
        <v/>
      </c>
      <c r="D21" s="78" t="str">
        <f>IF(RES_hh_tes!D21=0,"",RES_hh_tes!D21/RES_hh_fec!D21)</f>
        <v/>
      </c>
      <c r="E21" s="78" t="str">
        <f>IF(RES_hh_tes!E21=0,"",RES_hh_tes!E21/RES_hh_fec!E21)</f>
        <v/>
      </c>
      <c r="F21" s="78" t="str">
        <f>IF(RES_hh_tes!F21=0,"",RES_hh_tes!F21/RES_hh_fec!F21)</f>
        <v/>
      </c>
      <c r="G21" s="78" t="str">
        <f>IF(RES_hh_tes!G21=0,"",RES_hh_tes!G21/RES_hh_fec!G21)</f>
        <v/>
      </c>
      <c r="H21" s="78" t="str">
        <f>IF(RES_hh_tes!H21=0,"",RES_hh_tes!H21/RES_hh_fec!H21)</f>
        <v/>
      </c>
      <c r="I21" s="78" t="str">
        <f>IF(RES_hh_tes!I21=0,"",RES_hh_tes!I21/RES_hh_fec!I21)</f>
        <v/>
      </c>
      <c r="J21" s="78" t="str">
        <f>IF(RES_hh_tes!J21=0,"",RES_hh_tes!J21/RES_hh_fec!J21)</f>
        <v/>
      </c>
      <c r="K21" s="78" t="str">
        <f>IF(RES_hh_tes!K21=0,"",RES_hh_tes!K21/RES_hh_fec!K21)</f>
        <v/>
      </c>
      <c r="L21" s="78" t="str">
        <f>IF(RES_hh_tes!L21=0,"",RES_hh_tes!L21/RES_hh_fec!L21)</f>
        <v/>
      </c>
      <c r="M21" s="78" t="str">
        <f>IF(RES_hh_tes!M21=0,"",RES_hh_tes!M21/RES_hh_fec!M21)</f>
        <v/>
      </c>
      <c r="N21" s="78" t="str">
        <f>IF(RES_hh_tes!N21=0,"",RES_hh_tes!N21/RES_hh_fec!N21)</f>
        <v/>
      </c>
      <c r="O21" s="78" t="str">
        <f>IF(RES_hh_tes!O21=0,"",RES_hh_tes!O21/RES_hh_fec!O21)</f>
        <v/>
      </c>
      <c r="P21" s="78" t="str">
        <f>IF(RES_hh_tes!P21=0,"",RES_hh_tes!P21/RES_hh_fec!P21)</f>
        <v/>
      </c>
      <c r="Q21" s="78" t="str">
        <f>IF(RES_hh_tes!Q21=0,"",RES_hh_tes!Q21/RES_hh_fec!Q21)</f>
        <v/>
      </c>
      <c r="R21" s="78" t="str">
        <f>IF(RES_hh_tes!R21=0,"",RES_hh_tes!R21/RES_hh_fec!R21)</f>
        <v/>
      </c>
      <c r="S21" s="78" t="str">
        <f>IF(RES_hh_tes!S21=0,"",RES_hh_tes!S21/RES_hh_fec!S21)</f>
        <v/>
      </c>
      <c r="T21" s="78" t="str">
        <f>IF(RES_hh_tes!T21=0,"",RES_hh_tes!T21/RES_hh_fec!T21)</f>
        <v/>
      </c>
      <c r="U21" s="78" t="str">
        <f>IF(RES_hh_tes!U21=0,"",RES_hh_tes!U21/RES_hh_fec!U21)</f>
        <v/>
      </c>
      <c r="V21" s="78" t="str">
        <f>IF(RES_hh_tes!V21=0,"",RES_hh_tes!V21/RES_hh_fec!V21)</f>
        <v/>
      </c>
      <c r="W21" s="78" t="str">
        <f>IF(RES_hh_tes!W21=0,"",RES_hh_tes!W21/RES_hh_fec!W21)</f>
        <v/>
      </c>
      <c r="DA21" s="89" t="s">
        <v>434</v>
      </c>
    </row>
    <row r="22" spans="1:105" ht="12" customHeight="1" x14ac:dyDescent="0.25">
      <c r="A22" s="28" t="s">
        <v>207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0.51309956029926418</v>
      </c>
      <c r="C25" s="79">
        <f>IF(RES_hh_tes!C25=0,"",RES_hh_tes!C25/RES_hh_fec!C25)</f>
        <v>0.51611338752993285</v>
      </c>
      <c r="D25" s="79">
        <f>IF(RES_hh_tes!D25=0,"",RES_hh_tes!D25/RES_hh_fec!D25)</f>
        <v>0.51902124500180702</v>
      </c>
      <c r="E25" s="79">
        <f>IF(RES_hh_tes!E25=0,"",RES_hh_tes!E25/RES_hh_fec!E25)</f>
        <v>0.52250735203251497</v>
      </c>
      <c r="F25" s="79">
        <f>IF(RES_hh_tes!F25=0,"",RES_hh_tes!F25/RES_hh_fec!F25)</f>
        <v>0.52642406129325325</v>
      </c>
      <c r="G25" s="79">
        <f>IF(RES_hh_tes!G25=0,"",RES_hh_tes!G25/RES_hh_fec!G25)</f>
        <v>0.53068946794611471</v>
      </c>
      <c r="H25" s="79">
        <f>IF(RES_hh_tes!H25=0,"",RES_hh_tes!H25/RES_hh_fec!H25)</f>
        <v>0.53555358107973772</v>
      </c>
      <c r="I25" s="79">
        <f>IF(RES_hh_tes!I25=0,"",RES_hh_tes!I25/RES_hh_fec!I25)</f>
        <v>0.53814977268773556</v>
      </c>
      <c r="J25" s="79">
        <f>IF(RES_hh_tes!J25=0,"",RES_hh_tes!J25/RES_hh_fec!J25)</f>
        <v>0.53959904696491179</v>
      </c>
      <c r="K25" s="79">
        <f>IF(RES_hh_tes!K25=0,"",RES_hh_tes!K25/RES_hh_fec!K25)</f>
        <v>0.54139996770172705</v>
      </c>
      <c r="L25" s="79">
        <f>IF(RES_hh_tes!L25=0,"",RES_hh_tes!L25/RES_hh_fec!L25)</f>
        <v>0.54221535419325895</v>
      </c>
      <c r="M25" s="79">
        <f>IF(RES_hh_tes!M25=0,"",RES_hh_tes!M25/RES_hh_fec!M25)</f>
        <v>0.54589869792605228</v>
      </c>
      <c r="N25" s="79">
        <f>IF(RES_hh_tes!N25=0,"",RES_hh_tes!N25/RES_hh_fec!N25)</f>
        <v>0.55015444812734493</v>
      </c>
      <c r="O25" s="79">
        <f>IF(RES_hh_tes!O25=0,"",RES_hh_tes!O25/RES_hh_fec!O25)</f>
        <v>0.56077828739207791</v>
      </c>
      <c r="P25" s="79">
        <f>IF(RES_hh_tes!P25=0,"",RES_hh_tes!P25/RES_hh_fec!P25)</f>
        <v>0.56893318754098343</v>
      </c>
      <c r="Q25" s="79">
        <f>IF(RES_hh_tes!Q25=0,"",RES_hh_tes!Q25/RES_hh_fec!Q25)</f>
        <v>0.57983310843777769</v>
      </c>
      <c r="R25" s="79">
        <f>IF(RES_hh_tes!R25=0,"",RES_hh_tes!R25/RES_hh_fec!R25)</f>
        <v>0.59055875066693808</v>
      </c>
      <c r="S25" s="79">
        <f>IF(RES_hh_tes!S25=0,"",RES_hh_tes!S25/RES_hh_fec!S25)</f>
        <v>0.60068840974931093</v>
      </c>
      <c r="T25" s="79">
        <f>IF(RES_hh_tes!T25=0,"",RES_hh_tes!T25/RES_hh_fec!T25)</f>
        <v>0.61436189984373668</v>
      </c>
      <c r="U25" s="79">
        <f>IF(RES_hh_tes!U25=0,"",RES_hh_tes!U25/RES_hh_fec!U25)</f>
        <v>0.62911599707955135</v>
      </c>
      <c r="V25" s="79">
        <f>IF(RES_hh_tes!V25=0,"",RES_hh_tes!V25/RES_hh_fec!V25)</f>
        <v>0.64245852052733732</v>
      </c>
      <c r="W25" s="79">
        <f>IF(RES_hh_tes!W25=0,"",RES_hh_tes!W25/RES_hh_fec!W25)</f>
        <v>0.65565985544059124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>
        <f>IF(RES_hh_tes!D26=0,"",RES_hh_tes!D26/RES_hh_fec!D26)</f>
        <v>1.0000000000000002</v>
      </c>
      <c r="E26" s="81">
        <f>IF(RES_hh_tes!E26=0,"",RES_hh_tes!E26/RES_hh_fec!E26)</f>
        <v>0.99999999999999967</v>
      </c>
      <c r="F26" s="81">
        <f>IF(RES_hh_tes!F26=0,"",RES_hh_tes!F26/RES_hh_fec!F26)</f>
        <v>1</v>
      </c>
      <c r="G26" s="81">
        <f>IF(RES_hh_tes!G26=0,"",RES_hh_tes!G26/RES_hh_fec!G26)</f>
        <v>0.99999999999999978</v>
      </c>
      <c r="H26" s="81">
        <f>IF(RES_hh_tes!H26=0,"",RES_hh_tes!H26/RES_hh_fec!H26)</f>
        <v>1.0000000000000007</v>
      </c>
      <c r="I26" s="81">
        <f>IF(RES_hh_tes!I26=0,"",RES_hh_tes!I26/RES_hh_fec!I26)</f>
        <v>0.99999999999999989</v>
      </c>
      <c r="J26" s="81">
        <f>IF(RES_hh_tes!J26=0,"",RES_hh_tes!J26/RES_hh_fec!J26)</f>
        <v>1.0000000000000004</v>
      </c>
      <c r="K26" s="81">
        <f>IF(RES_hh_tes!K26=0,"",RES_hh_tes!K26/RES_hh_fec!K26)</f>
        <v>1.0000000000000013</v>
      </c>
      <c r="L26" s="81">
        <f>IF(RES_hh_tes!L26=0,"",RES_hh_tes!L26/RES_hh_fec!L26)</f>
        <v>1</v>
      </c>
      <c r="M26" s="81">
        <f>IF(RES_hh_tes!M26=0,"",RES_hh_tes!M26/RES_hh_fec!M26)</f>
        <v>1.0000000000000016</v>
      </c>
      <c r="N26" s="81">
        <f>IF(RES_hh_tes!N26=0,"",RES_hh_tes!N26/RES_hh_fec!N26)</f>
        <v>0.99999999999999889</v>
      </c>
      <c r="O26" s="81">
        <f>IF(RES_hh_tes!O26=0,"",RES_hh_tes!O26/RES_hh_fec!O26)</f>
        <v>0.99999999999999944</v>
      </c>
      <c r="P26" s="81">
        <f>IF(RES_hh_tes!P26=0,"",RES_hh_tes!P26/RES_hh_fec!P26)</f>
        <v>0.99999999999999256</v>
      </c>
      <c r="Q26" s="81">
        <f>IF(RES_hh_tes!Q26=0,"",RES_hh_tes!Q26/RES_hh_fec!Q26)</f>
        <v>1.000000000000004</v>
      </c>
      <c r="R26" s="81">
        <f>IF(RES_hh_tes!R26=0,"",RES_hh_tes!R26/RES_hh_fec!R26)</f>
        <v>1.0000000000000073</v>
      </c>
      <c r="S26" s="81">
        <f>IF(RES_hh_tes!S26=0,"",RES_hh_tes!S26/RES_hh_fec!S26)</f>
        <v>1.0000000000000013</v>
      </c>
      <c r="T26" s="81">
        <f>IF(RES_hh_tes!T26=0,"",RES_hh_tes!T26/RES_hh_fec!T26)</f>
        <v>1.0000000000000004</v>
      </c>
      <c r="U26" s="81">
        <f>IF(RES_hh_tes!U26=0,"",RES_hh_tes!U26/RES_hh_fec!U26)</f>
        <v>1.0000000000000004</v>
      </c>
      <c r="V26" s="81">
        <f>IF(RES_hh_tes!V26=0,"",RES_hh_tes!V26/RES_hh_fec!V26)</f>
        <v>1.0000000000000029</v>
      </c>
      <c r="W26" s="81">
        <f>IF(RES_hh_tes!W26=0,"",RES_hh_tes!W26/RES_hh_fec!W26)</f>
        <v>0.99999999999999911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0.6070577246689115</v>
      </c>
      <c r="C27" s="70">
        <f>IF(RES_hh_tes!C27=0,"",RES_hh_tes!C27/RES_hh_fec!C27)</f>
        <v>0.60015551651179666</v>
      </c>
      <c r="D27" s="70">
        <f>IF(RES_hh_tes!D27=0,"",RES_hh_tes!D27/RES_hh_fec!D27)</f>
        <v>0.6119223531780883</v>
      </c>
      <c r="E27" s="70">
        <f>IF(RES_hh_tes!E27=0,"",RES_hh_tes!E27/RES_hh_fec!E27)</f>
        <v>0.62046431393636681</v>
      </c>
      <c r="F27" s="70">
        <f>IF(RES_hh_tes!F27=0,"",RES_hh_tes!F27/RES_hh_fec!F27)</f>
        <v>0.61864276241121507</v>
      </c>
      <c r="G27" s="70">
        <f>IF(RES_hh_tes!G27=0,"",RES_hh_tes!G27/RES_hh_fec!G27)</f>
        <v>0.62083263926912102</v>
      </c>
      <c r="H27" s="70">
        <f>IF(RES_hh_tes!H27=0,"",RES_hh_tes!H27/RES_hh_fec!H27)</f>
        <v>0.62356961433088354</v>
      </c>
      <c r="I27" s="70">
        <f>IF(RES_hh_tes!I27=0,"",RES_hh_tes!I27/RES_hh_fec!I27)</f>
        <v>0.62017066613582705</v>
      </c>
      <c r="J27" s="70">
        <f>IF(RES_hh_tes!J27=0,"",RES_hh_tes!J27/RES_hh_fec!J27)</f>
        <v>0.61321056322657486</v>
      </c>
      <c r="K27" s="70">
        <f>IF(RES_hh_tes!K27=0,"",RES_hh_tes!K27/RES_hh_fec!K27)</f>
        <v>0.61071587350059886</v>
      </c>
      <c r="L27" s="70">
        <f>IF(RES_hh_tes!L27=0,"",RES_hh_tes!L27/RES_hh_fec!L27)</f>
        <v>0.62361206038628847</v>
      </c>
      <c r="M27" s="70">
        <f>IF(RES_hh_tes!M27=0,"",RES_hh_tes!M27/RES_hh_fec!M27)</f>
        <v>0.62791501784646053</v>
      </c>
      <c r="N27" s="70">
        <f>IF(RES_hh_tes!N27=0,"",RES_hh_tes!N27/RES_hh_fec!N27)</f>
        <v>0.61544095896732498</v>
      </c>
      <c r="O27" s="70">
        <f>IF(RES_hh_tes!O27=0,"",RES_hh_tes!O27/RES_hh_fec!O27)</f>
        <v>0.6259279299402859</v>
      </c>
      <c r="P27" s="70">
        <f>IF(RES_hh_tes!P27=0,"",RES_hh_tes!P27/RES_hh_fec!P27)</f>
        <v>0.63078373295900281</v>
      </c>
      <c r="Q27" s="70">
        <f>IF(RES_hh_tes!Q27=0,"",RES_hh_tes!Q27/RES_hh_fec!Q27)</f>
        <v>0.63554756122905132</v>
      </c>
      <c r="R27" s="70">
        <f>IF(RES_hh_tes!R27=0,"",RES_hh_tes!R27/RES_hh_fec!R27)</f>
        <v>0.64723783220215858</v>
      </c>
      <c r="S27" s="70">
        <f>IF(RES_hh_tes!S27=0,"",RES_hh_tes!S27/RES_hh_fec!S27)</f>
        <v>0.61950495259057381</v>
      </c>
      <c r="T27" s="70">
        <f>IF(RES_hh_tes!T27=0,"",RES_hh_tes!T27/RES_hh_fec!T27)</f>
        <v>0.63105766694025645</v>
      </c>
      <c r="U27" s="70">
        <f>IF(RES_hh_tes!U27=0,"",RES_hh_tes!U27/RES_hh_fec!U27)</f>
        <v>0.63886111043080418</v>
      </c>
      <c r="V27" s="70">
        <f>IF(RES_hh_tes!V27=0,"",RES_hh_tes!V27/RES_hh_fec!V27)</f>
        <v>0.64357268402681622</v>
      </c>
      <c r="W27" s="70">
        <f>IF(RES_hh_tes!W27=0,"",RES_hh_tes!W27/RES_hh_fec!W27)</f>
        <v>0.64302712557842556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0.58041664793514103</v>
      </c>
      <c r="C29" s="78">
        <f>IF(RES_hh_tes!C29=0,"",RES_hh_tes!C29/RES_hh_fec!C29)</f>
        <v>0.58146495568051237</v>
      </c>
      <c r="D29" s="78">
        <f>IF(RES_hh_tes!D29=0,"",RES_hh_tes!D29/RES_hh_fec!D29)</f>
        <v>0.58242838468774139</v>
      </c>
      <c r="E29" s="78">
        <f>IF(RES_hh_tes!E29=0,"",RES_hh_tes!E29/RES_hh_fec!E29)</f>
        <v>0.58356171555352487</v>
      </c>
      <c r="F29" s="78">
        <f>IF(RES_hh_tes!F29=0,"",RES_hh_tes!F29/RES_hh_fec!F29)</f>
        <v>0.58494678016864088</v>
      </c>
      <c r="G29" s="78">
        <f>IF(RES_hh_tes!G29=0,"",RES_hh_tes!G29/RES_hh_fec!G29)</f>
        <v>0.58652377928565891</v>
      </c>
      <c r="H29" s="78">
        <f>IF(RES_hh_tes!H29=0,"",RES_hh_tes!H29/RES_hh_fec!H29)</f>
        <v>0.58828420491201128</v>
      </c>
      <c r="I29" s="78">
        <f>IF(RES_hh_tes!I29=0,"",RES_hh_tes!I29/RES_hh_fec!I29)</f>
        <v>0.58922466954651231</v>
      </c>
      <c r="J29" s="78">
        <f>IF(RES_hh_tes!J29=0,"",RES_hh_tes!J29/RES_hh_fec!J29)</f>
        <v>0.58971475173318677</v>
      </c>
      <c r="K29" s="78">
        <f>IF(RES_hh_tes!K29=0,"",RES_hh_tes!K29/RES_hh_fec!K29)</f>
        <v>0.59031167079584357</v>
      </c>
      <c r="L29" s="78">
        <f>IF(RES_hh_tes!L29=0,"",RES_hh_tes!L29/RES_hh_fec!L29)</f>
        <v>0.59083012729750839</v>
      </c>
      <c r="M29" s="78">
        <f>IF(RES_hh_tes!M29=0,"",RES_hh_tes!M29/RES_hh_fec!M29)</f>
        <v>0.59135921050687512</v>
      </c>
      <c r="N29" s="78">
        <f>IF(RES_hh_tes!N29=0,"",RES_hh_tes!N29/RES_hh_fec!N29)</f>
        <v>0.59189024174841054</v>
      </c>
      <c r="O29" s="78">
        <f>IF(RES_hh_tes!O29=0,"",RES_hh_tes!O29/RES_hh_fec!O29)</f>
        <v>0.59229104657593734</v>
      </c>
      <c r="P29" s="78">
        <f>IF(RES_hh_tes!P29=0,"",RES_hh_tes!P29/RES_hh_fec!P29)</f>
        <v>0.5925065289445125</v>
      </c>
      <c r="Q29" s="78">
        <f>IF(RES_hh_tes!Q29=0,"",RES_hh_tes!Q29/RES_hh_fec!Q29)</f>
        <v>0.59268722044385602</v>
      </c>
      <c r="R29" s="78">
        <f>IF(RES_hh_tes!R29=0,"",RES_hh_tes!R29/RES_hh_fec!R29)</f>
        <v>0.59316977863763587</v>
      </c>
      <c r="S29" s="78">
        <f>IF(RES_hh_tes!S29=0,"",RES_hh_tes!S29/RES_hh_fec!S29)</f>
        <v>0.59426614119334598</v>
      </c>
      <c r="T29" s="78">
        <f>IF(RES_hh_tes!T29=0,"",RES_hh_tes!T29/RES_hh_fec!T29)</f>
        <v>0.59590945854573318</v>
      </c>
      <c r="U29" s="78">
        <f>IF(RES_hh_tes!U29=0,"",RES_hh_tes!U29/RES_hh_fec!U29)</f>
        <v>0.59786069519206109</v>
      </c>
      <c r="V29" s="78">
        <f>IF(RES_hh_tes!V29=0,"",RES_hh_tes!V29/RES_hh_fec!V29)</f>
        <v>0.60025340717465747</v>
      </c>
      <c r="W29" s="78">
        <f>IF(RES_hh_tes!W29=0,"",RES_hh_tes!W29/RES_hh_fec!W29)</f>
        <v>0.60256060814424706</v>
      </c>
      <c r="DA29" s="89" t="s">
        <v>441</v>
      </c>
    </row>
    <row r="30" spans="1:105" ht="12" customHeight="1" x14ac:dyDescent="0.25">
      <c r="A30" s="28" t="s">
        <v>192</v>
      </c>
      <c r="B30" s="78" t="str">
        <f>IF(RES_hh_tes!B30=0,"",RES_hh_tes!B30/RES_hh_fec!B30)</f>
        <v/>
      </c>
      <c r="C30" s="78" t="str">
        <f>IF(RES_hh_tes!C30=0,"",RES_hh_tes!C30/RES_hh_fec!C30)</f>
        <v/>
      </c>
      <c r="D30" s="78" t="str">
        <f>IF(RES_hh_tes!D30=0,"",RES_hh_tes!D30/RES_hh_fec!D30)</f>
        <v/>
      </c>
      <c r="E30" s="78" t="str">
        <f>IF(RES_hh_tes!E30=0,"",RES_hh_tes!E30/RES_hh_fec!E30)</f>
        <v/>
      </c>
      <c r="F30" s="78" t="str">
        <f>IF(RES_hh_tes!F30=0,"",RES_hh_tes!F30/RES_hh_fec!F30)</f>
        <v/>
      </c>
      <c r="G30" s="78" t="str">
        <f>IF(RES_hh_tes!G30=0,"",RES_hh_tes!G30/RES_hh_fec!G30)</f>
        <v/>
      </c>
      <c r="H30" s="78" t="str">
        <f>IF(RES_hh_tes!H30=0,"",RES_hh_tes!H30/RES_hh_fec!H30)</f>
        <v/>
      </c>
      <c r="I30" s="78" t="str">
        <f>IF(RES_hh_tes!I30=0,"",RES_hh_tes!I30/RES_hh_fec!I30)</f>
        <v/>
      </c>
      <c r="J30" s="78" t="str">
        <f>IF(RES_hh_tes!J30=0,"",RES_hh_tes!J30/RES_hh_fec!J30)</f>
        <v/>
      </c>
      <c r="K30" s="78" t="str">
        <f>IF(RES_hh_tes!K30=0,"",RES_hh_tes!K30/RES_hh_fec!K30)</f>
        <v/>
      </c>
      <c r="L30" s="78" t="str">
        <f>IF(RES_hh_tes!L30=0,"",RES_hh_tes!L30/RES_hh_fec!L30)</f>
        <v/>
      </c>
      <c r="M30" s="78" t="str">
        <f>IF(RES_hh_tes!M30=0,"",RES_hh_tes!M30/RES_hh_fec!M30)</f>
        <v/>
      </c>
      <c r="N30" s="78" t="str">
        <f>IF(RES_hh_tes!N30=0,"",RES_hh_tes!N30/RES_hh_fec!N30)</f>
        <v/>
      </c>
      <c r="O30" s="78" t="str">
        <f>IF(RES_hh_tes!O30=0,"",RES_hh_tes!O30/RES_hh_fec!O30)</f>
        <v/>
      </c>
      <c r="P30" s="78" t="str">
        <f>IF(RES_hh_tes!P30=0,"",RES_hh_tes!P30/RES_hh_fec!P30)</f>
        <v/>
      </c>
      <c r="Q30" s="78" t="str">
        <f>IF(RES_hh_tes!Q30=0,"",RES_hh_tes!Q30/RES_hh_fec!Q30)</f>
        <v/>
      </c>
      <c r="R30" s="78" t="str">
        <f>IF(RES_hh_tes!R30=0,"",RES_hh_tes!R30/RES_hh_fec!R30)</f>
        <v/>
      </c>
      <c r="S30" s="78" t="str">
        <f>IF(RES_hh_tes!S30=0,"",RES_hh_tes!S30/RES_hh_fec!S30)</f>
        <v/>
      </c>
      <c r="T30" s="78" t="str">
        <f>IF(RES_hh_tes!T30=0,"",RES_hh_tes!T30/RES_hh_fec!T30)</f>
        <v/>
      </c>
      <c r="U30" s="78" t="str">
        <f>IF(RES_hh_tes!U30=0,"",RES_hh_tes!U30/RES_hh_fec!U30)</f>
        <v/>
      </c>
      <c r="V30" s="78" t="str">
        <f>IF(RES_hh_tes!V30=0,"",RES_hh_tes!V30/RES_hh_fec!V30)</f>
        <v/>
      </c>
      <c r="W30" s="78" t="str">
        <f>IF(RES_hh_tes!W30=0,"",RES_hh_tes!W30/RES_hh_fec!W30)</f>
        <v/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0.735417149966899</v>
      </c>
      <c r="C32" s="81">
        <f>IF(RES_hh_tes!C32=0,"",RES_hh_tes!C32/RES_hh_fec!C32)</f>
        <v>0.73775746538205178</v>
      </c>
      <c r="D32" s="81">
        <f>IF(RES_hh_tes!D32=0,"",RES_hh_tes!D32/RES_hh_fec!D32)</f>
        <v>0.74177103276375589</v>
      </c>
      <c r="E32" s="81">
        <f>IF(RES_hh_tes!E32=0,"",RES_hh_tes!E32/RES_hh_fec!E32)</f>
        <v>0.74494994497870948</v>
      </c>
      <c r="F32" s="81">
        <f>IF(RES_hh_tes!F32=0,"",RES_hh_tes!F32/RES_hh_fec!F32)</f>
        <v>0.74748890535029289</v>
      </c>
      <c r="G32" s="81">
        <f>IF(RES_hh_tes!G32=0,"",RES_hh_tes!G32/RES_hh_fec!G32)</f>
        <v>0.74992690960197284</v>
      </c>
      <c r="H32" s="81">
        <f>IF(RES_hh_tes!H32=0,"",RES_hh_tes!H32/RES_hh_fec!H32)</f>
        <v>0.75249972981464297</v>
      </c>
      <c r="I32" s="81">
        <f>IF(RES_hh_tes!I32=0,"",RES_hh_tes!I32/RES_hh_fec!I32)</f>
        <v>0.75372155169219435</v>
      </c>
      <c r="J32" s="81">
        <f>IF(RES_hh_tes!J32=0,"",RES_hh_tes!J32/RES_hh_fec!J32)</f>
        <v>0.7545350242440253</v>
      </c>
      <c r="K32" s="81">
        <f>IF(RES_hh_tes!K32=0,"",RES_hh_tes!K32/RES_hh_fec!K32)</f>
        <v>0.75679103393757097</v>
      </c>
      <c r="L32" s="81">
        <f>IF(RES_hh_tes!L32=0,"",RES_hh_tes!L32/RES_hh_fec!L32)</f>
        <v>0.76014454586227309</v>
      </c>
      <c r="M32" s="81">
        <f>IF(RES_hh_tes!M32=0,"",RES_hh_tes!M32/RES_hh_fec!M32)</f>
        <v>0.76283231198540757</v>
      </c>
      <c r="N32" s="81">
        <f>IF(RES_hh_tes!N32=0,"",RES_hh_tes!N32/RES_hh_fec!N32)</f>
        <v>0.7648091228277768</v>
      </c>
      <c r="O32" s="81">
        <f>IF(RES_hh_tes!O32=0,"",RES_hh_tes!O32/RES_hh_fec!O32)</f>
        <v>0.76786250631666297</v>
      </c>
      <c r="P32" s="81">
        <f>IF(RES_hh_tes!P32=0,"",RES_hh_tes!P32/RES_hh_fec!P32)</f>
        <v>0.77128567779185464</v>
      </c>
      <c r="Q32" s="81">
        <f>IF(RES_hh_tes!Q32=0,"",RES_hh_tes!Q32/RES_hh_fec!Q32)</f>
        <v>0.77524365367040105</v>
      </c>
      <c r="R32" s="81">
        <f>IF(RES_hh_tes!R32=0,"",RES_hh_tes!R32/RES_hh_fec!R32)</f>
        <v>0.78017165175172842</v>
      </c>
      <c r="S32" s="81">
        <f>IF(RES_hh_tes!S32=0,"",RES_hh_tes!S32/RES_hh_fec!S32)</f>
        <v>0.78521162139352707</v>
      </c>
      <c r="T32" s="81">
        <f>IF(RES_hh_tes!T32=0,"",RES_hh_tes!T32/RES_hh_fec!T32)</f>
        <v>0.79778247810079417</v>
      </c>
      <c r="U32" s="81">
        <f>IF(RES_hh_tes!U32=0,"",RES_hh_tes!U32/RES_hh_fec!U32)</f>
        <v>0.8102476134672465</v>
      </c>
      <c r="V32" s="81">
        <f>IF(RES_hh_tes!V32=0,"",RES_hh_tes!V32/RES_hh_fec!V32)</f>
        <v>0.82300896713702965</v>
      </c>
      <c r="W32" s="81">
        <f>IF(RES_hh_tes!W32=0,"",RES_hh_tes!W32/RES_hh_fec!W32)</f>
        <v>0.83467366976148061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40.00820556527988</v>
      </c>
      <c r="C3" s="65">
        <f t="shared" si="0"/>
        <v>40.008205565279894</v>
      </c>
      <c r="D3" s="65">
        <f t="shared" si="0"/>
        <v>42.474471967451201</v>
      </c>
      <c r="E3" s="65">
        <f t="shared" si="0"/>
        <v>42.474471967451208</v>
      </c>
      <c r="F3" s="65">
        <f t="shared" si="0"/>
        <v>42.474471967451194</v>
      </c>
      <c r="G3" s="65">
        <f t="shared" si="0"/>
        <v>41.322196212243981</v>
      </c>
      <c r="H3" s="65">
        <f t="shared" si="0"/>
        <v>38.409456292890212</v>
      </c>
      <c r="I3" s="65">
        <f t="shared" si="0"/>
        <v>35.496075056295268</v>
      </c>
      <c r="J3" s="65">
        <f t="shared" si="0"/>
        <v>38.409456292890184</v>
      </c>
      <c r="K3" s="65">
        <f t="shared" si="0"/>
        <v>41.343179468696484</v>
      </c>
      <c r="L3" s="65">
        <f t="shared" si="0"/>
        <v>38.430130832144194</v>
      </c>
      <c r="M3" s="65">
        <f t="shared" si="0"/>
        <v>35.516421255291846</v>
      </c>
      <c r="N3" s="65">
        <f t="shared" si="0"/>
        <v>38.430130832144187</v>
      </c>
      <c r="O3" s="65">
        <f t="shared" si="0"/>
        <v>41.343179468696576</v>
      </c>
      <c r="P3" s="65">
        <f t="shared" si="0"/>
        <v>38.43013083214413</v>
      </c>
      <c r="Q3" s="65">
        <f t="shared" si="0"/>
        <v>44.255649903433259</v>
      </c>
      <c r="R3" s="65">
        <f t="shared" ref="R3:V3" si="1">SUM(R4,R15,R17,R27)</f>
        <v>38.430130832144087</v>
      </c>
      <c r="S3" s="65">
        <f t="shared" si="1"/>
        <v>43.431514919999927</v>
      </c>
      <c r="T3" s="65">
        <f t="shared" si="1"/>
        <v>32.983298639999866</v>
      </c>
      <c r="U3" s="65">
        <f t="shared" si="1"/>
        <v>34.674231239999855</v>
      </c>
      <c r="V3" s="65">
        <f t="shared" si="1"/>
        <v>36.771553079999912</v>
      </c>
      <c r="W3" s="65">
        <f t="shared" ref="W3" si="2">SUM(W4,W15,W17,W27)</f>
        <v>33.82576307999998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11.372339356936855</v>
      </c>
      <c r="C4" s="69">
        <f t="shared" si="3"/>
        <v>11.925904788198714</v>
      </c>
      <c r="D4" s="69">
        <f t="shared" si="3"/>
        <v>16.209822969317912</v>
      </c>
      <c r="E4" s="69">
        <f t="shared" si="3"/>
        <v>19.057355811122996</v>
      </c>
      <c r="F4" s="69">
        <f t="shared" si="3"/>
        <v>15.161360738637383</v>
      </c>
      <c r="G4" s="69">
        <f t="shared" si="3"/>
        <v>14.69230592684475</v>
      </c>
      <c r="H4" s="69">
        <f t="shared" si="3"/>
        <v>14.601883477972423</v>
      </c>
      <c r="I4" s="69">
        <f t="shared" si="3"/>
        <v>12.301507156087315</v>
      </c>
      <c r="J4" s="69">
        <f t="shared" si="3"/>
        <v>10.465194212385047</v>
      </c>
      <c r="K4" s="69">
        <f t="shared" si="3"/>
        <v>10.665592916953349</v>
      </c>
      <c r="L4" s="69">
        <f t="shared" si="3"/>
        <v>9.6550235065511121</v>
      </c>
      <c r="M4" s="69">
        <f t="shared" si="3"/>
        <v>8.7442793597325235</v>
      </c>
      <c r="N4" s="69">
        <f t="shared" si="3"/>
        <v>10.86252941823645</v>
      </c>
      <c r="O4" s="69">
        <f t="shared" si="3"/>
        <v>11.382998799615319</v>
      </c>
      <c r="P4" s="69">
        <f t="shared" si="3"/>
        <v>10.561669137164936</v>
      </c>
      <c r="Q4" s="69">
        <f t="shared" si="3"/>
        <v>14.071512503433356</v>
      </c>
      <c r="R4" s="69">
        <f t="shared" ref="R4:V4" si="4">SUM(R5:R14)</f>
        <v>8.5652794321441785</v>
      </c>
      <c r="S4" s="69">
        <f t="shared" si="4"/>
        <v>13.409923119999986</v>
      </c>
      <c r="T4" s="69">
        <f t="shared" si="4"/>
        <v>2.4653622400000024</v>
      </c>
      <c r="U4" s="69">
        <f t="shared" si="4"/>
        <v>5.4189258399999867</v>
      </c>
      <c r="V4" s="69">
        <f t="shared" si="4"/>
        <v>7.4146566800000082</v>
      </c>
      <c r="W4" s="69">
        <f t="shared" ref="W4" si="5">SUM(W5:W14)</f>
        <v>5.5225104800000038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10.691046290406085</v>
      </c>
      <c r="C6" s="72">
        <v>11.244611721667944</v>
      </c>
      <c r="D6" s="72">
        <v>15.520218915943731</v>
      </c>
      <c r="E6" s="72">
        <v>18.367751757748813</v>
      </c>
      <c r="F6" s="72">
        <v>14.4717566852632</v>
      </c>
      <c r="G6" s="72">
        <v>14.006534954600756</v>
      </c>
      <c r="H6" s="72">
        <v>13.926201945082193</v>
      </c>
      <c r="I6" s="72">
        <v>11.63655637979203</v>
      </c>
      <c r="J6" s="72">
        <v>9.7895126794948162</v>
      </c>
      <c r="K6" s="72">
        <v>9.9588386882568241</v>
      </c>
      <c r="L6" s="72">
        <v>8.9586674344069355</v>
      </c>
      <c r="M6" s="72">
        <v>8.0589823844407178</v>
      </c>
      <c r="N6" s="72">
        <v>10.166173346092274</v>
      </c>
      <c r="O6" s="72">
        <v>10.676244570918794</v>
      </c>
      <c r="P6" s="72">
        <v>9.865313065020759</v>
      </c>
      <c r="Q6" s="72">
        <v>13.35493831999999</v>
      </c>
      <c r="R6" s="72">
        <v>7.8689233600000028</v>
      </c>
      <c r="S6" s="72">
        <v>12.696073359999984</v>
      </c>
      <c r="T6" s="72">
        <v>2.2901009200000053</v>
      </c>
      <c r="U6" s="72">
        <v>5.2914145599999864</v>
      </c>
      <c r="V6" s="72">
        <v>7.3348954400000048</v>
      </c>
      <c r="W6" s="72">
        <v>5.4395481200000004</v>
      </c>
      <c r="DA6" s="89" t="s">
        <v>447</v>
      </c>
    </row>
    <row r="7" spans="1:105" ht="12" customHeight="1" x14ac:dyDescent="0.25">
      <c r="A7" s="28" t="s">
        <v>205</v>
      </c>
      <c r="B7" s="72">
        <v>0.68129306653077037</v>
      </c>
      <c r="C7" s="72">
        <v>0.68129306653077037</v>
      </c>
      <c r="D7" s="72">
        <v>0.68960405337418251</v>
      </c>
      <c r="E7" s="72">
        <v>0.68960405337418251</v>
      </c>
      <c r="F7" s="72">
        <v>0.68960405337418251</v>
      </c>
      <c r="G7" s="72">
        <v>0.68577097224399353</v>
      </c>
      <c r="H7" s="72">
        <v>0.6756815328902307</v>
      </c>
      <c r="I7" s="72">
        <v>0.66495077629528521</v>
      </c>
      <c r="J7" s="72">
        <v>0.6756815328902307</v>
      </c>
      <c r="K7" s="72">
        <v>0.70675422869652516</v>
      </c>
      <c r="L7" s="72">
        <v>0.69635607214417672</v>
      </c>
      <c r="M7" s="72">
        <v>0.68529697529180555</v>
      </c>
      <c r="N7" s="72">
        <v>0.69635607214417661</v>
      </c>
      <c r="O7" s="72">
        <v>0.70675422869652482</v>
      </c>
      <c r="P7" s="72">
        <v>0.69635607214417661</v>
      </c>
      <c r="Q7" s="72">
        <v>0.71657418343336599</v>
      </c>
      <c r="R7" s="72">
        <v>0.69635607214417627</v>
      </c>
      <c r="S7" s="72">
        <v>0.71384976000000222</v>
      </c>
      <c r="T7" s="72">
        <v>0.17526131999999708</v>
      </c>
      <c r="U7" s="72">
        <v>0.12751128000000025</v>
      </c>
      <c r="V7" s="72">
        <v>7.9761240000003397E-2</v>
      </c>
      <c r="W7" s="72">
        <v>8.2962360000003343E-2</v>
      </c>
      <c r="DA7" s="89" t="s">
        <v>448</v>
      </c>
    </row>
    <row r="8" spans="1:105" ht="12" customHeight="1" x14ac:dyDescent="0.25">
      <c r="A8" s="28" t="s">
        <v>192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0</v>
      </c>
      <c r="C17" s="69">
        <f t="shared" si="7"/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" si="9">SUM(W18:W26)</f>
        <v>0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28.635866208343028</v>
      </c>
      <c r="C27" s="69">
        <f t="shared" si="10"/>
        <v>28.08230077708118</v>
      </c>
      <c r="D27" s="69">
        <f t="shared" si="10"/>
        <v>26.264648998133289</v>
      </c>
      <c r="E27" s="69">
        <f t="shared" si="10"/>
        <v>23.417116156328209</v>
      </c>
      <c r="F27" s="69">
        <f t="shared" si="10"/>
        <v>27.31311122881381</v>
      </c>
      <c r="G27" s="69">
        <f t="shared" si="10"/>
        <v>26.629890285399227</v>
      </c>
      <c r="H27" s="69">
        <f t="shared" si="10"/>
        <v>23.807572814917791</v>
      </c>
      <c r="I27" s="69">
        <f t="shared" si="10"/>
        <v>23.194567900207954</v>
      </c>
      <c r="J27" s="69">
        <f t="shared" si="10"/>
        <v>27.944262080505133</v>
      </c>
      <c r="K27" s="69">
        <f t="shared" si="10"/>
        <v>30.677586551743136</v>
      </c>
      <c r="L27" s="69">
        <f t="shared" si="10"/>
        <v>28.77510732559308</v>
      </c>
      <c r="M27" s="69">
        <f t="shared" si="10"/>
        <v>26.772141895559319</v>
      </c>
      <c r="N27" s="69">
        <f t="shared" si="10"/>
        <v>27.567601413907738</v>
      </c>
      <c r="O27" s="69">
        <f t="shared" si="10"/>
        <v>29.960180669081254</v>
      </c>
      <c r="P27" s="69">
        <f t="shared" si="10"/>
        <v>27.868461694979192</v>
      </c>
      <c r="Q27" s="69">
        <f t="shared" si="10"/>
        <v>30.184137399999905</v>
      </c>
      <c r="R27" s="69">
        <f t="shared" ref="R27:V27" si="11">SUM(R28:R32)</f>
        <v>29.864851399999907</v>
      </c>
      <c r="S27" s="69">
        <f t="shared" si="11"/>
        <v>30.021591799999939</v>
      </c>
      <c r="T27" s="69">
        <f t="shared" si="11"/>
        <v>30.517936399999861</v>
      </c>
      <c r="U27" s="69">
        <f t="shared" si="11"/>
        <v>29.255305399999866</v>
      </c>
      <c r="V27" s="69">
        <f t="shared" si="11"/>
        <v>29.356896399999904</v>
      </c>
      <c r="W27" s="69">
        <f t="shared" ref="W27" si="12">SUM(W28:W32)</f>
        <v>28.303252599999979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28.635866208343028</v>
      </c>
      <c r="C29" s="72">
        <v>28.08230077708118</v>
      </c>
      <c r="D29" s="72">
        <v>26.264648998133289</v>
      </c>
      <c r="E29" s="72">
        <v>23.417116156328209</v>
      </c>
      <c r="F29" s="72">
        <v>27.31311122881381</v>
      </c>
      <c r="G29" s="72">
        <v>26.629890285399227</v>
      </c>
      <c r="H29" s="72">
        <v>23.807572814917791</v>
      </c>
      <c r="I29" s="72">
        <v>23.194567900207954</v>
      </c>
      <c r="J29" s="72">
        <v>27.944262080505133</v>
      </c>
      <c r="K29" s="72">
        <v>30.677586551743136</v>
      </c>
      <c r="L29" s="72">
        <v>28.77510732559308</v>
      </c>
      <c r="M29" s="72">
        <v>26.772141895559319</v>
      </c>
      <c r="N29" s="72">
        <v>27.567601413907738</v>
      </c>
      <c r="O29" s="72">
        <v>29.960180669081254</v>
      </c>
      <c r="P29" s="72">
        <v>27.868461694979192</v>
      </c>
      <c r="Q29" s="72">
        <v>30.184137399999905</v>
      </c>
      <c r="R29" s="72">
        <v>29.864851399999907</v>
      </c>
      <c r="S29" s="72">
        <v>30.021591799999939</v>
      </c>
      <c r="T29" s="72">
        <v>30.517936399999861</v>
      </c>
      <c r="U29" s="72">
        <v>29.255305399999866</v>
      </c>
      <c r="V29" s="72">
        <v>29.356896399999904</v>
      </c>
      <c r="W29" s="72">
        <v>28.303252599999979</v>
      </c>
      <c r="DA29" s="89" t="s">
        <v>467</v>
      </c>
    </row>
    <row r="30" spans="1:105" ht="12" customHeight="1" x14ac:dyDescent="0.25">
      <c r="A30" s="28" t="s">
        <v>192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3797.0472643678718</v>
      </c>
      <c r="C3" s="65">
        <f>IF(RES_hh_fec!C3=0,0,1000*11630*RES_hh_fec!C3/RES_hh_num!C3)</f>
        <v>3546.6201456068566</v>
      </c>
      <c r="D3" s="65">
        <f>IF(RES_hh_fec!D3=0,0,1000*11630*RES_hh_fec!D3/RES_hh_num!D3)</f>
        <v>3761.6967601633019</v>
      </c>
      <c r="E3" s="65">
        <f>IF(RES_hh_fec!E3=0,0,1000*11630*RES_hh_fec!E3/RES_hh_num!E3)</f>
        <v>4098.306394480911</v>
      </c>
      <c r="F3" s="65">
        <f>IF(RES_hh_fec!F3=0,0,1000*11630*RES_hh_fec!F3/RES_hh_num!F3)</f>
        <v>3914.6882524455891</v>
      </c>
      <c r="G3" s="65">
        <f>IF(RES_hh_fec!G3=0,0,1000*11630*RES_hh_fec!G3/RES_hh_num!G3)</f>
        <v>3865.2322019298595</v>
      </c>
      <c r="H3" s="65">
        <f>IF(RES_hh_fec!H3=0,0,1000*11630*RES_hh_fec!H3/RES_hh_num!H3)</f>
        <v>3943.2151971580115</v>
      </c>
      <c r="I3" s="65">
        <f>IF(RES_hh_fec!I3=0,0,1000*11630*RES_hh_fec!I3/RES_hh_num!I3)</f>
        <v>3790.6365458988084</v>
      </c>
      <c r="J3" s="65">
        <f>IF(RES_hh_fec!J3=0,0,1000*11630*RES_hh_fec!J3/RES_hh_num!J3)</f>
        <v>3710.6245994851042</v>
      </c>
      <c r="K3" s="65">
        <f>IF(RES_hh_fec!K3=0,0,1000*11630*RES_hh_fec!K3/RES_hh_num!K3)</f>
        <v>3206.7912163099227</v>
      </c>
      <c r="L3" s="65">
        <f>IF(RES_hh_fec!L3=0,0,1000*11630*RES_hh_fec!L3/RES_hh_num!L3)</f>
        <v>3430.9089675423365</v>
      </c>
      <c r="M3" s="65">
        <f>IF(RES_hh_fec!M3=0,0,1000*11630*RES_hh_fec!M3/RES_hh_num!M3)</f>
        <v>3348.3118957154848</v>
      </c>
      <c r="N3" s="65">
        <f>IF(RES_hh_fec!N3=0,0,1000*11630*RES_hh_fec!N3/RES_hh_num!N3)</f>
        <v>3522.5616704164268</v>
      </c>
      <c r="O3" s="65">
        <f>IF(RES_hh_fec!O3=0,0,1000*11630*RES_hh_fec!O3/RES_hh_num!O3)</f>
        <v>3469.3008026172233</v>
      </c>
      <c r="P3" s="65">
        <f>IF(RES_hh_fec!P3=0,0,1000*11630*RES_hh_fec!P3/RES_hh_num!P3)</f>
        <v>3337.5174392619688</v>
      </c>
      <c r="Q3" s="65">
        <f>IF(RES_hh_fec!Q3=0,0,1000*11630*RES_hh_fec!Q3/RES_hh_num!Q3)</f>
        <v>3551.0063373245857</v>
      </c>
      <c r="R3" s="65">
        <f>IF(RES_hh_fec!R3=0,0,1000*11630*RES_hh_fec!R3/RES_hh_num!R3)</f>
        <v>3314.237701668505</v>
      </c>
      <c r="S3" s="65">
        <f>IF(RES_hh_fec!S3=0,0,1000*11630*RES_hh_fec!S3/RES_hh_num!S3)</f>
        <v>3678.868464323124</v>
      </c>
      <c r="T3" s="65">
        <f>IF(RES_hh_fec!T3=0,0,1000*11630*RES_hh_fec!T3/RES_hh_num!T3)</f>
        <v>3583.9441912751827</v>
      </c>
      <c r="U3" s="65">
        <f>IF(RES_hh_fec!U3=0,0,1000*11630*RES_hh_fec!U3/RES_hh_num!U3)</f>
        <v>3661.3668544864145</v>
      </c>
      <c r="V3" s="65">
        <f>IF(RES_hh_fec!V3=0,0,1000*11630*RES_hh_fec!V3/RES_hh_num!V3)</f>
        <v>3645.8193841181901</v>
      </c>
      <c r="W3" s="65">
        <f>IF(RES_hh_fec!W3=0,0,1000*11630*RES_hh_fec!W3/RES_hh_num!W3)</f>
        <v>3755.8307250912867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444.22612570968687</v>
      </c>
      <c r="C4" s="69">
        <f>IF(RES_hh_fec!C4=0,0,1000*11630*RES_hh_fec!C4/RES_hh_num!C4)</f>
        <v>445.34930458042248</v>
      </c>
      <c r="D4" s="69">
        <f>IF(RES_hh_fec!D4=0,0,1000*11630*RES_hh_fec!D4/RES_hh_num!D4)</f>
        <v>607.59488882689425</v>
      </c>
      <c r="E4" s="69">
        <f>IF(RES_hh_fec!E4=0,0,1000*11630*RES_hh_fec!E4/RES_hh_num!E4)</f>
        <v>742.67243201756003</v>
      </c>
      <c r="F4" s="69">
        <f>IF(RES_hh_fec!F4=0,0,1000*11630*RES_hh_fec!F4/RES_hh_num!F4)</f>
        <v>629.04682958638602</v>
      </c>
      <c r="G4" s="69">
        <f>IF(RES_hh_fec!G4=0,0,1000*11630*RES_hh_fec!G4/RES_hh_num!G4)</f>
        <v>606.77273206793927</v>
      </c>
      <c r="H4" s="69">
        <f>IF(RES_hh_fec!H4=0,0,1000*11630*RES_hh_fec!H4/RES_hh_num!H4)</f>
        <v>633.70525455787003</v>
      </c>
      <c r="I4" s="69">
        <f>IF(RES_hh_fec!I4=0,0,1000*11630*RES_hh_fec!I4/RES_hh_num!I4)</f>
        <v>571.12936216389426</v>
      </c>
      <c r="J4" s="69">
        <f>IF(RES_hh_fec!J4=0,0,1000*11630*RES_hh_fec!J4/RES_hh_num!J4)</f>
        <v>508.82821260667373</v>
      </c>
      <c r="K4" s="69">
        <f>IF(RES_hh_fec!K4=0,0,1000*11630*RES_hh_fec!K4/RES_hh_num!K4)</f>
        <v>471.3294518708924</v>
      </c>
      <c r="L4" s="69">
        <f>IF(RES_hh_fec!L4=0,0,1000*11630*RES_hh_fec!L4/RES_hh_num!L4)</f>
        <v>564.87693018180892</v>
      </c>
      <c r="M4" s="69">
        <f>IF(RES_hh_fec!M4=0,0,1000*11630*RES_hh_fec!M4/RES_hh_num!M4)</f>
        <v>510.70265994495003</v>
      </c>
      <c r="N4" s="69">
        <f>IF(RES_hh_fec!N4=0,0,1000*11630*RES_hh_fec!N4/RES_hh_num!N4)</f>
        <v>594.92189071508972</v>
      </c>
      <c r="O4" s="69">
        <f>IF(RES_hh_fec!O4=0,0,1000*11630*RES_hh_fec!O4/RES_hh_num!O4)</f>
        <v>580.29401084906283</v>
      </c>
      <c r="P4" s="69">
        <f>IF(RES_hh_fec!P4=0,0,1000*11630*RES_hh_fec!P4/RES_hh_num!P4)</f>
        <v>546.73638815607455</v>
      </c>
      <c r="Q4" s="69">
        <f>IF(RES_hh_fec!Q4=0,0,1000*11630*RES_hh_fec!Q4/RES_hh_num!Q4)</f>
        <v>680.69509357825314</v>
      </c>
      <c r="R4" s="69">
        <f>IF(RES_hh_fec!R4=0,0,1000*11630*RES_hh_fec!R4/RES_hh_num!R4)</f>
        <v>496.75502602646372</v>
      </c>
      <c r="S4" s="69">
        <f>IF(RES_hh_fec!S4=0,0,1000*11630*RES_hh_fec!S4/RES_hh_num!S4)</f>
        <v>806.56718574281206</v>
      </c>
      <c r="T4" s="69">
        <f>IF(RES_hh_fec!T4=0,0,1000*11630*RES_hh_fec!T4/RES_hh_num!T4)</f>
        <v>544.2527513538281</v>
      </c>
      <c r="U4" s="69">
        <f>IF(RES_hh_fec!U4=0,0,1000*11630*RES_hh_fec!U4/RES_hh_num!U4)</f>
        <v>620.0603550670869</v>
      </c>
      <c r="V4" s="69">
        <f>IF(RES_hh_fec!V4=0,0,1000*11630*RES_hh_fec!V4/RES_hh_num!V4)</f>
        <v>692.54765507476998</v>
      </c>
      <c r="W4" s="69">
        <f>IF(RES_hh_fec!W4=0,0,1000*11630*RES_hh_fec!W4/RES_hh_num!W4)</f>
        <v>749.84626424888404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519.38362738724311</v>
      </c>
      <c r="C6" s="72">
        <f>IF(RES_hh_fec!C6=0,0,1000*11630*RES_hh_fec!C6/RES_hh_num!C6)</f>
        <v>556.89632897904028</v>
      </c>
      <c r="D6" s="72">
        <f>IF(RES_hh_fec!D6=0,0,1000*11630*RES_hh_fec!D6/RES_hh_num!D6)</f>
        <v>786.7127025358584</v>
      </c>
      <c r="E6" s="72">
        <f>IF(RES_hh_fec!E6=0,0,1000*11630*RES_hh_fec!E6/RES_hh_num!E6)</f>
        <v>1001.7246671532738</v>
      </c>
      <c r="F6" s="72">
        <f>IF(RES_hh_fec!F6=0,0,1000*11630*RES_hh_fec!F6/RES_hh_num!F6)</f>
        <v>868.17198252912942</v>
      </c>
      <c r="G6" s="72">
        <f>IF(RES_hh_fec!G6=0,0,1000*11630*RES_hh_fec!G6/RES_hh_num!G6)</f>
        <v>924.44169824602534</v>
      </c>
      <c r="H6" s="72">
        <f>IF(RES_hh_fec!H6=0,0,1000*11630*RES_hh_fec!H6/RES_hh_num!H6)</f>
        <v>1027.2057937681168</v>
      </c>
      <c r="I6" s="72">
        <f>IF(RES_hh_fec!I6=0,0,1000*11630*RES_hh_fec!I6/RES_hh_num!I6)</f>
        <v>960.53432889326734</v>
      </c>
      <c r="J6" s="72">
        <f>IF(RES_hh_fec!J6=0,0,1000*11630*RES_hh_fec!J6/RES_hh_num!J6)</f>
        <v>902.74479501372639</v>
      </c>
      <c r="K6" s="72">
        <f>IF(RES_hh_fec!K6=0,0,1000*11630*RES_hh_fec!K6/RES_hh_num!K6)</f>
        <v>988.67093303071454</v>
      </c>
      <c r="L6" s="72">
        <f>IF(RES_hh_fec!L6=0,0,1000*11630*RES_hh_fec!L6/RES_hh_num!L6)</f>
        <v>1005.1662497643437</v>
      </c>
      <c r="M6" s="72">
        <f>IF(RES_hh_fec!M6=0,0,1000*11630*RES_hh_fec!M6/RES_hh_num!M6)</f>
        <v>954.55844434789572</v>
      </c>
      <c r="N6" s="72">
        <f>IF(RES_hh_fec!N6=0,0,1000*11630*RES_hh_fec!N6/RES_hh_num!N6)</f>
        <v>1202.4654841624811</v>
      </c>
      <c r="O6" s="72">
        <f>IF(RES_hh_fec!O6=0,0,1000*11630*RES_hh_fec!O6/RES_hh_num!O6)</f>
        <v>1230.205934212333</v>
      </c>
      <c r="P6" s="72">
        <f>IF(RES_hh_fec!P6=0,0,1000*11630*RES_hh_fec!P6/RES_hh_num!P6)</f>
        <v>1148.1841748501793</v>
      </c>
      <c r="Q6" s="72">
        <f>IF(RES_hh_fec!Q6=0,0,1000*11630*RES_hh_fec!Q6/RES_hh_num!Q6)</f>
        <v>1609.56274678007</v>
      </c>
      <c r="R6" s="72">
        <f>IF(RES_hh_fec!R6=0,0,1000*11630*RES_hh_fec!R6/RES_hh_num!R6)</f>
        <v>1143.8907784712362</v>
      </c>
      <c r="S6" s="72">
        <f>IF(RES_hh_fec!S6=0,0,1000*11630*RES_hh_fec!S6/RES_hh_num!S6)</f>
        <v>2259.5692114188141</v>
      </c>
      <c r="T6" s="72">
        <f>IF(RES_hh_fec!T6=0,0,1000*11630*RES_hh_fec!T6/RES_hh_num!T6)</f>
        <v>637.9853464399738</v>
      </c>
      <c r="U6" s="72">
        <f>IF(RES_hh_fec!U6=0,0,1000*11630*RES_hh_fec!U6/RES_hh_num!U6)</f>
        <v>1693.9697314942705</v>
      </c>
      <c r="V6" s="72">
        <f>IF(RES_hh_fec!V6=0,0,1000*11630*RES_hh_fec!V6/RES_hh_num!V6)</f>
        <v>2308.3754329107501</v>
      </c>
      <c r="W6" s="72">
        <f>IF(RES_hh_fec!W6=0,0,1000*11630*RES_hh_fec!W6/RES_hh_num!W6)</f>
        <v>1893.7041430517113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477.69531194092792</v>
      </c>
      <c r="C7" s="72">
        <f>IF(RES_hh_fec!C7=0,0,1000*11630*RES_hh_fec!C7/RES_hh_num!C7)</f>
        <v>513.38037230242094</v>
      </c>
      <c r="D7" s="72">
        <f>IF(RES_hh_fec!D7=0,0,1000*11630*RES_hh_fec!D7/RES_hh_num!D7)</f>
        <v>639.05247217717488</v>
      </c>
      <c r="E7" s="72">
        <f>IF(RES_hh_fec!E7=0,0,1000*11630*RES_hh_fec!E7/RES_hh_num!E7)</f>
        <v>757.09285493226537</v>
      </c>
      <c r="F7" s="72">
        <f>IF(RES_hh_fec!F7=0,0,1000*11630*RES_hh_fec!F7/RES_hh_num!F7)</f>
        <v>823.30338581787453</v>
      </c>
      <c r="G7" s="72">
        <f>IF(RES_hh_fec!G7=0,0,1000*11630*RES_hh_fec!G7/RES_hh_num!G7)</f>
        <v>851.07647518099645</v>
      </c>
      <c r="H7" s="72">
        <f>IF(RES_hh_fec!H7=0,0,1000*11630*RES_hh_fec!H7/RES_hh_num!H7)</f>
        <v>868.40373352382107</v>
      </c>
      <c r="I7" s="72">
        <f>IF(RES_hh_fec!I7=0,0,1000*11630*RES_hh_fec!I7/RES_hh_num!I7)</f>
        <v>848.96382014618621</v>
      </c>
      <c r="J7" s="72">
        <f>IF(RES_hh_fec!J7=0,0,1000*11630*RES_hh_fec!J7/RES_hh_num!J7)</f>
        <v>845.61762972873544</v>
      </c>
      <c r="K7" s="72">
        <f>IF(RES_hh_fec!K7=0,0,1000*11630*RES_hh_fec!K7/RES_hh_num!K7)</f>
        <v>846.72453411263757</v>
      </c>
      <c r="L7" s="72">
        <f>IF(RES_hh_fec!L7=0,0,1000*11630*RES_hh_fec!L7/RES_hh_num!L7)</f>
        <v>917.54714339986162</v>
      </c>
      <c r="M7" s="72">
        <f>IF(RES_hh_fec!M7=0,0,1000*11630*RES_hh_fec!M7/RES_hh_num!M7)</f>
        <v>951.82086689972527</v>
      </c>
      <c r="N7" s="72">
        <f>IF(RES_hh_fec!N7=0,0,1000*11630*RES_hh_fec!N7/RES_hh_num!N7)</f>
        <v>1036.7043776698197</v>
      </c>
      <c r="O7" s="72">
        <f>IF(RES_hh_fec!O7=0,0,1000*11630*RES_hh_fec!O7/RES_hh_num!O7)</f>
        <v>1073.0664508863676</v>
      </c>
      <c r="P7" s="72">
        <f>IF(RES_hh_fec!P7=0,0,1000*11630*RES_hh_fec!P7/RES_hh_num!P7)</f>
        <v>1087.2226667940881</v>
      </c>
      <c r="Q7" s="72">
        <f>IF(RES_hh_fec!Q7=0,0,1000*11630*RES_hh_fec!Q7/RES_hh_num!Q7)</f>
        <v>1219.3431744532286</v>
      </c>
      <c r="R7" s="72">
        <f>IF(RES_hh_fec!R7=0,0,1000*11630*RES_hh_fec!R7/RES_hh_num!R7)</f>
        <v>1317.0643910053502</v>
      </c>
      <c r="S7" s="72">
        <f>IF(RES_hh_fec!S7=0,0,1000*11630*RES_hh_fec!S7/RES_hh_num!S7)</f>
        <v>1855.7558945908347</v>
      </c>
      <c r="T7" s="72">
        <f>IF(RES_hh_fec!T7=0,0,1000*11630*RES_hh_fec!T7/RES_hh_num!T7)</f>
        <v>807.12530712531009</v>
      </c>
      <c r="U7" s="72">
        <f>IF(RES_hh_fec!U7=0,0,1000*11630*RES_hh_fec!U7/RES_hh_num!U7)</f>
        <v>1163.0170316301903</v>
      </c>
      <c r="V7" s="72">
        <f>IF(RES_hh_fec!V7=0,0,1000*11630*RES_hh_fec!V7/RES_hh_num!V7)</f>
        <v>1565.4450261779757</v>
      </c>
      <c r="W7" s="72">
        <f>IF(RES_hh_fec!W7=0,0,1000*11630*RES_hh_fec!W7/RES_hh_num!W7)</f>
        <v>1980.8917197452722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0</v>
      </c>
      <c r="C8" s="72">
        <f>IF(RES_hh_fec!C8=0,0,1000*11630*RES_hh_fec!C8/RES_hh_num!C8)</f>
        <v>0</v>
      </c>
      <c r="D8" s="72">
        <f>IF(RES_hh_fec!D8=0,0,1000*11630*RES_hh_fec!D8/RES_hh_num!D8)</f>
        <v>0</v>
      </c>
      <c r="E8" s="72">
        <f>IF(RES_hh_fec!E8=0,0,1000*11630*RES_hh_fec!E8/RES_hh_num!E8)</f>
        <v>0</v>
      </c>
      <c r="F8" s="72">
        <f>IF(RES_hh_fec!F8=0,0,1000*11630*RES_hh_fec!F8/RES_hh_num!F8)</f>
        <v>0</v>
      </c>
      <c r="G8" s="72">
        <f>IF(RES_hh_fec!G8=0,0,1000*11630*RES_hh_fec!G8/RES_hh_num!G8)</f>
        <v>0</v>
      </c>
      <c r="H8" s="72">
        <f>IF(RES_hh_fec!H8=0,0,1000*11630*RES_hh_fec!H8/RES_hh_num!H8)</f>
        <v>0</v>
      </c>
      <c r="I8" s="72">
        <f>IF(RES_hh_fec!I8=0,0,1000*11630*RES_hh_fec!I8/RES_hh_num!I8)</f>
        <v>0</v>
      </c>
      <c r="J8" s="72">
        <f>IF(RES_hh_fec!J8=0,0,1000*11630*RES_hh_fec!J8/RES_hh_num!J8)</f>
        <v>0</v>
      </c>
      <c r="K8" s="72">
        <f>IF(RES_hh_fec!K8=0,0,1000*11630*RES_hh_fec!K8/RES_hh_num!K8)</f>
        <v>0</v>
      </c>
      <c r="L8" s="72">
        <f>IF(RES_hh_fec!L8=0,0,1000*11630*RES_hh_fec!L8/RES_hh_num!L8)</f>
        <v>0</v>
      </c>
      <c r="M8" s="72">
        <f>IF(RES_hh_fec!M8=0,0,1000*11630*RES_hh_fec!M8/RES_hh_num!M8)</f>
        <v>0</v>
      </c>
      <c r="N8" s="72">
        <f>IF(RES_hh_fec!N8=0,0,1000*11630*RES_hh_fec!N8/RES_hh_num!N8)</f>
        <v>0</v>
      </c>
      <c r="O8" s="72">
        <f>IF(RES_hh_fec!O8=0,0,1000*11630*RES_hh_fec!O8/RES_hh_num!O8)</f>
        <v>0</v>
      </c>
      <c r="P8" s="72">
        <f>IF(RES_hh_fec!P8=0,0,1000*11630*RES_hh_fec!P8/RES_hh_num!P8)</f>
        <v>0</v>
      </c>
      <c r="Q8" s="72">
        <f>IF(RES_hh_fec!Q8=0,0,1000*11630*RES_hh_fec!Q8/RES_hh_num!Q8)</f>
        <v>0</v>
      </c>
      <c r="R8" s="72">
        <f>IF(RES_hh_fec!R8=0,0,1000*11630*RES_hh_fec!R8/RES_hh_num!R8)</f>
        <v>0</v>
      </c>
      <c r="S8" s="72">
        <f>IF(RES_hh_fec!S8=0,0,1000*11630*RES_hh_fec!S8/RES_hh_num!S8)</f>
        <v>0</v>
      </c>
      <c r="T8" s="72">
        <f>IF(RES_hh_fec!T8=0,0,1000*11630*RES_hh_fec!T8/RES_hh_num!T8)</f>
        <v>0</v>
      </c>
      <c r="U8" s="72">
        <f>IF(RES_hh_fec!U8=0,0,1000*11630*RES_hh_fec!U8/RES_hh_num!U8)</f>
        <v>0</v>
      </c>
      <c r="V8" s="72">
        <f>IF(RES_hh_fec!V8=0,0,1000*11630*RES_hh_fec!V8/RES_hh_num!V8)</f>
        <v>0</v>
      </c>
      <c r="W8" s="72">
        <f>IF(RES_hh_fec!W8=0,0,1000*11630*RES_hh_fec!W8/RES_hh_num!W8)</f>
        <v>0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0</v>
      </c>
      <c r="C9" s="72">
        <f>IF(RES_hh_fec!C9=0,0,1000*11630*RES_hh_fec!C9/RES_hh_num!C9)</f>
        <v>0</v>
      </c>
      <c r="D9" s="72">
        <f>IF(RES_hh_fec!D9=0,0,1000*11630*RES_hh_fec!D9/RES_hh_num!D9)</f>
        <v>0</v>
      </c>
      <c r="E9" s="72">
        <f>IF(RES_hh_fec!E9=0,0,1000*11630*RES_hh_fec!E9/RES_hh_num!E9)</f>
        <v>0</v>
      </c>
      <c r="F9" s="72">
        <f>IF(RES_hh_fec!F9=0,0,1000*11630*RES_hh_fec!F9/RES_hh_num!F9)</f>
        <v>0</v>
      </c>
      <c r="G9" s="72">
        <f>IF(RES_hh_fec!G9=0,0,1000*11630*RES_hh_fec!G9/RES_hh_num!G9)</f>
        <v>0</v>
      </c>
      <c r="H9" s="72">
        <f>IF(RES_hh_fec!H9=0,0,1000*11630*RES_hh_fec!H9/RES_hh_num!H9)</f>
        <v>0</v>
      </c>
      <c r="I9" s="72">
        <f>IF(RES_hh_fec!I9=0,0,1000*11630*RES_hh_fec!I9/RES_hh_num!I9)</f>
        <v>0</v>
      </c>
      <c r="J9" s="72">
        <f>IF(RES_hh_fec!J9=0,0,1000*11630*RES_hh_fec!J9/RES_hh_num!J9)</f>
        <v>0</v>
      </c>
      <c r="K9" s="72">
        <f>IF(RES_hh_fec!K9=0,0,1000*11630*RES_hh_fec!K9/RES_hh_num!K9)</f>
        <v>0</v>
      </c>
      <c r="L9" s="72">
        <f>IF(RES_hh_fec!L9=0,0,1000*11630*RES_hh_fec!L9/RES_hh_num!L9)</f>
        <v>912.08558415422078</v>
      </c>
      <c r="M9" s="72">
        <f>IF(RES_hh_fec!M9=0,0,1000*11630*RES_hh_fec!M9/RES_hh_num!M9)</f>
        <v>678.41732475779588</v>
      </c>
      <c r="N9" s="72">
        <f>IF(RES_hh_fec!N9=0,0,1000*11630*RES_hh_fec!N9/RES_hh_num!N9)</f>
        <v>780.92493674444779</v>
      </c>
      <c r="O9" s="72">
        <f>IF(RES_hh_fec!O9=0,0,1000*11630*RES_hh_fec!O9/RES_hh_num!O9)</f>
        <v>698.37279139604709</v>
      </c>
      <c r="P9" s="72">
        <f>IF(RES_hh_fec!P9=0,0,1000*11630*RES_hh_fec!P9/RES_hh_num!P9)</f>
        <v>820.31762698516889</v>
      </c>
      <c r="Q9" s="72">
        <f>IF(RES_hh_fec!Q9=0,0,1000*11630*RES_hh_fec!Q9/RES_hh_num!Q9)</f>
        <v>904.30005425935929</v>
      </c>
      <c r="R9" s="72">
        <f>IF(RES_hh_fec!R9=0,0,1000*11630*RES_hh_fec!R9/RES_hh_num!R9)</f>
        <v>842.99339691856187</v>
      </c>
      <c r="S9" s="72">
        <f>IF(RES_hh_fec!S9=0,0,1000*11630*RES_hh_fec!S9/RES_hh_num!S9)</f>
        <v>1094.9468269965944</v>
      </c>
      <c r="T9" s="72">
        <f>IF(RES_hh_fec!T9=0,0,1000*11630*RES_hh_fec!T9/RES_hh_num!T9)</f>
        <v>1067.6640131759536</v>
      </c>
      <c r="U9" s="72">
        <f>IF(RES_hh_fec!U9=0,0,1000*11630*RES_hh_fec!U9/RES_hh_num!U9)</f>
        <v>1353.8696891732159</v>
      </c>
      <c r="V9" s="72">
        <f>IF(RES_hh_fec!V9=0,0,1000*11630*RES_hh_fec!V9/RES_hh_num!V9)</f>
        <v>1251.3808031049414</v>
      </c>
      <c r="W9" s="72">
        <f>IF(RES_hh_fec!W9=0,0,1000*11630*RES_hh_fec!W9/RES_hh_num!W9)</f>
        <v>1458.5436193222802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160.93392140924007</v>
      </c>
      <c r="C12" s="72">
        <f>IF(RES_hh_fec!C12=0,0,1000*11630*RES_hh_fec!C12/RES_hh_num!C12)</f>
        <v>144.99949132610843</v>
      </c>
      <c r="D12" s="72">
        <f>IF(RES_hh_fec!D12=0,0,1000*11630*RES_hh_fec!D12/RES_hh_num!D12)</f>
        <v>191.48540016369944</v>
      </c>
      <c r="E12" s="72">
        <f>IF(RES_hh_fec!E12=0,0,1000*11630*RES_hh_fec!E12/RES_hh_num!E12)</f>
        <v>272.80424894394446</v>
      </c>
      <c r="F12" s="72">
        <f>IF(RES_hh_fec!F12=0,0,1000*11630*RES_hh_fec!F12/RES_hh_num!F12)</f>
        <v>242.60234855891201</v>
      </c>
      <c r="G12" s="72">
        <f>IF(RES_hh_fec!G12=0,0,1000*11630*RES_hh_fec!G12/RES_hh_num!G12)</f>
        <v>212.29751385178531</v>
      </c>
      <c r="H12" s="72">
        <f>IF(RES_hh_fec!H12=0,0,1000*11630*RES_hh_fec!H12/RES_hh_num!H12)</f>
        <v>233.05160895665966</v>
      </c>
      <c r="I12" s="72">
        <f>IF(RES_hh_fec!I12=0,0,1000*11630*RES_hh_fec!I12/RES_hh_num!I12)</f>
        <v>237.27074993199275</v>
      </c>
      <c r="J12" s="72">
        <f>IF(RES_hh_fec!J12=0,0,1000*11630*RES_hh_fec!J12/RES_hh_num!J12)</f>
        <v>207.64826169043428</v>
      </c>
      <c r="K12" s="72">
        <f>IF(RES_hh_fec!K12=0,0,1000*11630*RES_hh_fec!K12/RES_hh_num!K12)</f>
        <v>171.69270266671035</v>
      </c>
      <c r="L12" s="72">
        <f>IF(RES_hh_fec!L12=0,0,1000*11630*RES_hh_fec!L12/RES_hh_num!L12)</f>
        <v>249.30834690664659</v>
      </c>
      <c r="M12" s="72">
        <f>IF(RES_hh_fec!M12=0,0,1000*11630*RES_hh_fec!M12/RES_hh_num!M12)</f>
        <v>229.37838185762138</v>
      </c>
      <c r="N12" s="72">
        <f>IF(RES_hh_fec!N12=0,0,1000*11630*RES_hh_fec!N12/RES_hh_num!N12)</f>
        <v>266.7295759890423</v>
      </c>
      <c r="O12" s="72">
        <f>IF(RES_hh_fec!O12=0,0,1000*11630*RES_hh_fec!O12/RES_hh_num!O12)</f>
        <v>253.06940949650186</v>
      </c>
      <c r="P12" s="72">
        <f>IF(RES_hh_fec!P12=0,0,1000*11630*RES_hh_fec!P12/RES_hh_num!P12)</f>
        <v>235.50526382643145</v>
      </c>
      <c r="Q12" s="72">
        <f>IF(RES_hh_fec!Q12=0,0,1000*11630*RES_hh_fec!Q12/RES_hh_num!Q12)</f>
        <v>300.88751442172293</v>
      </c>
      <c r="R12" s="72">
        <f>IF(RES_hh_fec!R12=0,0,1000*11630*RES_hh_fec!R12/RES_hh_num!R12)</f>
        <v>238.08519302385156</v>
      </c>
      <c r="S12" s="72">
        <f>IF(RES_hh_fec!S12=0,0,1000*11630*RES_hh_fec!S12/RES_hh_num!S12)</f>
        <v>309.78164437068818</v>
      </c>
      <c r="T12" s="72">
        <f>IF(RES_hh_fec!T12=0,0,1000*11630*RES_hh_fec!T12/RES_hh_num!T12)</f>
        <v>285.90558697826287</v>
      </c>
      <c r="U12" s="72">
        <f>IF(RES_hh_fec!U12=0,0,1000*11630*RES_hh_fec!U12/RES_hh_num!U12)</f>
        <v>316.99257897157224</v>
      </c>
      <c r="V12" s="72">
        <f>IF(RES_hh_fec!V12=0,0,1000*11630*RES_hh_fec!V12/RES_hh_num!V12)</f>
        <v>314.39394741199982</v>
      </c>
      <c r="W12" s="72">
        <f>IF(RES_hh_fec!W12=0,0,1000*11630*RES_hh_fec!W12/RES_hh_num!W12)</f>
        <v>340.07605436073669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516.58430506136176</v>
      </c>
      <c r="C13" s="74">
        <f>IF(RES_hh_fec!C13=0,0,1000*11630*RES_hh_fec!C13/RES_hh_num!C13)</f>
        <v>331.03902653014472</v>
      </c>
      <c r="D13" s="74">
        <f>IF(RES_hh_fec!D13=0,0,1000*11630*RES_hh_fec!D13/RES_hh_num!D13)</f>
        <v>460.33832408029389</v>
      </c>
      <c r="E13" s="74">
        <f>IF(RES_hh_fec!E13=0,0,1000*11630*RES_hh_fec!E13/RES_hh_num!E13)</f>
        <v>610.15013522077288</v>
      </c>
      <c r="F13" s="74">
        <f>IF(RES_hh_fec!F13=0,0,1000*11630*RES_hh_fec!F13/RES_hh_num!F13)</f>
        <v>678.22706204497888</v>
      </c>
      <c r="G13" s="74">
        <f>IF(RES_hh_fec!G13=0,0,1000*11630*RES_hh_fec!G13/RES_hh_num!G13)</f>
        <v>601.61301572634682</v>
      </c>
      <c r="H13" s="74">
        <f>IF(RES_hh_fec!H13=0,0,1000*11630*RES_hh_fec!H13/RES_hh_num!H13)</f>
        <v>700.49855207978953</v>
      </c>
      <c r="I13" s="74">
        <f>IF(RES_hh_fec!I13=0,0,1000*11630*RES_hh_fec!I13/RES_hh_num!I13)</f>
        <v>688.21124161462524</v>
      </c>
      <c r="J13" s="74">
        <f>IF(RES_hh_fec!J13=0,0,1000*11630*RES_hh_fec!J13/RES_hh_num!J13)</f>
        <v>725.1141607060398</v>
      </c>
      <c r="K13" s="74">
        <f>IF(RES_hh_fec!K13=0,0,1000*11630*RES_hh_fec!K13/RES_hh_num!K13)</f>
        <v>551.95880647321144</v>
      </c>
      <c r="L13" s="74">
        <f>IF(RES_hh_fec!L13=0,0,1000*11630*RES_hh_fec!L13/RES_hh_num!L13)</f>
        <v>944.88623924508806</v>
      </c>
      <c r="M13" s="74">
        <f>IF(RES_hh_fec!M13=0,0,1000*11630*RES_hh_fec!M13/RES_hh_num!M13)</f>
        <v>920.64145589547695</v>
      </c>
      <c r="N13" s="74">
        <f>IF(RES_hh_fec!N13=0,0,1000*11630*RES_hh_fec!N13/RES_hh_num!N13)</f>
        <v>953.20600383894134</v>
      </c>
      <c r="O13" s="74">
        <f>IF(RES_hh_fec!O13=0,0,1000*11630*RES_hh_fec!O13/RES_hh_num!O13)</f>
        <v>912.41631206252157</v>
      </c>
      <c r="P13" s="74">
        <f>IF(RES_hh_fec!P13=0,0,1000*11630*RES_hh_fec!P13/RES_hh_num!P13)</f>
        <v>853.4493988426326</v>
      </c>
      <c r="Q13" s="74">
        <f>IF(RES_hh_fec!Q13=0,0,1000*11630*RES_hh_fec!Q13/RES_hh_num!Q13)</f>
        <v>860.51803656202731</v>
      </c>
      <c r="R13" s="74">
        <f>IF(RES_hh_fec!R13=0,0,1000*11630*RES_hh_fec!R13/RES_hh_num!R13)</f>
        <v>655.38539796889825</v>
      </c>
      <c r="S13" s="74">
        <f>IF(RES_hh_fec!S13=0,0,1000*11630*RES_hh_fec!S13/RES_hh_num!S13)</f>
        <v>1451.5383128945889</v>
      </c>
      <c r="T13" s="74">
        <f>IF(RES_hh_fec!T13=0,0,1000*11630*RES_hh_fec!T13/RES_hh_num!T13)</f>
        <v>1282.3017629167969</v>
      </c>
      <c r="U13" s="74">
        <f>IF(RES_hh_fec!U13=0,0,1000*11630*RES_hh_fec!U13/RES_hh_num!U13)</f>
        <v>1066.4027546441177</v>
      </c>
      <c r="V13" s="74">
        <f>IF(RES_hh_fec!V13=0,0,1000*11630*RES_hh_fec!V13/RES_hh_num!V13)</f>
        <v>1305.9023513567454</v>
      </c>
      <c r="W13" s="74">
        <f>IF(RES_hh_fec!W13=0,0,1000*11630*RES_hh_fec!W13/RES_hh_num!W13)</f>
        <v>1512.8648692584713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4.4784720198916377</v>
      </c>
      <c r="C14" s="76">
        <f>IF(RES_hh_fec!C14=0,0,1000*11630*RES_hh_fec!C14/RES_hh_num!C14)</f>
        <v>4.3579430686134994</v>
      </c>
      <c r="D14" s="76">
        <f>IF(RES_hh_fec!D14=0,0,1000*11630*RES_hh_fec!D14/RES_hh_num!D14)</f>
        <v>6.9586103177622007</v>
      </c>
      <c r="E14" s="76">
        <f>IF(RES_hh_fec!E14=0,0,1000*11630*RES_hh_fec!E14/RES_hh_num!E14)</f>
        <v>7.466268501202296</v>
      </c>
      <c r="F14" s="76">
        <f>IF(RES_hh_fec!F14=0,0,1000*11630*RES_hh_fec!F14/RES_hh_num!F14)</f>
        <v>8.1871697600226678</v>
      </c>
      <c r="G14" s="76">
        <f>IF(RES_hh_fec!G14=0,0,1000*11630*RES_hh_fec!G14/RES_hh_num!G14)</f>
        <v>8.7020740510471448</v>
      </c>
      <c r="H14" s="76">
        <f>IF(RES_hh_fec!H14=0,0,1000*11630*RES_hh_fec!H14/RES_hh_num!H14)</f>
        <v>8.9913067863929914</v>
      </c>
      <c r="I14" s="76">
        <f>IF(RES_hh_fec!I14=0,0,1000*11630*RES_hh_fec!I14/RES_hh_num!I14)</f>
        <v>8.2373199978649065</v>
      </c>
      <c r="J14" s="76">
        <f>IF(RES_hh_fec!J14=0,0,1000*11630*RES_hh_fec!J14/RES_hh_num!J14)</f>
        <v>8.1450710409764646</v>
      </c>
      <c r="K14" s="76">
        <f>IF(RES_hh_fec!K14=0,0,1000*11630*RES_hh_fec!K14/RES_hh_num!K14)</f>
        <v>8.9722037280419737</v>
      </c>
      <c r="L14" s="76">
        <f>IF(RES_hh_fec!L14=0,0,1000*11630*RES_hh_fec!L14/RES_hh_num!L14)</f>
        <v>9.3173064397053587</v>
      </c>
      <c r="M14" s="76">
        <f>IF(RES_hh_fec!M14=0,0,1000*11630*RES_hh_fec!M14/RES_hh_num!M14)</f>
        <v>8.4631349796163367</v>
      </c>
      <c r="N14" s="76">
        <f>IF(RES_hh_fec!N14=0,0,1000*11630*RES_hh_fec!N14/RES_hh_num!N14)</f>
        <v>7.9955496293516521</v>
      </c>
      <c r="O14" s="76">
        <f>IF(RES_hh_fec!O14=0,0,1000*11630*RES_hh_fec!O14/RES_hh_num!O14)</f>
        <v>10.395026093882286</v>
      </c>
      <c r="P14" s="76">
        <f>IF(RES_hh_fec!P14=0,0,1000*11630*RES_hh_fec!P14/RES_hh_num!P14)</f>
        <v>9.7745121084184508</v>
      </c>
      <c r="Q14" s="76">
        <f>IF(RES_hh_fec!Q14=0,0,1000*11630*RES_hh_fec!Q14/RES_hh_num!Q14)</f>
        <v>13.423970494936233</v>
      </c>
      <c r="R14" s="76">
        <f>IF(RES_hh_fec!R14=0,0,1000*11630*RES_hh_fec!R14/RES_hh_num!R14)</f>
        <v>9.8308493411283884</v>
      </c>
      <c r="S14" s="76">
        <f>IF(RES_hh_fec!S14=0,0,1000*11630*RES_hh_fec!S14/RES_hh_num!S14)</f>
        <v>18.719457162603064</v>
      </c>
      <c r="T14" s="76">
        <f>IF(RES_hh_fec!T14=0,0,1000*11630*RES_hh_fec!T14/RES_hh_num!T14)</f>
        <v>8.3565353863067973</v>
      </c>
      <c r="U14" s="76">
        <f>IF(RES_hh_fec!U14=0,0,1000*11630*RES_hh_fec!U14/RES_hh_num!U14)</f>
        <v>14.79820633154687</v>
      </c>
      <c r="V14" s="76">
        <f>IF(RES_hh_fec!V14=0,0,1000*11630*RES_hh_fec!V14/RES_hh_num!V14)</f>
        <v>17.812535660799952</v>
      </c>
      <c r="W14" s="76">
        <f>IF(RES_hh_fec!W14=0,0,1000*11630*RES_hh_fec!W14/RES_hh_num!W14)</f>
        <v>16.147122643856392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766.16495438788866</v>
      </c>
      <c r="C15" s="69">
        <f t="shared" si="0"/>
        <v>854.90067742281769</v>
      </c>
      <c r="D15" s="69">
        <f t="shared" si="0"/>
        <v>659.44981494747185</v>
      </c>
      <c r="E15" s="69">
        <f t="shared" si="0"/>
        <v>975.69477665771944</v>
      </c>
      <c r="F15" s="69">
        <f t="shared" si="0"/>
        <v>504.93839391077546</v>
      </c>
      <c r="G15" s="69">
        <f t="shared" si="0"/>
        <v>477.18858951894816</v>
      </c>
      <c r="H15" s="69">
        <f t="shared" si="0"/>
        <v>613.13424091009517</v>
      </c>
      <c r="I15" s="69">
        <f t="shared" si="0"/>
        <v>634.11419736045093</v>
      </c>
      <c r="J15" s="69">
        <f t="shared" si="0"/>
        <v>542.17138405108585</v>
      </c>
      <c r="K15" s="69">
        <f t="shared" si="0"/>
        <v>582.3922562621018</v>
      </c>
      <c r="L15" s="69">
        <f t="shared" si="0"/>
        <v>482.05503695462914</v>
      </c>
      <c r="M15" s="69">
        <f t="shared" si="0"/>
        <v>521.76225833435865</v>
      </c>
      <c r="N15" s="69">
        <f t="shared" si="0"/>
        <v>905.6955845810046</v>
      </c>
      <c r="O15" s="69">
        <f t="shared" si="0"/>
        <v>630.13701975823813</v>
      </c>
      <c r="P15" s="69">
        <f t="shared" si="0"/>
        <v>633.48170454939464</v>
      </c>
      <c r="Q15" s="69">
        <f t="shared" si="0"/>
        <v>590.06771980016993</v>
      </c>
      <c r="R15" s="69">
        <f t="shared" si="0"/>
        <v>557.99414240848864</v>
      </c>
      <c r="S15" s="69">
        <f t="shared" si="0"/>
        <v>757.54113967088313</v>
      </c>
      <c r="T15" s="69">
        <f t="shared" si="0"/>
        <v>639.37142020987494</v>
      </c>
      <c r="U15" s="69">
        <f t="shared" si="0"/>
        <v>688.07850500566997</v>
      </c>
      <c r="V15" s="69">
        <f t="shared" si="0"/>
        <v>729.30960509476472</v>
      </c>
      <c r="W15" s="69">
        <f t="shared" si="0"/>
        <v>1102.0187793427222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766.16495438788866</v>
      </c>
      <c r="C16" s="72">
        <f>IF(RES_hh_fec!C16=0,0,1000*11630*RES_hh_fec!C16/RES_hh_num!C$3)</f>
        <v>854.90067742281769</v>
      </c>
      <c r="D16" s="72">
        <f>IF(RES_hh_fec!D16=0,0,1000*11630*RES_hh_fec!D16/RES_hh_num!D$3)</f>
        <v>659.44981494747185</v>
      </c>
      <c r="E16" s="72">
        <f>IF(RES_hh_fec!E16=0,0,1000*11630*RES_hh_fec!E16/RES_hh_num!E$3)</f>
        <v>975.69477665771944</v>
      </c>
      <c r="F16" s="72">
        <f>IF(RES_hh_fec!F16=0,0,1000*11630*RES_hh_fec!F16/RES_hh_num!F$3)</f>
        <v>504.93839391077546</v>
      </c>
      <c r="G16" s="72">
        <f>IF(RES_hh_fec!G16=0,0,1000*11630*RES_hh_fec!G16/RES_hh_num!G$3)</f>
        <v>477.18858951894816</v>
      </c>
      <c r="H16" s="72">
        <f>IF(RES_hh_fec!H16=0,0,1000*11630*RES_hh_fec!H16/RES_hh_num!H$3)</f>
        <v>613.13424091009517</v>
      </c>
      <c r="I16" s="72">
        <f>IF(RES_hh_fec!I16=0,0,1000*11630*RES_hh_fec!I16/RES_hh_num!I$3)</f>
        <v>634.11419736045093</v>
      </c>
      <c r="J16" s="72">
        <f>IF(RES_hh_fec!J16=0,0,1000*11630*RES_hh_fec!J16/RES_hh_num!J$3)</f>
        <v>542.17138405108585</v>
      </c>
      <c r="K16" s="72">
        <f>IF(RES_hh_fec!K16=0,0,1000*11630*RES_hh_fec!K16/RES_hh_num!K$3)</f>
        <v>582.3922562621018</v>
      </c>
      <c r="L16" s="72">
        <f>IF(RES_hh_fec!L16=0,0,1000*11630*RES_hh_fec!L16/RES_hh_num!L$3)</f>
        <v>482.05503695462914</v>
      </c>
      <c r="M16" s="72">
        <f>IF(RES_hh_fec!M16=0,0,1000*11630*RES_hh_fec!M16/RES_hh_num!M$3)</f>
        <v>521.76225833435865</v>
      </c>
      <c r="N16" s="72">
        <f>IF(RES_hh_fec!N16=0,0,1000*11630*RES_hh_fec!N16/RES_hh_num!N$3)</f>
        <v>905.6955845810046</v>
      </c>
      <c r="O16" s="72">
        <f>IF(RES_hh_fec!O16=0,0,1000*11630*RES_hh_fec!O16/RES_hh_num!O$3)</f>
        <v>630.13701975823813</v>
      </c>
      <c r="P16" s="72">
        <f>IF(RES_hh_fec!P16=0,0,1000*11630*RES_hh_fec!P16/RES_hh_num!P$3)</f>
        <v>633.48170454939464</v>
      </c>
      <c r="Q16" s="72">
        <f>IF(RES_hh_fec!Q16=0,0,1000*11630*RES_hh_fec!Q16/RES_hh_num!Q$3)</f>
        <v>590.06771980016993</v>
      </c>
      <c r="R16" s="72">
        <f>IF(RES_hh_fec!R16=0,0,1000*11630*RES_hh_fec!R16/RES_hh_num!R$3)</f>
        <v>557.99414240848864</v>
      </c>
      <c r="S16" s="72">
        <f>IF(RES_hh_fec!S16=0,0,1000*11630*RES_hh_fec!S16/RES_hh_num!S$3)</f>
        <v>757.54113967088313</v>
      </c>
      <c r="T16" s="72">
        <f>IF(RES_hh_fec!T16=0,0,1000*11630*RES_hh_fec!T16/RES_hh_num!T$3)</f>
        <v>639.37142020987494</v>
      </c>
      <c r="U16" s="72">
        <f>IF(RES_hh_fec!U16=0,0,1000*11630*RES_hh_fec!U16/RES_hh_num!U$3)</f>
        <v>688.07850500566997</v>
      </c>
      <c r="V16" s="72">
        <f>IF(RES_hh_fec!V16=0,0,1000*11630*RES_hh_fec!V16/RES_hh_num!V$3)</f>
        <v>729.30960509476472</v>
      </c>
      <c r="W16" s="72">
        <f>IF(RES_hh_fec!W16=0,0,1000*11630*RES_hh_fec!W16/RES_hh_num!W$3)</f>
        <v>1102.0187793427222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1456.2977732415929</v>
      </c>
      <c r="C17" s="69">
        <f>IF(RES_hh_fec!C17=0,0,1000*11630*RES_hh_fec!C17/RES_hh_num!C17)</f>
        <v>1212.1938295698292</v>
      </c>
      <c r="D17" s="69">
        <f>IF(RES_hh_fec!D17=0,0,1000*11630*RES_hh_fec!D17/RES_hh_num!D17)</f>
        <v>1459.6199974497272</v>
      </c>
      <c r="E17" s="69">
        <f>IF(RES_hh_fec!E17=0,0,1000*11630*RES_hh_fec!E17/RES_hh_num!E17)</f>
        <v>1412.8534126078357</v>
      </c>
      <c r="F17" s="69">
        <f>IF(RES_hh_fec!F17=0,0,1000*11630*RES_hh_fec!F17/RES_hh_num!F17)</f>
        <v>1691.6599318234871</v>
      </c>
      <c r="G17" s="69">
        <f>IF(RES_hh_fec!G17=0,0,1000*11630*RES_hh_fec!G17/RES_hh_num!G17)</f>
        <v>1724.7641434671</v>
      </c>
      <c r="H17" s="69">
        <f>IF(RES_hh_fec!H17=0,0,1000*11630*RES_hh_fec!H17/RES_hh_num!H17)</f>
        <v>1757.6726369800676</v>
      </c>
      <c r="I17" s="69">
        <f>IF(RES_hh_fec!I17=0,0,1000*11630*RES_hh_fec!I17/RES_hh_num!I17)</f>
        <v>1711.9470886700763</v>
      </c>
      <c r="J17" s="69">
        <f>IF(RES_hh_fec!J17=0,0,1000*11630*RES_hh_fec!J17/RES_hh_num!J17)</f>
        <v>1681.3184332965052</v>
      </c>
      <c r="K17" s="69">
        <f>IF(RES_hh_fec!K17=0,0,1000*11630*RES_hh_fec!K17/RES_hh_num!K17)</f>
        <v>1121.9348638844642</v>
      </c>
      <c r="L17" s="69">
        <f>IF(RES_hh_fec!L17=0,0,1000*11630*RES_hh_fec!L17/RES_hh_num!L17)</f>
        <v>1351.2098774449685</v>
      </c>
      <c r="M17" s="69">
        <f>IF(RES_hh_fec!M17=0,0,1000*11630*RES_hh_fec!M17/RES_hh_num!M17)</f>
        <v>1343.4569636373963</v>
      </c>
      <c r="N17" s="69">
        <f>IF(RES_hh_fec!N17=0,0,1000*11630*RES_hh_fec!N17/RES_hh_num!N17)</f>
        <v>1125.9209310121289</v>
      </c>
      <c r="O17" s="69">
        <f>IF(RES_hh_fec!O17=0,0,1000*11630*RES_hh_fec!O17/RES_hh_num!O17)</f>
        <v>1243.7140226475326</v>
      </c>
      <c r="P17" s="69">
        <f>IF(RES_hh_fec!P17=0,0,1000*11630*RES_hh_fec!P17/RES_hh_num!P17)</f>
        <v>1215.0541550128976</v>
      </c>
      <c r="Q17" s="69">
        <f>IF(RES_hh_fec!Q17=0,0,1000*11630*RES_hh_fec!Q17/RES_hh_num!Q17)</f>
        <v>1275.9520495460308</v>
      </c>
      <c r="R17" s="69">
        <f>IF(RES_hh_fec!R17=0,0,1000*11630*RES_hh_fec!R17/RES_hh_num!R17)</f>
        <v>1222.705354077867</v>
      </c>
      <c r="S17" s="69">
        <f>IF(RES_hh_fec!S17=0,0,1000*11630*RES_hh_fec!S17/RES_hh_num!S17)</f>
        <v>1286.309424155374</v>
      </c>
      <c r="T17" s="69">
        <f>IF(RES_hh_fec!T17=0,0,1000*11630*RES_hh_fec!T17/RES_hh_num!T17)</f>
        <v>1550.2232953847365</v>
      </c>
      <c r="U17" s="69">
        <f>IF(RES_hh_fec!U17=0,0,1000*11630*RES_hh_fec!U17/RES_hh_num!U17)</f>
        <v>1559.0604423160589</v>
      </c>
      <c r="V17" s="69">
        <f>IF(RES_hh_fec!V17=0,0,1000*11630*RES_hh_fec!V17/RES_hh_num!V17)</f>
        <v>1465.6990571956924</v>
      </c>
      <c r="W17" s="69">
        <f>IF(RES_hh_fec!W17=0,0,1000*11630*RES_hh_fec!W17/RES_hh_num!W17)</f>
        <v>1195.4924078900699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0</v>
      </c>
      <c r="C21" s="72">
        <f>IF(RES_hh_fec!C21=0,0,1000*11630*RES_hh_fec!C21/RES_hh_num!C21)</f>
        <v>0</v>
      </c>
      <c r="D21" s="72">
        <f>IF(RES_hh_fec!D21=0,0,1000*11630*RES_hh_fec!D21/RES_hh_num!D21)</f>
        <v>0</v>
      </c>
      <c r="E21" s="72">
        <f>IF(RES_hh_fec!E21=0,0,1000*11630*RES_hh_fec!E21/RES_hh_num!E21)</f>
        <v>0</v>
      </c>
      <c r="F21" s="72">
        <f>IF(RES_hh_fec!F21=0,0,1000*11630*RES_hh_fec!F21/RES_hh_num!F21)</f>
        <v>0</v>
      </c>
      <c r="G21" s="72">
        <f>IF(RES_hh_fec!G21=0,0,1000*11630*RES_hh_fec!G21/RES_hh_num!G21)</f>
        <v>0</v>
      </c>
      <c r="H21" s="72">
        <f>IF(RES_hh_fec!H21=0,0,1000*11630*RES_hh_fec!H21/RES_hh_num!H21)</f>
        <v>0</v>
      </c>
      <c r="I21" s="72">
        <f>IF(RES_hh_fec!I21=0,0,1000*11630*RES_hh_fec!I21/RES_hh_num!I21)</f>
        <v>0</v>
      </c>
      <c r="J21" s="72">
        <f>IF(RES_hh_fec!J21=0,0,1000*11630*RES_hh_fec!J21/RES_hh_num!J21)</f>
        <v>0</v>
      </c>
      <c r="K21" s="72">
        <f>IF(RES_hh_fec!K21=0,0,1000*11630*RES_hh_fec!K21/RES_hh_num!K21)</f>
        <v>0</v>
      </c>
      <c r="L21" s="72">
        <f>IF(RES_hh_fec!L21=0,0,1000*11630*RES_hh_fec!L21/RES_hh_num!L21)</f>
        <v>0</v>
      </c>
      <c r="M21" s="72">
        <f>IF(RES_hh_fec!M21=0,0,1000*11630*RES_hh_fec!M21/RES_hh_num!M21)</f>
        <v>0</v>
      </c>
      <c r="N21" s="72">
        <f>IF(RES_hh_fec!N21=0,0,1000*11630*RES_hh_fec!N21/RES_hh_num!N21)</f>
        <v>0</v>
      </c>
      <c r="O21" s="72">
        <f>IF(RES_hh_fec!O21=0,0,1000*11630*RES_hh_fec!O21/RES_hh_num!O21)</f>
        <v>0</v>
      </c>
      <c r="P21" s="72">
        <f>IF(RES_hh_fec!P21=0,0,1000*11630*RES_hh_fec!P21/RES_hh_num!P21)</f>
        <v>0</v>
      </c>
      <c r="Q21" s="72">
        <f>IF(RES_hh_fec!Q21=0,0,1000*11630*RES_hh_fec!Q21/RES_hh_num!Q21)</f>
        <v>0</v>
      </c>
      <c r="R21" s="72">
        <f>IF(RES_hh_fec!R21=0,0,1000*11630*RES_hh_fec!R21/RES_hh_num!R21)</f>
        <v>0</v>
      </c>
      <c r="S21" s="72">
        <f>IF(RES_hh_fec!S21=0,0,1000*11630*RES_hh_fec!S21/RES_hh_num!S21)</f>
        <v>0</v>
      </c>
      <c r="T21" s="72">
        <f>IF(RES_hh_fec!T21=0,0,1000*11630*RES_hh_fec!T21/RES_hh_num!T21)</f>
        <v>0</v>
      </c>
      <c r="U21" s="72">
        <f>IF(RES_hh_fec!U21=0,0,1000*11630*RES_hh_fec!U21/RES_hh_num!U21)</f>
        <v>0</v>
      </c>
      <c r="V21" s="72">
        <f>IF(RES_hh_fec!V21=0,0,1000*11630*RES_hh_fec!V21/RES_hh_num!V21)</f>
        <v>0</v>
      </c>
      <c r="W21" s="72">
        <f>IF(RES_hh_fec!W21=0,0,1000*11630*RES_hh_fec!W21/RES_hh_num!W21)</f>
        <v>0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1456.2977732415929</v>
      </c>
      <c r="C25" s="74">
        <f>IF(RES_hh_fec!C25=0,0,1000*11630*RES_hh_fec!C25/RES_hh_num!C25)</f>
        <v>1212.1938295698292</v>
      </c>
      <c r="D25" s="74">
        <f>IF(RES_hh_fec!D25=0,0,1000*11630*RES_hh_fec!D25/RES_hh_num!D25)</f>
        <v>1439.3547547482785</v>
      </c>
      <c r="E25" s="74">
        <f>IF(RES_hh_fec!E25=0,0,1000*11630*RES_hh_fec!E25/RES_hh_num!E25)</f>
        <v>1386.7234793256382</v>
      </c>
      <c r="F25" s="74">
        <f>IF(RES_hh_fec!F25=0,0,1000*11630*RES_hh_fec!F25/RES_hh_num!F25)</f>
        <v>1657.7570024725394</v>
      </c>
      <c r="G25" s="74">
        <f>IF(RES_hh_fec!G25=0,0,1000*11630*RES_hh_fec!G25/RES_hh_num!G25)</f>
        <v>1681.253687714478</v>
      </c>
      <c r="H25" s="74">
        <f>IF(RES_hh_fec!H25=0,0,1000*11630*RES_hh_fec!H25/RES_hh_num!H25)</f>
        <v>1704.9318754034705</v>
      </c>
      <c r="I25" s="74">
        <f>IF(RES_hh_fec!I25=0,0,1000*11630*RES_hh_fec!I25/RES_hh_num!I25)</f>
        <v>1648.2825031809068</v>
      </c>
      <c r="J25" s="74">
        <f>IF(RES_hh_fec!J25=0,0,1000*11630*RES_hh_fec!J25/RES_hh_num!J25)</f>
        <v>1609.3370355372299</v>
      </c>
      <c r="K25" s="74">
        <f>IF(RES_hh_fec!K25=0,0,1000*11630*RES_hh_fec!K25/RES_hh_num!K25)</f>
        <v>1049.359243343815</v>
      </c>
      <c r="L25" s="74">
        <f>IF(RES_hh_fec!L25=0,0,1000*11630*RES_hh_fec!L25/RES_hh_num!L25)</f>
        <v>1077.6930731531681</v>
      </c>
      <c r="M25" s="74">
        <f>IF(RES_hh_fec!M25=0,0,1000*11630*RES_hh_fec!M25/RES_hh_num!M25)</f>
        <v>1057.7491696591305</v>
      </c>
      <c r="N25" s="74">
        <f>IF(RES_hh_fec!N25=0,0,1000*11630*RES_hh_fec!N25/RES_hh_num!N25)</f>
        <v>818.44301398671359</v>
      </c>
      <c r="O25" s="74">
        <f>IF(RES_hh_fec!O25=0,0,1000*11630*RES_hh_fec!O25/RES_hh_num!O25)</f>
        <v>927.73689600405453</v>
      </c>
      <c r="P25" s="74">
        <f>IF(RES_hh_fec!P25=0,0,1000*11630*RES_hh_fec!P25/RES_hh_num!P25)</f>
        <v>889.41268054210263</v>
      </c>
      <c r="Q25" s="74">
        <f>IF(RES_hh_fec!Q25=0,0,1000*11630*RES_hh_fec!Q25/RES_hh_num!Q25)</f>
        <v>952.71113850972108</v>
      </c>
      <c r="R25" s="74">
        <f>IF(RES_hh_fec!R25=0,0,1000*11630*RES_hh_fec!R25/RES_hh_num!R25)</f>
        <v>900.36341374756478</v>
      </c>
      <c r="S25" s="74">
        <f>IF(RES_hh_fec!S25=0,0,1000*11630*RES_hh_fec!S25/RES_hh_num!S25)</f>
        <v>970.68858912205417</v>
      </c>
      <c r="T25" s="74">
        <f>IF(RES_hh_fec!T25=0,0,1000*11630*RES_hh_fec!T25/RES_hh_num!T25)</f>
        <v>1244.4726369123923</v>
      </c>
      <c r="U25" s="74">
        <f>IF(RES_hh_fec!U25=0,0,1000*11630*RES_hh_fec!U25/RES_hh_num!U25)</f>
        <v>1265.7597521323912</v>
      </c>
      <c r="V25" s="74">
        <f>IF(RES_hh_fec!V25=0,0,1000*11630*RES_hh_fec!V25/RES_hh_num!V25)</f>
        <v>1184.5348694850759</v>
      </c>
      <c r="W25" s="74">
        <f>IF(RES_hh_fec!W25=0,0,1000*11630*RES_hh_fec!W25/RES_hh_num!W25)</f>
        <v>998.9384172797412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633.81245722108133</v>
      </c>
      <c r="E26" s="77">
        <f>IF(RES_hh_fec!E26=0,0,1000*11630*RES_hh_fec!E26/RES_hh_num!E26)</f>
        <v>620.23359670216416</v>
      </c>
      <c r="F26" s="77">
        <f>IF(RES_hh_fec!F26=0,0,1000*11630*RES_hh_fec!F26/RES_hh_num!F26)</f>
        <v>749.16706330318891</v>
      </c>
      <c r="G26" s="77">
        <f>IF(RES_hh_fec!G26=0,0,1000*11630*RES_hh_fec!G26/RES_hh_num!G26)</f>
        <v>772.76176024279198</v>
      </c>
      <c r="H26" s="77">
        <f>IF(RES_hh_fec!H26=0,0,1000*11630*RES_hh_fec!H26/RES_hh_num!H26)</f>
        <v>797.70261646458187</v>
      </c>
      <c r="I26" s="77">
        <f>IF(RES_hh_fec!I26=0,0,1000*11630*RES_hh_fec!I26/RES_hh_num!I26)</f>
        <v>785.65306822077457</v>
      </c>
      <c r="J26" s="77">
        <f>IF(RES_hh_fec!J26=0,0,1000*11630*RES_hh_fec!J26/RES_hh_num!J26)</f>
        <v>776.74760853568785</v>
      </c>
      <c r="K26" s="77">
        <f>IF(RES_hh_fec!K26=0,0,1000*11630*RES_hh_fec!K26/RES_hh_num!K26)</f>
        <v>352.705606563782</v>
      </c>
      <c r="L26" s="77">
        <f>IF(RES_hh_fec!L26=0,0,1000*11630*RES_hh_fec!L26/RES_hh_num!L26)</f>
        <v>769.99814917638344</v>
      </c>
      <c r="M26" s="77">
        <f>IF(RES_hh_fec!M26=0,0,1000*11630*RES_hh_fec!M26/RES_hh_num!M26)</f>
        <v>712.97121288211383</v>
      </c>
      <c r="N26" s="77">
        <f>IF(RES_hh_fec!N26=0,0,1000*11630*RES_hh_fec!N26/RES_hh_num!N26)</f>
        <v>625.64561758675279</v>
      </c>
      <c r="O26" s="77">
        <f>IF(RES_hh_fec!O26=0,0,1000*11630*RES_hh_fec!O26/RES_hh_num!O26)</f>
        <v>727.07357931360332</v>
      </c>
      <c r="P26" s="77">
        <f>IF(RES_hh_fec!P26=0,0,1000*11630*RES_hh_fec!P26/RES_hh_num!P26)</f>
        <v>746.60946581787982</v>
      </c>
      <c r="Q26" s="77">
        <f>IF(RES_hh_fec!Q26=0,0,1000*11630*RES_hh_fec!Q26/RES_hh_num!Q26)</f>
        <v>769.33348016408331</v>
      </c>
      <c r="R26" s="77">
        <f>IF(RES_hh_fec!R26=0,0,1000*11630*RES_hh_fec!R26/RES_hh_num!R26)</f>
        <v>767.05530802273154</v>
      </c>
      <c r="S26" s="77">
        <f>IF(RES_hh_fec!S26=0,0,1000*11630*RES_hh_fec!S26/RES_hh_num!S26)</f>
        <v>781.73758387453177</v>
      </c>
      <c r="T26" s="77">
        <f>IF(RES_hh_fec!T26=0,0,1000*11630*RES_hh_fec!T26/RES_hh_num!T26)</f>
        <v>803.64280710429807</v>
      </c>
      <c r="U26" s="77">
        <f>IF(RES_hh_fec!U26=0,0,1000*11630*RES_hh_fec!U26/RES_hh_num!U26)</f>
        <v>849.06367041198507</v>
      </c>
      <c r="V26" s="77">
        <f>IF(RES_hh_fec!V26=0,0,1000*11630*RES_hh_fec!V26/RES_hh_num!V26)</f>
        <v>887.6040703052729</v>
      </c>
      <c r="W26" s="77">
        <f>IF(RES_hh_fec!W26=0,0,1000*11630*RES_hh_fec!W26/RES_hh_num!W26)</f>
        <v>703.53565907104928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1130.3584110287031</v>
      </c>
      <c r="C27" s="69">
        <f>IF(RES_hh_fec!C27=0,0,1000*11630*RES_hh_fec!C27/RES_hh_num!C27)</f>
        <v>1034.1763340337875</v>
      </c>
      <c r="D27" s="69">
        <f>IF(RES_hh_fec!D27=0,0,1000*11630*RES_hh_fec!D27/RES_hh_num!D27)</f>
        <v>1035.0320589392086</v>
      </c>
      <c r="E27" s="69">
        <f>IF(RES_hh_fec!E27=0,0,1000*11630*RES_hh_fec!E27/RES_hh_num!E27)</f>
        <v>967.08577319779533</v>
      </c>
      <c r="F27" s="69">
        <f>IF(RES_hh_fec!F27=0,0,1000*11630*RES_hh_fec!F27/RES_hh_num!F27)</f>
        <v>1089.0430971249398</v>
      </c>
      <c r="G27" s="69">
        <f>IF(RES_hh_fec!G27=0,0,1000*11630*RES_hh_fec!G27/RES_hh_num!G27)</f>
        <v>1056.5067368758723</v>
      </c>
      <c r="H27" s="69">
        <f>IF(RES_hh_fec!H27=0,0,1000*11630*RES_hh_fec!H27/RES_hh_num!H27)</f>
        <v>938.70306470997787</v>
      </c>
      <c r="I27" s="69">
        <f>IF(RES_hh_fec!I27=0,0,1000*11630*RES_hh_fec!I27/RES_hh_num!I27)</f>
        <v>873.44589770438677</v>
      </c>
      <c r="J27" s="69">
        <f>IF(RES_hh_fec!J27=0,0,1000*11630*RES_hh_fec!J27/RES_hh_num!J27)</f>
        <v>978.30656953083917</v>
      </c>
      <c r="K27" s="69">
        <f>IF(RES_hh_fec!K27=0,0,1000*11630*RES_hh_fec!K27/RES_hh_num!K27)</f>
        <v>1031.1346442924644</v>
      </c>
      <c r="L27" s="69">
        <f>IF(RES_hh_fec!L27=0,0,1000*11630*RES_hh_fec!L27/RES_hh_num!L27)</f>
        <v>1032.76712296093</v>
      </c>
      <c r="M27" s="69">
        <f>IF(RES_hh_fec!M27=0,0,1000*11630*RES_hh_fec!M27/RES_hh_num!M27)</f>
        <v>972.39001379877959</v>
      </c>
      <c r="N27" s="69">
        <f>IF(RES_hh_fec!N27=0,0,1000*11630*RES_hh_fec!N27/RES_hh_num!N27)</f>
        <v>896.02326410820365</v>
      </c>
      <c r="O27" s="69">
        <f>IF(RES_hh_fec!O27=0,0,1000*11630*RES_hh_fec!O27/RES_hh_num!O27)</f>
        <v>1015.15574936239</v>
      </c>
      <c r="P27" s="69">
        <f>IF(RES_hh_fec!P27=0,0,1000*11630*RES_hh_fec!P27/RES_hh_num!P27)</f>
        <v>942.24519154360212</v>
      </c>
      <c r="Q27" s="69">
        <f>IF(RES_hh_fec!Q27=0,0,1000*11630*RES_hh_fec!Q27/RES_hh_num!Q27)</f>
        <v>1004.2914744001322</v>
      </c>
      <c r="R27" s="69">
        <f>IF(RES_hh_fec!R27=0,0,1000*11630*RES_hh_fec!R27/RES_hh_num!R27)</f>
        <v>1036.7831791556848</v>
      </c>
      <c r="S27" s="69">
        <f>IF(RES_hh_fec!S27=0,0,1000*11630*RES_hh_fec!S27/RES_hh_num!S27)</f>
        <v>828.45071475405462</v>
      </c>
      <c r="T27" s="69">
        <f>IF(RES_hh_fec!T27=0,0,1000*11630*RES_hh_fec!T27/RES_hh_num!T27)</f>
        <v>850.09672432674336</v>
      </c>
      <c r="U27" s="69">
        <f>IF(RES_hh_fec!U27=0,0,1000*11630*RES_hh_fec!U27/RES_hh_num!U27)</f>
        <v>794.1675520975989</v>
      </c>
      <c r="V27" s="69">
        <f>IF(RES_hh_fec!V27=0,0,1000*11630*RES_hh_fec!V27/RES_hh_num!V27)</f>
        <v>758.2630667529628</v>
      </c>
      <c r="W27" s="69">
        <f>IF(RES_hh_fec!W27=0,0,1000*11630*RES_hh_fec!W27/RES_hh_num!W27)</f>
        <v>708.47327360961106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1153.1104191652396</v>
      </c>
      <c r="C29" s="72">
        <f>IF(RES_hh_fec!C29=0,0,1000*11630*RES_hh_fec!C29/RES_hh_num!C29)</f>
        <v>1122.8797006741215</v>
      </c>
      <c r="D29" s="72">
        <f>IF(RES_hh_fec!D29=0,0,1000*11630*RES_hh_fec!D29/RES_hh_num!D29)</f>
        <v>1081.5378514248514</v>
      </c>
      <c r="E29" s="72">
        <f>IF(RES_hh_fec!E29=0,0,1000*11630*RES_hh_fec!E29/RES_hh_num!E29)</f>
        <v>988.04265113057863</v>
      </c>
      <c r="F29" s="72">
        <f>IF(RES_hh_fec!F29=0,0,1000*11630*RES_hh_fec!F29/RES_hh_num!F29)</f>
        <v>1157.7534531268209</v>
      </c>
      <c r="G29" s="72">
        <f>IF(RES_hh_fec!G29=0,0,1000*11630*RES_hh_fec!G29/RES_hh_num!G29)</f>
        <v>1118.9773604609202</v>
      </c>
      <c r="H29" s="72">
        <f>IF(RES_hh_fec!H29=0,0,1000*11630*RES_hh_fec!H29/RES_hh_num!H29)</f>
        <v>973.22199868446376</v>
      </c>
      <c r="I29" s="72">
        <f>IF(RES_hh_fec!I29=0,0,1000*11630*RES_hh_fec!I29/RES_hh_num!I29)</f>
        <v>907.78495279823926</v>
      </c>
      <c r="J29" s="72">
        <f>IF(RES_hh_fec!J29=0,0,1000*11630*RES_hh_fec!J29/RES_hh_num!J29)</f>
        <v>1042.8158265217201</v>
      </c>
      <c r="K29" s="72">
        <f>IF(RES_hh_fec!K29=0,0,1000*11630*RES_hh_fec!K29/RES_hh_num!K29)</f>
        <v>1119.7947348414937</v>
      </c>
      <c r="L29" s="72">
        <f>IF(RES_hh_fec!L29=0,0,1000*11630*RES_hh_fec!L29/RES_hh_num!L29)</f>
        <v>1055.4965061326352</v>
      </c>
      <c r="M29" s="72">
        <f>IF(RES_hh_fec!M29=0,0,1000*11630*RES_hh_fec!M29/RES_hh_num!M29)</f>
        <v>985.79621641572942</v>
      </c>
      <c r="N29" s="72">
        <f>IF(RES_hh_fec!N29=0,0,1000*11630*RES_hh_fec!N29/RES_hh_num!N29)</f>
        <v>988.80193926963409</v>
      </c>
      <c r="O29" s="72">
        <f>IF(RES_hh_fec!O29=0,0,1000*11630*RES_hh_fec!O29/RES_hh_num!O29)</f>
        <v>1075.1101477823859</v>
      </c>
      <c r="P29" s="72">
        <f>IF(RES_hh_fec!P29=0,0,1000*11630*RES_hh_fec!P29/RES_hh_num!P29)</f>
        <v>1005.5825917038942</v>
      </c>
      <c r="Q29" s="72">
        <f>IF(RES_hh_fec!Q29=0,0,1000*11630*RES_hh_fec!Q29/RES_hh_num!Q29)</f>
        <v>1061.9129946783805</v>
      </c>
      <c r="R29" s="72">
        <f>IF(RES_hh_fec!R29=0,0,1000*11630*RES_hh_fec!R29/RES_hh_num!R29)</f>
        <v>1012.0437512936704</v>
      </c>
      <c r="S29" s="72">
        <f>IF(RES_hh_fec!S29=0,0,1000*11630*RES_hh_fec!S29/RES_hh_num!S29)</f>
        <v>945.42886461420824</v>
      </c>
      <c r="T29" s="72">
        <f>IF(RES_hh_fec!T29=0,0,1000*11630*RES_hh_fec!T29/RES_hh_num!T29)</f>
        <v>913.62323308571786</v>
      </c>
      <c r="U29" s="72">
        <f>IF(RES_hh_fec!U29=0,0,1000*11630*RES_hh_fec!U29/RES_hh_num!U29)</f>
        <v>834.11953589221571</v>
      </c>
      <c r="V29" s="72">
        <f>IF(RES_hh_fec!V29=0,0,1000*11630*RES_hh_fec!V29/RES_hh_num!V29)</f>
        <v>800.6445852839887</v>
      </c>
      <c r="W29" s="72">
        <f>IF(RES_hh_fec!W29=0,0,1000*11630*RES_hh_fec!W29/RES_hh_num!W29)</f>
        <v>762.68546574303616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0</v>
      </c>
      <c r="C30" s="72">
        <f>IF(RES_hh_fec!C30=0,0,1000*11630*RES_hh_fec!C30/RES_hh_num!C30)</f>
        <v>0</v>
      </c>
      <c r="D30" s="72">
        <f>IF(RES_hh_fec!D30=0,0,1000*11630*RES_hh_fec!D30/RES_hh_num!D30)</f>
        <v>0</v>
      </c>
      <c r="E30" s="72">
        <f>IF(RES_hh_fec!E30=0,0,1000*11630*RES_hh_fec!E30/RES_hh_num!E30)</f>
        <v>0</v>
      </c>
      <c r="F30" s="72">
        <f>IF(RES_hh_fec!F30=0,0,1000*11630*RES_hh_fec!F30/RES_hh_num!F30)</f>
        <v>0</v>
      </c>
      <c r="G30" s="72">
        <f>IF(RES_hh_fec!G30=0,0,1000*11630*RES_hh_fec!G30/RES_hh_num!G30)</f>
        <v>0</v>
      </c>
      <c r="H30" s="72">
        <f>IF(RES_hh_fec!H30=0,0,1000*11630*RES_hh_fec!H30/RES_hh_num!H30)</f>
        <v>0</v>
      </c>
      <c r="I30" s="72">
        <f>IF(RES_hh_fec!I30=0,0,1000*11630*RES_hh_fec!I30/RES_hh_num!I30)</f>
        <v>0</v>
      </c>
      <c r="J30" s="72">
        <f>IF(RES_hh_fec!J30=0,0,1000*11630*RES_hh_fec!J30/RES_hh_num!J30)</f>
        <v>0</v>
      </c>
      <c r="K30" s="72">
        <f>IF(RES_hh_fec!K30=0,0,1000*11630*RES_hh_fec!K30/RES_hh_num!K30)</f>
        <v>0</v>
      </c>
      <c r="L30" s="72">
        <f>IF(RES_hh_fec!L30=0,0,1000*11630*RES_hh_fec!L30/RES_hh_num!L30)</f>
        <v>0</v>
      </c>
      <c r="M30" s="72">
        <f>IF(RES_hh_fec!M30=0,0,1000*11630*RES_hh_fec!M30/RES_hh_num!M30)</f>
        <v>0</v>
      </c>
      <c r="N30" s="72">
        <f>IF(RES_hh_fec!N30=0,0,1000*11630*RES_hh_fec!N30/RES_hh_num!N30)</f>
        <v>0</v>
      </c>
      <c r="O30" s="72">
        <f>IF(RES_hh_fec!O30=0,0,1000*11630*RES_hh_fec!O30/RES_hh_num!O30)</f>
        <v>0</v>
      </c>
      <c r="P30" s="72">
        <f>IF(RES_hh_fec!P30=0,0,1000*11630*RES_hh_fec!P30/RES_hh_num!P30)</f>
        <v>0</v>
      </c>
      <c r="Q30" s="72">
        <f>IF(RES_hh_fec!Q30=0,0,1000*11630*RES_hh_fec!Q30/RES_hh_num!Q30)</f>
        <v>0</v>
      </c>
      <c r="R30" s="72">
        <f>IF(RES_hh_fec!R30=0,0,1000*11630*RES_hh_fec!R30/RES_hh_num!R30)</f>
        <v>0</v>
      </c>
      <c r="S30" s="72">
        <f>IF(RES_hh_fec!S30=0,0,1000*11630*RES_hh_fec!S30/RES_hh_num!S30)</f>
        <v>0</v>
      </c>
      <c r="T30" s="72">
        <f>IF(RES_hh_fec!T30=0,0,1000*11630*RES_hh_fec!T30/RES_hh_num!T30)</f>
        <v>0</v>
      </c>
      <c r="U30" s="72">
        <f>IF(RES_hh_fec!U30=0,0,1000*11630*RES_hh_fec!U30/RES_hh_num!U30)</f>
        <v>0</v>
      </c>
      <c r="V30" s="72">
        <f>IF(RES_hh_fec!V30=0,0,1000*11630*RES_hh_fec!V30/RES_hh_num!V30)</f>
        <v>0</v>
      </c>
      <c r="W30" s="72">
        <f>IF(RES_hh_fec!W30=0,0,1000*11630*RES_hh_fec!W30/RES_hh_num!W30)</f>
        <v>0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1032.2286507611195</v>
      </c>
      <c r="C32" s="77">
        <f>IF(RES_hh_fec!C32=0,0,1000*11630*RES_hh_fec!C32/RES_hh_num!C32)</f>
        <v>653.88828301090632</v>
      </c>
      <c r="D32" s="77">
        <f>IF(RES_hh_fec!D32=0,0,1000*11630*RES_hh_fec!D32/RES_hh_num!D32)</f>
        <v>870.28070043181447</v>
      </c>
      <c r="E32" s="77">
        <f>IF(RES_hh_fec!E32=0,0,1000*11630*RES_hh_fec!E32/RES_hh_num!E32)</f>
        <v>902.51061365145665</v>
      </c>
      <c r="F32" s="77">
        <f>IF(RES_hh_fec!F32=0,0,1000*11630*RES_hh_fec!F32/RES_hh_num!F32)</f>
        <v>887.61348858264375</v>
      </c>
      <c r="G32" s="77">
        <f>IF(RES_hh_fec!G32=0,0,1000*11630*RES_hh_fec!G32/RES_hh_num!G32)</f>
        <v>873.09863016453073</v>
      </c>
      <c r="H32" s="77">
        <f>IF(RES_hh_fec!H32=0,0,1000*11630*RES_hh_fec!H32/RES_hh_num!H32)</f>
        <v>831.00491078778475</v>
      </c>
      <c r="I32" s="77">
        <f>IF(RES_hh_fec!I32=0,0,1000*11630*RES_hh_fec!I32/RES_hh_num!I32)</f>
        <v>750.86822147774683</v>
      </c>
      <c r="J32" s="77">
        <f>IF(RES_hh_fec!J32=0,0,1000*11630*RES_hh_fec!J32/RES_hh_num!J32)</f>
        <v>713.00763978152759</v>
      </c>
      <c r="K32" s="77">
        <f>IF(RES_hh_fec!K32=0,0,1000*11630*RES_hh_fec!K32/RES_hh_num!K32)</f>
        <v>658.10591207422954</v>
      </c>
      <c r="L32" s="77">
        <f>IF(RES_hh_fec!L32=0,0,1000*11630*RES_hh_fec!L32/RES_hh_num!L32)</f>
        <v>947.76442866702052</v>
      </c>
      <c r="M32" s="77">
        <f>IF(RES_hh_fec!M32=0,0,1000*11630*RES_hh_fec!M32/RES_hh_num!M32)</f>
        <v>925.91688843149768</v>
      </c>
      <c r="N32" s="77">
        <f>IF(RES_hh_fec!N32=0,0,1000*11630*RES_hh_fec!N32/RES_hh_num!N32)</f>
        <v>561.73349632754162</v>
      </c>
      <c r="O32" s="77">
        <f>IF(RES_hh_fec!O32=0,0,1000*11630*RES_hh_fec!O32/RES_hh_num!O32)</f>
        <v>821.78212557978395</v>
      </c>
      <c r="P32" s="77">
        <f>IF(RES_hh_fec!P32=0,0,1000*11630*RES_hh_fec!P32/RES_hh_num!P32)</f>
        <v>765.30742462301703</v>
      </c>
      <c r="Q32" s="77">
        <f>IF(RES_hh_fec!Q32=0,0,1000*11630*RES_hh_fec!Q32/RES_hh_num!Q32)</f>
        <v>853.36682635841521</v>
      </c>
      <c r="R32" s="77">
        <f>IF(RES_hh_fec!R32=0,0,1000*11630*RES_hh_fec!R32/RES_hh_num!R32)</f>
        <v>1103.0799056975372</v>
      </c>
      <c r="S32" s="77">
        <f>IF(RES_hh_fec!S32=0,0,1000*11630*RES_hh_fec!S32/RES_hh_num!S32)</f>
        <v>457.11229639632393</v>
      </c>
      <c r="T32" s="77">
        <f>IF(RES_hh_fec!T32=0,0,1000*11630*RES_hh_fec!T32/RES_hh_num!T32)</f>
        <v>639.25409858515798</v>
      </c>
      <c r="U32" s="77">
        <f>IF(RES_hh_fec!U32=0,0,1000*11630*RES_hh_fec!U32/RES_hh_num!U32)</f>
        <v>661.68728179337973</v>
      </c>
      <c r="V32" s="77">
        <f>IF(RES_hh_fec!V32=0,0,1000*11630*RES_hh_fec!V32/RES_hh_num!V32)</f>
        <v>621.90267665073691</v>
      </c>
      <c r="W32" s="77">
        <f>IF(RES_hh_fec!W32=0,0,1000*11630*RES_hh_fec!W32/RES_hh_num!W32)</f>
        <v>530.04323899941699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3075.3627048004819</v>
      </c>
      <c r="C3" s="65">
        <f>IF(RES_hh_tes!C3=0,0,1000*11630*RES_hh_tes!C3/RES_hh_num!C3)</f>
        <v>3162.3038358470935</v>
      </c>
      <c r="D3" s="65">
        <f>IF(RES_hh_tes!D3=0,0,1000*11630*RES_hh_tes!D3/RES_hh_num!D3)</f>
        <v>3081.1469226761856</v>
      </c>
      <c r="E3" s="65">
        <f>IF(RES_hh_tes!E3=0,0,1000*11630*RES_hh_tes!E3/RES_hh_num!E3)</f>
        <v>3902.0160942869334</v>
      </c>
      <c r="F3" s="65">
        <f>IF(RES_hh_tes!F3=0,0,1000*11630*RES_hh_tes!F3/RES_hh_num!F3)</f>
        <v>3135.7427331956742</v>
      </c>
      <c r="G3" s="65">
        <f>IF(RES_hh_tes!G3=0,0,1000*11630*RES_hh_tes!G3/RES_hh_num!G3)</f>
        <v>3154.0404146059682</v>
      </c>
      <c r="H3" s="65">
        <f>IF(RES_hh_tes!H3=0,0,1000*11630*RES_hh_tes!H3/RES_hh_num!H3)</f>
        <v>3625.052452083818</v>
      </c>
      <c r="I3" s="65">
        <f>IF(RES_hh_tes!I3=0,0,1000*11630*RES_hh_tes!I3/RES_hh_num!I3)</f>
        <v>3706.0357957973074</v>
      </c>
      <c r="J3" s="65">
        <f>IF(RES_hh_tes!J3=0,0,1000*11630*RES_hh_tes!J3/RES_hh_num!J3)</f>
        <v>3510.6160089807427</v>
      </c>
      <c r="K3" s="65">
        <f>IF(RES_hh_tes!K3=0,0,1000*11630*RES_hh_tes!K3/RES_hh_num!K3)</f>
        <v>3396.4110479125534</v>
      </c>
      <c r="L3" s="65">
        <f>IF(RES_hh_tes!L3=0,0,1000*11630*RES_hh_tes!L3/RES_hh_num!L3)</f>
        <v>3515.3454391943583</v>
      </c>
      <c r="M3" s="65">
        <f>IF(RES_hh_tes!M3=0,0,1000*11630*RES_hh_tes!M3/RES_hh_num!M3)</f>
        <v>3638.7651688366759</v>
      </c>
      <c r="N3" s="65">
        <f>IF(RES_hh_tes!N3=0,0,1000*11630*RES_hh_tes!N3/RES_hh_num!N3)</f>
        <v>4924.2646745040383</v>
      </c>
      <c r="O3" s="65">
        <f>IF(RES_hh_tes!O3=0,0,1000*11630*RES_hh_tes!O3/RES_hh_num!O3)</f>
        <v>4253.484353819541</v>
      </c>
      <c r="P3" s="65">
        <f>IF(RES_hh_tes!P3=0,0,1000*11630*RES_hh_tes!P3/RES_hh_num!P3)</f>
        <v>4272.1259920305984</v>
      </c>
      <c r="Q3" s="65">
        <f>IF(RES_hh_tes!Q3=0,0,1000*11630*RES_hh_tes!Q3/RES_hh_num!Q3)</f>
        <v>4464.611540226937</v>
      </c>
      <c r="R3" s="65">
        <f>IF(RES_hh_tes!R3=0,0,1000*11630*RES_hh_tes!R3/RES_hh_num!R3)</f>
        <v>4286.2723486693058</v>
      </c>
      <c r="S3" s="65">
        <f>IF(RES_hh_tes!S3=0,0,1000*11630*RES_hh_tes!S3/RES_hh_num!S3)</f>
        <v>5391.3555408394723</v>
      </c>
      <c r="T3" s="65">
        <f>IF(RES_hh_tes!T3=0,0,1000*11630*RES_hh_tes!T3/RES_hh_num!T3)</f>
        <v>5094.3760420813369</v>
      </c>
      <c r="U3" s="65">
        <f>IF(RES_hh_tes!U3=0,0,1000*11630*RES_hh_tes!U3/RES_hh_num!U3)</f>
        <v>5510.9088175630441</v>
      </c>
      <c r="V3" s="65">
        <f>IF(RES_hh_tes!V3=0,0,1000*11630*RES_hh_tes!V3/RES_hh_num!V3)</f>
        <v>5776.4288675573589</v>
      </c>
      <c r="W3" s="65">
        <f>IF(RES_hh_tes!W3=0,0,1000*11630*RES_hh_tes!W3/RES_hh_num!W3)</f>
        <v>7405.0504376335084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213.63249596461191</v>
      </c>
      <c r="C4" s="69">
        <f>IF(RES_hh_tes!C4=0,0,1000*11630*RES_hh_tes!C4/RES_hh_num!C4)</f>
        <v>213.80938810331307</v>
      </c>
      <c r="D4" s="69">
        <f>IF(RES_hh_tes!D4=0,0,1000*11630*RES_hh_tes!D4/RES_hh_num!D4)</f>
        <v>299.73399709290629</v>
      </c>
      <c r="E4" s="69">
        <f>IF(RES_hh_tes!E4=0,0,1000*11630*RES_hh_tes!E4/RES_hh_num!E4)</f>
        <v>398.96352723101779</v>
      </c>
      <c r="F4" s="69">
        <f>IF(RES_hh_tes!F4=0,0,1000*11630*RES_hh_tes!F4/RES_hh_num!F4)</f>
        <v>367.34801227593158</v>
      </c>
      <c r="G4" s="69">
        <f>IF(RES_hh_tes!G4=0,0,1000*11630*RES_hh_tes!G4/RES_hh_num!G4)</f>
        <v>363.9731417850121</v>
      </c>
      <c r="H4" s="69">
        <f>IF(RES_hh_tes!H4=0,0,1000*11630*RES_hh_tes!H4/RES_hh_num!H4)</f>
        <v>411.58526029517515</v>
      </c>
      <c r="I4" s="69">
        <f>IF(RES_hh_tes!I4=0,0,1000*11630*RES_hh_tes!I4/RES_hh_num!I4)</f>
        <v>414.95136509325852</v>
      </c>
      <c r="J4" s="69">
        <f>IF(RES_hh_tes!J4=0,0,1000*11630*RES_hh_tes!J4/RES_hh_num!J4)</f>
        <v>394.16041711243662</v>
      </c>
      <c r="K4" s="69">
        <f>IF(RES_hh_tes!K4=0,0,1000*11630*RES_hh_tes!K4/RES_hh_num!K4)</f>
        <v>366.10471776870259</v>
      </c>
      <c r="L4" s="69">
        <f>IF(RES_hh_tes!L4=0,0,1000*11630*RES_hh_tes!L4/RES_hh_num!L4)</f>
        <v>509.73330268457568</v>
      </c>
      <c r="M4" s="69">
        <f>IF(RES_hh_tes!M4=0,0,1000*11630*RES_hh_tes!M4/RES_hh_num!M4)</f>
        <v>485.33868397514556</v>
      </c>
      <c r="N4" s="69">
        <f>IF(RES_hh_tes!N4=0,0,1000*11630*RES_hh_tes!N4/RES_hh_num!N4)</f>
        <v>591.4594280102101</v>
      </c>
      <c r="O4" s="69">
        <f>IF(RES_hh_tes!O4=0,0,1000*11630*RES_hh_tes!O4/RES_hh_num!O4)</f>
        <v>596.20452939143456</v>
      </c>
      <c r="P4" s="69">
        <f>IF(RES_hh_tes!P4=0,0,1000*11630*RES_hh_tes!P4/RES_hh_num!P4)</f>
        <v>582.09773272042446</v>
      </c>
      <c r="Q4" s="69">
        <f>IF(RES_hh_tes!Q4=0,0,1000*11630*RES_hh_tes!Q4/RES_hh_num!Q4)</f>
        <v>762.9480253589378</v>
      </c>
      <c r="R4" s="69">
        <f>IF(RES_hh_tes!R4=0,0,1000*11630*RES_hh_tes!R4/RES_hh_num!R4)</f>
        <v>618.31445853784476</v>
      </c>
      <c r="S4" s="69">
        <f>IF(RES_hh_tes!S4=0,0,1000*11630*RES_hh_tes!S4/RES_hh_num!S4)</f>
        <v>945.81785762517177</v>
      </c>
      <c r="T4" s="69">
        <f>IF(RES_hh_tes!T4=0,0,1000*11630*RES_hh_tes!T4/RES_hh_num!T4)</f>
        <v>835.16160680556925</v>
      </c>
      <c r="U4" s="69">
        <f>IF(RES_hh_tes!U4=0,0,1000*11630*RES_hh_tes!U4/RES_hh_num!U4)</f>
        <v>973.28659459972027</v>
      </c>
      <c r="V4" s="69">
        <f>IF(RES_hh_tes!V4=0,0,1000*11630*RES_hh_tes!V4/RES_hh_num!V4)</f>
        <v>1051.7098529317047</v>
      </c>
      <c r="W4" s="69">
        <f>IF(RES_hh_tes!W4=0,0,1000*11630*RES_hh_tes!W4/RES_hh_num!W4)</f>
        <v>1168.7573351661008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201.42119136358207</v>
      </c>
      <c r="C6" s="72">
        <f>IF(RES_hh_tes!C6=0,0,1000*11630*RES_hh_tes!C6/RES_hh_num!C6)</f>
        <v>217.62733579906401</v>
      </c>
      <c r="D6" s="72">
        <f>IF(RES_hh_tes!D6=0,0,1000*11630*RES_hh_tes!D6/RES_hh_num!D6)</f>
        <v>309.96345694325544</v>
      </c>
      <c r="E6" s="72">
        <f>IF(RES_hh_tes!E6=0,0,1000*11630*RES_hh_tes!E6/RES_hh_num!E6)</f>
        <v>395.85124772183252</v>
      </c>
      <c r="F6" s="72">
        <f>IF(RES_hh_tes!F6=0,0,1000*11630*RES_hh_tes!F6/RES_hh_num!F6)</f>
        <v>343.68422803000215</v>
      </c>
      <c r="G6" s="72">
        <f>IF(RES_hh_tes!G6=0,0,1000*11630*RES_hh_tes!G6/RES_hh_num!G6)</f>
        <v>366.92117055662283</v>
      </c>
      <c r="H6" s="72">
        <f>IF(RES_hh_tes!H6=0,0,1000*11630*RES_hh_tes!H6/RES_hh_num!H6)</f>
        <v>408.9524384538953</v>
      </c>
      <c r="I6" s="72">
        <f>IF(RES_hh_tes!I6=0,0,1000*11630*RES_hh_tes!I6/RES_hh_num!I6)</f>
        <v>384.69945941974004</v>
      </c>
      <c r="J6" s="72">
        <f>IF(RES_hh_tes!J6=0,0,1000*11630*RES_hh_tes!J6/RES_hh_num!J6)</f>
        <v>365.37891536834672</v>
      </c>
      <c r="K6" s="72">
        <f>IF(RES_hh_tes!K6=0,0,1000*11630*RES_hh_tes!K6/RES_hh_num!K6)</f>
        <v>409.04947321324835</v>
      </c>
      <c r="L6" s="72">
        <f>IF(RES_hh_tes!L6=0,0,1000*11630*RES_hh_tes!L6/RES_hh_num!L6)</f>
        <v>424.98238613063961</v>
      </c>
      <c r="M6" s="72">
        <f>IF(RES_hh_tes!M6=0,0,1000*11630*RES_hh_tes!M6/RES_hh_num!M6)</f>
        <v>420.95827732090072</v>
      </c>
      <c r="N6" s="72">
        <f>IF(RES_hh_tes!N6=0,0,1000*11630*RES_hh_tes!N6/RES_hh_num!N6)</f>
        <v>563.72951086731643</v>
      </c>
      <c r="O6" s="72">
        <f>IF(RES_hh_tes!O6=0,0,1000*11630*RES_hh_tes!O6/RES_hh_num!O6)</f>
        <v>614.088763345796</v>
      </c>
      <c r="P6" s="72">
        <f>IF(RES_hh_tes!P6=0,0,1000*11630*RES_hh_tes!P6/RES_hh_num!P6)</f>
        <v>577.3140779632879</v>
      </c>
      <c r="Q6" s="72">
        <f>IF(RES_hh_tes!Q6=0,0,1000*11630*RES_hh_tes!Q6/RES_hh_num!Q6)</f>
        <v>814.96330687298246</v>
      </c>
      <c r="R6" s="72">
        <f>IF(RES_hh_tes!R6=0,0,1000*11630*RES_hh_tes!R6/RES_hh_num!R6)</f>
        <v>583.19840549923344</v>
      </c>
      <c r="S6" s="72">
        <f>IF(RES_hh_tes!S6=0,0,1000*11630*RES_hh_tes!S6/RES_hh_num!S6)</f>
        <v>1161.0020794172126</v>
      </c>
      <c r="T6" s="72">
        <f>IF(RES_hh_tes!T6=0,0,1000*11630*RES_hh_tes!T6/RES_hh_num!T6)</f>
        <v>329.62812926829207</v>
      </c>
      <c r="U6" s="72">
        <f>IF(RES_hh_tes!U6=0,0,1000*11630*RES_hh_tes!U6/RES_hh_num!U6)</f>
        <v>876.12664069775133</v>
      </c>
      <c r="V6" s="72">
        <f>IF(RES_hh_tes!V6=0,0,1000*11630*RES_hh_tes!V6/RES_hh_num!V6)</f>
        <v>1197.5363205706506</v>
      </c>
      <c r="W6" s="72">
        <f>IF(RES_hh_tes!W6=0,0,1000*11630*RES_hh_tes!W6/RES_hh_num!W6)</f>
        <v>983.18767074328912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209.10212266125697</v>
      </c>
      <c r="C7" s="72">
        <f>IF(RES_hh_tes!C7=0,0,1000*11630*RES_hh_tes!C7/RES_hh_num!C7)</f>
        <v>224.98104973804948</v>
      </c>
      <c r="D7" s="72">
        <f>IF(RES_hh_tes!D7=0,0,1000*11630*RES_hh_tes!D7/RES_hh_num!D7)</f>
        <v>280.08665494523689</v>
      </c>
      <c r="E7" s="72">
        <f>IF(RES_hh_tes!E7=0,0,1000*11630*RES_hh_tes!E7/RES_hh_num!E7)</f>
        <v>331.82838372670466</v>
      </c>
      <c r="F7" s="72">
        <f>IF(RES_hh_tes!F7=0,0,1000*11630*RES_hh_tes!F7/RES_hh_num!F7)</f>
        <v>360.84651951063535</v>
      </c>
      <c r="G7" s="72">
        <f>IF(RES_hh_tes!G7=0,0,1000*11630*RES_hh_tes!G7/RES_hh_num!G7)</f>
        <v>373.02330373772151</v>
      </c>
      <c r="H7" s="72">
        <f>IF(RES_hh_tes!H7=0,0,1000*11630*RES_hh_tes!H7/RES_hh_num!H7)</f>
        <v>381.65801048999316</v>
      </c>
      <c r="I7" s="72">
        <f>IF(RES_hh_tes!I7=0,0,1000*11630*RES_hh_tes!I7/RES_hh_num!I7)</f>
        <v>383.41794920475184</v>
      </c>
      <c r="J7" s="72">
        <f>IF(RES_hh_tes!J7=0,0,1000*11630*RES_hh_tes!J7/RES_hh_num!J7)</f>
        <v>393.91667254228673</v>
      </c>
      <c r="K7" s="72">
        <f>IF(RES_hh_tes!K7=0,0,1000*11630*RES_hh_tes!K7/RES_hh_num!K7)</f>
        <v>407.09550881113512</v>
      </c>
      <c r="L7" s="72">
        <f>IF(RES_hh_tes!L7=0,0,1000*11630*RES_hh_tes!L7/RES_hh_num!L7)</f>
        <v>450.96325436257968</v>
      </c>
      <c r="M7" s="72">
        <f>IF(RES_hh_tes!M7=0,0,1000*11630*RES_hh_tes!M7/RES_hh_num!M7)</f>
        <v>484.07878340667452</v>
      </c>
      <c r="N7" s="72">
        <f>IF(RES_hh_tes!N7=0,0,1000*11630*RES_hh_tes!N7/RES_hh_num!N7)</f>
        <v>549.76806825266203</v>
      </c>
      <c r="O7" s="72">
        <f>IF(RES_hh_tes!O7=0,0,1000*11630*RES_hh_tes!O7/RES_hh_num!O7)</f>
        <v>596.66397624130218</v>
      </c>
      <c r="P7" s="72">
        <f>IF(RES_hh_tes!P7=0,0,1000*11630*RES_hh_tes!P7/RES_hh_num!P7)</f>
        <v>604.98984438163018</v>
      </c>
      <c r="Q7" s="72">
        <f>IF(RES_hh_tes!Q7=0,0,1000*11630*RES_hh_tes!Q7/RES_hh_num!Q7)</f>
        <v>679.12556208436058</v>
      </c>
      <c r="R7" s="72">
        <f>IF(RES_hh_tes!R7=0,0,1000*11630*RES_hh_tes!R7/RES_hh_num!R7)</f>
        <v>733.87697973115758</v>
      </c>
      <c r="S7" s="72">
        <f>IF(RES_hh_tes!S7=0,0,1000*11630*RES_hh_tes!S7/RES_hh_num!S7)</f>
        <v>1034.759437936164</v>
      </c>
      <c r="T7" s="72">
        <f>IF(RES_hh_tes!T7=0,0,1000*11630*RES_hh_tes!T7/RES_hh_num!T7)</f>
        <v>450.38328640474487</v>
      </c>
      <c r="U7" s="72">
        <f>IF(RES_hh_tes!U7=0,0,1000*11630*RES_hh_tes!U7/RES_hh_num!U7)</f>
        <v>650.48245066513437</v>
      </c>
      <c r="V7" s="72">
        <f>IF(RES_hh_tes!V7=0,0,1000*11630*RES_hh_tes!V7/RES_hh_num!V7)</f>
        <v>887.81275789358267</v>
      </c>
      <c r="W7" s="72">
        <f>IF(RES_hh_tes!W7=0,0,1000*11630*RES_hh_tes!W7/RES_hh_num!W7)</f>
        <v>1125.1303234047621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0</v>
      </c>
      <c r="C8" s="72">
        <f>IF(RES_hh_tes!C8=0,0,1000*11630*RES_hh_tes!C8/RES_hh_num!C8)</f>
        <v>0</v>
      </c>
      <c r="D8" s="72">
        <f>IF(RES_hh_tes!D8=0,0,1000*11630*RES_hh_tes!D8/RES_hh_num!D8)</f>
        <v>0</v>
      </c>
      <c r="E8" s="72">
        <f>IF(RES_hh_tes!E8=0,0,1000*11630*RES_hh_tes!E8/RES_hh_num!E8)</f>
        <v>0</v>
      </c>
      <c r="F8" s="72">
        <f>IF(RES_hh_tes!F8=0,0,1000*11630*RES_hh_tes!F8/RES_hh_num!F8)</f>
        <v>0</v>
      </c>
      <c r="G8" s="72">
        <f>IF(RES_hh_tes!G8=0,0,1000*11630*RES_hh_tes!G8/RES_hh_num!G8)</f>
        <v>0</v>
      </c>
      <c r="H8" s="72">
        <f>IF(RES_hh_tes!H8=0,0,1000*11630*RES_hh_tes!H8/RES_hh_num!H8)</f>
        <v>0</v>
      </c>
      <c r="I8" s="72">
        <f>IF(RES_hh_tes!I8=0,0,1000*11630*RES_hh_tes!I8/RES_hh_num!I8)</f>
        <v>0</v>
      </c>
      <c r="J8" s="72">
        <f>IF(RES_hh_tes!J8=0,0,1000*11630*RES_hh_tes!J8/RES_hh_num!J8)</f>
        <v>0</v>
      </c>
      <c r="K8" s="72">
        <f>IF(RES_hh_tes!K8=0,0,1000*11630*RES_hh_tes!K8/RES_hh_num!K8)</f>
        <v>0</v>
      </c>
      <c r="L8" s="72">
        <f>IF(RES_hh_tes!L8=0,0,1000*11630*RES_hh_tes!L8/RES_hh_num!L8)</f>
        <v>0</v>
      </c>
      <c r="M8" s="72">
        <f>IF(RES_hh_tes!M8=0,0,1000*11630*RES_hh_tes!M8/RES_hh_num!M8)</f>
        <v>0</v>
      </c>
      <c r="N8" s="72">
        <f>IF(RES_hh_tes!N8=0,0,1000*11630*RES_hh_tes!N8/RES_hh_num!N8)</f>
        <v>0</v>
      </c>
      <c r="O8" s="72">
        <f>IF(RES_hh_tes!O8=0,0,1000*11630*RES_hh_tes!O8/RES_hh_num!O8)</f>
        <v>0</v>
      </c>
      <c r="P8" s="72">
        <f>IF(RES_hh_tes!P8=0,0,1000*11630*RES_hh_tes!P8/RES_hh_num!P8)</f>
        <v>0</v>
      </c>
      <c r="Q8" s="72">
        <f>IF(RES_hh_tes!Q8=0,0,1000*11630*RES_hh_tes!Q8/RES_hh_num!Q8)</f>
        <v>0</v>
      </c>
      <c r="R8" s="72">
        <f>IF(RES_hh_tes!R8=0,0,1000*11630*RES_hh_tes!R8/RES_hh_num!R8)</f>
        <v>0</v>
      </c>
      <c r="S8" s="72">
        <f>IF(RES_hh_tes!S8=0,0,1000*11630*RES_hh_tes!S8/RES_hh_num!S8)</f>
        <v>0</v>
      </c>
      <c r="T8" s="72">
        <f>IF(RES_hh_tes!T8=0,0,1000*11630*RES_hh_tes!T8/RES_hh_num!T8)</f>
        <v>0</v>
      </c>
      <c r="U8" s="72">
        <f>IF(RES_hh_tes!U8=0,0,1000*11630*RES_hh_tes!U8/RES_hh_num!U8)</f>
        <v>0</v>
      </c>
      <c r="V8" s="72">
        <f>IF(RES_hh_tes!V8=0,0,1000*11630*RES_hh_tes!V8/RES_hh_num!V8)</f>
        <v>0</v>
      </c>
      <c r="W8" s="72">
        <f>IF(RES_hh_tes!W8=0,0,1000*11630*RES_hh_tes!W8/RES_hh_num!W8)</f>
        <v>0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0</v>
      </c>
      <c r="C9" s="72">
        <f>IF(RES_hh_tes!C9=0,0,1000*11630*RES_hh_tes!C9/RES_hh_num!C9)</f>
        <v>0</v>
      </c>
      <c r="D9" s="72">
        <f>IF(RES_hh_tes!D9=0,0,1000*11630*RES_hh_tes!D9/RES_hh_num!D9)</f>
        <v>0</v>
      </c>
      <c r="E9" s="72">
        <f>IF(RES_hh_tes!E9=0,0,1000*11630*RES_hh_tes!E9/RES_hh_num!E9)</f>
        <v>0</v>
      </c>
      <c r="F9" s="72">
        <f>IF(RES_hh_tes!F9=0,0,1000*11630*RES_hh_tes!F9/RES_hh_num!F9)</f>
        <v>0</v>
      </c>
      <c r="G9" s="72">
        <f>IF(RES_hh_tes!G9=0,0,1000*11630*RES_hh_tes!G9/RES_hh_num!G9)</f>
        <v>0</v>
      </c>
      <c r="H9" s="72">
        <f>IF(RES_hh_tes!H9=0,0,1000*11630*RES_hh_tes!H9/RES_hh_num!H9)</f>
        <v>0</v>
      </c>
      <c r="I9" s="72">
        <f>IF(RES_hh_tes!I9=0,0,1000*11630*RES_hh_tes!I9/RES_hh_num!I9)</f>
        <v>0</v>
      </c>
      <c r="J9" s="72">
        <f>IF(RES_hh_tes!J9=0,0,1000*11630*RES_hh_tes!J9/RES_hh_num!J9)</f>
        <v>0</v>
      </c>
      <c r="K9" s="72">
        <f>IF(RES_hh_tes!K9=0,0,1000*11630*RES_hh_tes!K9/RES_hh_num!K9)</f>
        <v>0</v>
      </c>
      <c r="L9" s="72">
        <f>IF(RES_hh_tes!L9=0,0,1000*11630*RES_hh_tes!L9/RES_hh_num!L9)</f>
        <v>705.37853304715532</v>
      </c>
      <c r="M9" s="72">
        <f>IF(RES_hh_tes!M9=0,0,1000*11630*RES_hh_tes!M9/RES_hh_num!M9)</f>
        <v>526.52639008391202</v>
      </c>
      <c r="N9" s="72">
        <f>IF(RES_hh_tes!N9=0,0,1000*11630*RES_hh_tes!N9/RES_hh_num!N9)</f>
        <v>608.14878141543284</v>
      </c>
      <c r="O9" s="72">
        <f>IF(RES_hh_tes!O9=0,0,1000*11630*RES_hh_tes!O9/RES_hh_num!O9)</f>
        <v>544.03765728231099</v>
      </c>
      <c r="P9" s="72">
        <f>IF(RES_hh_tes!P9=0,0,1000*11630*RES_hh_tes!P9/RES_hh_num!P9)</f>
        <v>640.70133497139682</v>
      </c>
      <c r="Q9" s="72">
        <f>IF(RES_hh_tes!Q9=0,0,1000*11630*RES_hh_tes!Q9/RES_hh_num!Q9)</f>
        <v>706.35559837041183</v>
      </c>
      <c r="R9" s="72">
        <f>IF(RES_hh_tes!R9=0,0,1000*11630*RES_hh_tes!R9/RES_hh_num!R9)</f>
        <v>659.17562533373632</v>
      </c>
      <c r="S9" s="72">
        <f>IF(RES_hh_tes!S9=0,0,1000*11630*RES_hh_tes!S9/RES_hh_num!S9)</f>
        <v>856.37491001183355</v>
      </c>
      <c r="T9" s="72">
        <f>IF(RES_hh_tes!T9=0,0,1000*11630*RES_hh_tes!T9/RES_hh_num!T9)</f>
        <v>837.57788494558974</v>
      </c>
      <c r="U9" s="72">
        <f>IF(RES_hh_tes!U9=0,0,1000*11630*RES_hh_tes!U9/RES_hh_num!U9)</f>
        <v>1066.0599985428485</v>
      </c>
      <c r="V9" s="72">
        <f>IF(RES_hh_tes!V9=0,0,1000*11630*RES_hh_tes!V9/RES_hh_num!V9)</f>
        <v>986.14971195324711</v>
      </c>
      <c r="W9" s="72">
        <f>IF(RES_hh_tes!W9=0,0,1000*11630*RES_hh_tes!W9/RES_hh_num!W9)</f>
        <v>1151.3613310796202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211.86922743920675</v>
      </c>
      <c r="C12" s="72">
        <f>IF(RES_hh_tes!C12=0,0,1000*11630*RES_hh_tes!C12/RES_hh_num!C12)</f>
        <v>196.87795899069607</v>
      </c>
      <c r="D12" s="72">
        <f>IF(RES_hh_tes!D12=0,0,1000*11630*RES_hh_tes!D12/RES_hh_num!D12)</f>
        <v>270.35899299968133</v>
      </c>
      <c r="E12" s="72">
        <f>IF(RES_hh_tes!E12=0,0,1000*11630*RES_hh_tes!E12/RES_hh_num!E12)</f>
        <v>408.26826300870488</v>
      </c>
      <c r="F12" s="72">
        <f>IF(RES_hh_tes!F12=0,0,1000*11630*RES_hh_tes!F12/RES_hh_num!F12)</f>
        <v>383.1072563887268</v>
      </c>
      <c r="G12" s="72">
        <f>IF(RES_hh_tes!G12=0,0,1000*11630*RES_hh_tes!G12/RES_hh_num!G12)</f>
        <v>351.72790732300052</v>
      </c>
      <c r="H12" s="72">
        <f>IF(RES_hh_tes!H12=0,0,1000*11630*RES_hh_tes!H12/RES_hh_num!H12)</f>
        <v>405.25279022492202</v>
      </c>
      <c r="I12" s="72">
        <f>IF(RES_hh_tes!I12=0,0,1000*11630*RES_hh_tes!I12/RES_hh_num!I12)</f>
        <v>432.51472296926136</v>
      </c>
      <c r="J12" s="72">
        <f>IF(RES_hh_tes!J12=0,0,1000*11630*RES_hh_tes!J12/RES_hh_num!J12)</f>
        <v>396.58737830417851</v>
      </c>
      <c r="K12" s="72">
        <f>IF(RES_hh_tes!K12=0,0,1000*11630*RES_hh_tes!K12/RES_hh_num!K12)</f>
        <v>342.93548529086308</v>
      </c>
      <c r="L12" s="72">
        <f>IF(RES_hh_tes!L12=0,0,1000*11630*RES_hh_tes!L12/RES_hh_num!L12)</f>
        <v>512.07471996157335</v>
      </c>
      <c r="M12" s="72">
        <f>IF(RES_hh_tes!M12=0,0,1000*11630*RES_hh_tes!M12/RES_hh_num!M12)</f>
        <v>490.40560448289233</v>
      </c>
      <c r="N12" s="72">
        <f>IF(RES_hh_tes!N12=0,0,1000*11630*RES_hh_tes!N12/RES_hh_num!N12)</f>
        <v>596.69400327218523</v>
      </c>
      <c r="O12" s="72">
        <f>IF(RES_hh_tes!O12=0,0,1000*11630*RES_hh_tes!O12/RES_hh_num!O12)</f>
        <v>593.7316000272823</v>
      </c>
      <c r="P12" s="72">
        <f>IF(RES_hh_tes!P12=0,0,1000*11630*RES_hh_tes!P12/RES_hh_num!P12)</f>
        <v>573.64009278357366</v>
      </c>
      <c r="Q12" s="72">
        <f>IF(RES_hh_tes!Q12=0,0,1000*11630*RES_hh_tes!Q12/RES_hh_num!Q12)</f>
        <v>769.32963638615013</v>
      </c>
      <c r="R12" s="72">
        <f>IF(RES_hh_tes!R12=0,0,1000*11630*RES_hh_tes!R12/RES_hh_num!R12)</f>
        <v>640.37974079203298</v>
      </c>
      <c r="S12" s="72">
        <f>IF(RES_hh_tes!S12=0,0,1000*11630*RES_hh_tes!S12/RES_hh_num!S12)</f>
        <v>877.64208544872861</v>
      </c>
      <c r="T12" s="72">
        <f>IF(RES_hh_tes!T12=0,0,1000*11630*RES_hh_tes!T12/RES_hh_num!T12)</f>
        <v>860.91299415464687</v>
      </c>
      <c r="U12" s="72">
        <f>IF(RES_hh_tes!U12=0,0,1000*11630*RES_hh_tes!U12/RES_hh_num!U12)</f>
        <v>1005.9665776172594</v>
      </c>
      <c r="V12" s="72">
        <f>IF(RES_hh_tes!V12=0,0,1000*11630*RES_hh_tes!V12/RES_hh_num!V12)</f>
        <v>1040.7622096654293</v>
      </c>
      <c r="W12" s="72">
        <f>IF(RES_hh_tes!W12=0,0,1000*11630*RES_hh_tes!W12/RES_hh_num!W12)</f>
        <v>1159.038002759874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290.14284536010825</v>
      </c>
      <c r="C13" s="74">
        <f>IF(RES_hh_tes!C13=0,0,1000*11630*RES_hh_tes!C13/RES_hh_num!C13)</f>
        <v>186.99765698889053</v>
      </c>
      <c r="D13" s="74">
        <f>IF(RES_hh_tes!D13=0,0,1000*11630*RES_hh_tes!D13/RES_hh_num!D13)</f>
        <v>262.18633300927792</v>
      </c>
      <c r="E13" s="74">
        <f>IF(RES_hh_tes!E13=0,0,1000*11630*RES_hh_tes!E13/RES_hh_num!E13)</f>
        <v>350.56370867481269</v>
      </c>
      <c r="F13" s="74">
        <f>IF(RES_hh_tes!F13=0,0,1000*11630*RES_hh_tes!F13/RES_hh_num!F13)</f>
        <v>394.59321880283505</v>
      </c>
      <c r="G13" s="74">
        <f>IF(RES_hh_tes!G13=0,0,1000*11630*RES_hh_tes!G13/RES_hh_num!G13)</f>
        <v>354.12275204943745</v>
      </c>
      <c r="H13" s="74">
        <f>IF(RES_hh_tes!H13=0,0,1000*11630*RES_hh_tes!H13/RES_hh_num!H13)</f>
        <v>417.55526859827245</v>
      </c>
      <c r="I13" s="74">
        <f>IF(RES_hh_tes!I13=0,0,1000*11630*RES_hh_tes!I13/RES_hh_num!I13)</f>
        <v>414.02625180704052</v>
      </c>
      <c r="J13" s="74">
        <f>IF(RES_hh_tes!J13=0,0,1000*11630*RES_hh_tes!J13/RES_hh_num!J13)</f>
        <v>440.39351467260269</v>
      </c>
      <c r="K13" s="74">
        <f>IF(RES_hh_tes!K13=0,0,1000*11630*RES_hh_tes!K13/RES_hh_num!K13)</f>
        <v>336.55366626386444</v>
      </c>
      <c r="L13" s="74">
        <f>IF(RES_hh_tes!L13=0,0,1000*11630*RES_hh_tes!L13/RES_hh_num!L13)</f>
        <v>578.71553558401604</v>
      </c>
      <c r="M13" s="74">
        <f>IF(RES_hh_tes!M13=0,0,1000*11630*RES_hh_tes!M13/RES_hh_num!M13)</f>
        <v>566.45793344632705</v>
      </c>
      <c r="N13" s="74">
        <f>IF(RES_hh_tes!N13=0,0,1000*11630*RES_hh_tes!N13/RES_hh_num!N13)</f>
        <v>589.75916098359244</v>
      </c>
      <c r="O13" s="74">
        <f>IF(RES_hh_tes!O13=0,0,1000*11630*RES_hh_tes!O13/RES_hh_num!O13)</f>
        <v>567.75720979963251</v>
      </c>
      <c r="P13" s="74">
        <f>IF(RES_hh_tes!P13=0,0,1000*11630*RES_hh_tes!P13/RES_hh_num!P13)</f>
        <v>531.60709821347302</v>
      </c>
      <c r="Q13" s="74">
        <f>IF(RES_hh_tes!Q13=0,0,1000*11630*RES_hh_tes!Q13/RES_hh_num!Q13)</f>
        <v>557.29263799258581</v>
      </c>
      <c r="R13" s="74">
        <f>IF(RES_hh_tes!R13=0,0,1000*11630*RES_hh_tes!R13/RES_hh_num!R13)</f>
        <v>454.45779953824479</v>
      </c>
      <c r="S13" s="74">
        <f>IF(RES_hh_tes!S13=0,0,1000*11630*RES_hh_tes!S13/RES_hh_num!S13)</f>
        <v>1069.6036200042176</v>
      </c>
      <c r="T13" s="74">
        <f>IF(RES_hh_tes!T13=0,0,1000*11630*RES_hh_tes!T13/RES_hh_num!T13)</f>
        <v>982.54792774249154</v>
      </c>
      <c r="U13" s="74">
        <f>IF(RES_hh_tes!U13=0,0,1000*11630*RES_hh_tes!U13/RES_hh_num!U13)</f>
        <v>837.13457533434314</v>
      </c>
      <c r="V13" s="74">
        <f>IF(RES_hh_tes!V13=0,0,1000*11630*RES_hh_tes!V13/RES_hh_num!V13)</f>
        <v>1050.7975031599003</v>
      </c>
      <c r="W13" s="74">
        <f>IF(RES_hh_tes!W13=0,0,1000*11630*RES_hh_tes!W13/RES_hh_num!W13)</f>
        <v>1247.2436015268436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4.4784720198916377</v>
      </c>
      <c r="C14" s="76">
        <f>IF(RES_hh_tes!C14=0,0,1000*11630*RES_hh_tes!C14/RES_hh_num!C14)</f>
        <v>4.3579430686134994</v>
      </c>
      <c r="D14" s="76">
        <f>IF(RES_hh_tes!D14=0,0,1000*11630*RES_hh_tes!D14/RES_hh_num!D14)</f>
        <v>6.9586103177622007</v>
      </c>
      <c r="E14" s="76">
        <f>IF(RES_hh_tes!E14=0,0,1000*11630*RES_hh_tes!E14/RES_hh_num!E14)</f>
        <v>7.466268501202296</v>
      </c>
      <c r="F14" s="76">
        <f>IF(RES_hh_tes!F14=0,0,1000*11630*RES_hh_tes!F14/RES_hh_num!F14)</f>
        <v>8.1871697600226678</v>
      </c>
      <c r="G14" s="76">
        <f>IF(RES_hh_tes!G14=0,0,1000*11630*RES_hh_tes!G14/RES_hh_num!G14)</f>
        <v>8.7020740510471448</v>
      </c>
      <c r="H14" s="76">
        <f>IF(RES_hh_tes!H14=0,0,1000*11630*RES_hh_tes!H14/RES_hh_num!H14)</f>
        <v>8.9913067863929914</v>
      </c>
      <c r="I14" s="76">
        <f>IF(RES_hh_tes!I14=0,0,1000*11630*RES_hh_tes!I14/RES_hh_num!I14)</f>
        <v>8.2373199978649065</v>
      </c>
      <c r="J14" s="76">
        <f>IF(RES_hh_tes!J14=0,0,1000*11630*RES_hh_tes!J14/RES_hh_num!J14)</f>
        <v>8.1450710409764646</v>
      </c>
      <c r="K14" s="76">
        <f>IF(RES_hh_tes!K14=0,0,1000*11630*RES_hh_tes!K14/RES_hh_num!K14)</f>
        <v>8.9722037280419737</v>
      </c>
      <c r="L14" s="76">
        <f>IF(RES_hh_tes!L14=0,0,1000*11630*RES_hh_tes!L14/RES_hh_num!L14)</f>
        <v>9.3173064397053587</v>
      </c>
      <c r="M14" s="76">
        <f>IF(RES_hh_tes!M14=0,0,1000*11630*RES_hh_tes!M14/RES_hh_num!M14)</f>
        <v>8.4631349796163367</v>
      </c>
      <c r="N14" s="76">
        <f>IF(RES_hh_tes!N14=0,0,1000*11630*RES_hh_tes!N14/RES_hh_num!N14)</f>
        <v>7.9955496293516521</v>
      </c>
      <c r="O14" s="76">
        <f>IF(RES_hh_tes!O14=0,0,1000*11630*RES_hh_tes!O14/RES_hh_num!O14)</f>
        <v>10.395026093882286</v>
      </c>
      <c r="P14" s="76">
        <f>IF(RES_hh_tes!P14=0,0,1000*11630*RES_hh_tes!P14/RES_hh_num!P14)</f>
        <v>9.7745121084184508</v>
      </c>
      <c r="Q14" s="76">
        <f>IF(RES_hh_tes!Q14=0,0,1000*11630*RES_hh_tes!Q14/RES_hh_num!Q14)</f>
        <v>13.423970494936233</v>
      </c>
      <c r="R14" s="76">
        <f>IF(RES_hh_tes!R14=0,0,1000*11630*RES_hh_tes!R14/RES_hh_num!R14)</f>
        <v>9.8308493411283884</v>
      </c>
      <c r="S14" s="76">
        <f>IF(RES_hh_tes!S14=0,0,1000*11630*RES_hh_tes!S14/RES_hh_num!S14)</f>
        <v>18.719457162603064</v>
      </c>
      <c r="T14" s="76">
        <f>IF(RES_hh_tes!T14=0,0,1000*11630*RES_hh_tes!T14/RES_hh_num!T14)</f>
        <v>8.3565353863067973</v>
      </c>
      <c r="U14" s="76">
        <f>IF(RES_hh_tes!U14=0,0,1000*11630*RES_hh_tes!U14/RES_hh_num!U14)</f>
        <v>14.79820633154687</v>
      </c>
      <c r="V14" s="76">
        <f>IF(RES_hh_tes!V14=0,0,1000*11630*RES_hh_tes!V14/RES_hh_num!V14)</f>
        <v>17.812535660799952</v>
      </c>
      <c r="W14" s="76">
        <f>IF(RES_hh_tes!W14=0,0,1000*11630*RES_hh_tes!W14/RES_hh_num!W14)</f>
        <v>16.147122643856392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1428.3116566613608</v>
      </c>
      <c r="C15" s="69">
        <f t="shared" si="0"/>
        <v>1702.19835210529</v>
      </c>
      <c r="D15" s="69">
        <f t="shared" si="0"/>
        <v>1380.7327329522661</v>
      </c>
      <c r="E15" s="69">
        <f t="shared" si="0"/>
        <v>2152.3072098051721</v>
      </c>
      <c r="F15" s="69">
        <f t="shared" si="0"/>
        <v>1188.0799876996332</v>
      </c>
      <c r="G15" s="69">
        <f t="shared" si="0"/>
        <v>1198.4193261924395</v>
      </c>
      <c r="H15" s="69">
        <f t="shared" si="0"/>
        <v>1662.2973508103041</v>
      </c>
      <c r="I15" s="69">
        <f t="shared" si="0"/>
        <v>1798.711466589968</v>
      </c>
      <c r="J15" s="69">
        <f t="shared" si="0"/>
        <v>1576.1695409775409</v>
      </c>
      <c r="K15" s="69">
        <f t="shared" si="0"/>
        <v>1759.8773541635494</v>
      </c>
      <c r="L15" s="69">
        <f t="shared" si="0"/>
        <v>1503.7075673977308</v>
      </c>
      <c r="M15" s="69">
        <f t="shared" si="0"/>
        <v>1679.7165035658006</v>
      </c>
      <c r="N15" s="69">
        <f t="shared" si="0"/>
        <v>3023.607847865087</v>
      </c>
      <c r="O15" s="69">
        <f t="shared" si="0"/>
        <v>2185.6336533276512</v>
      </c>
      <c r="P15" s="69">
        <f t="shared" si="0"/>
        <v>2264.0174541746487</v>
      </c>
      <c r="Q15" s="69">
        <f t="shared" si="0"/>
        <v>2187.7341456281697</v>
      </c>
      <c r="R15" s="69">
        <f t="shared" si="0"/>
        <v>2142.8531596917869</v>
      </c>
      <c r="S15" s="69">
        <f t="shared" si="0"/>
        <v>3033.6061424521135</v>
      </c>
      <c r="T15" s="69">
        <f t="shared" si="0"/>
        <v>2652.4471477591933</v>
      </c>
      <c r="U15" s="69">
        <f t="shared" si="0"/>
        <v>2940.6490600525372</v>
      </c>
      <c r="V15" s="69">
        <f t="shared" si="0"/>
        <v>3194.5429100840029</v>
      </c>
      <c r="W15" s="69">
        <f t="shared" si="0"/>
        <v>4929.2077609110647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1428.3116566613608</v>
      </c>
      <c r="C16" s="72">
        <f>IF(RES_hh_tes!C16=0,0,1000*11630*RES_hh_tes!C16/RES_hh_num!C$3)</f>
        <v>1702.19835210529</v>
      </c>
      <c r="D16" s="72">
        <f>IF(RES_hh_tes!D16=0,0,1000*11630*RES_hh_tes!D16/RES_hh_num!D$3)</f>
        <v>1380.7327329522661</v>
      </c>
      <c r="E16" s="72">
        <f>IF(RES_hh_tes!E16=0,0,1000*11630*RES_hh_tes!E16/RES_hh_num!E$3)</f>
        <v>2152.3072098051721</v>
      </c>
      <c r="F16" s="72">
        <f>IF(RES_hh_tes!F16=0,0,1000*11630*RES_hh_tes!F16/RES_hh_num!F$3)</f>
        <v>1188.0799876996332</v>
      </c>
      <c r="G16" s="72">
        <f>IF(RES_hh_tes!G16=0,0,1000*11630*RES_hh_tes!G16/RES_hh_num!G$3)</f>
        <v>1198.4193261924395</v>
      </c>
      <c r="H16" s="72">
        <f>IF(RES_hh_tes!H16=0,0,1000*11630*RES_hh_tes!H16/RES_hh_num!H$3)</f>
        <v>1662.2973508103041</v>
      </c>
      <c r="I16" s="72">
        <f>IF(RES_hh_tes!I16=0,0,1000*11630*RES_hh_tes!I16/RES_hh_num!I$3)</f>
        <v>1798.711466589968</v>
      </c>
      <c r="J16" s="72">
        <f>IF(RES_hh_tes!J16=0,0,1000*11630*RES_hh_tes!J16/RES_hh_num!J$3)</f>
        <v>1576.1695409775409</v>
      </c>
      <c r="K16" s="72">
        <f>IF(RES_hh_tes!K16=0,0,1000*11630*RES_hh_tes!K16/RES_hh_num!K$3)</f>
        <v>1759.8773541635494</v>
      </c>
      <c r="L16" s="72">
        <f>IF(RES_hh_tes!L16=0,0,1000*11630*RES_hh_tes!L16/RES_hh_num!L$3)</f>
        <v>1503.7075673977308</v>
      </c>
      <c r="M16" s="72">
        <f>IF(RES_hh_tes!M16=0,0,1000*11630*RES_hh_tes!M16/RES_hh_num!M$3)</f>
        <v>1679.7165035658006</v>
      </c>
      <c r="N16" s="72">
        <f>IF(RES_hh_tes!N16=0,0,1000*11630*RES_hh_tes!N16/RES_hh_num!N$3)</f>
        <v>3023.607847865087</v>
      </c>
      <c r="O16" s="72">
        <f>IF(RES_hh_tes!O16=0,0,1000*11630*RES_hh_tes!O16/RES_hh_num!O$3)</f>
        <v>2185.6336533276512</v>
      </c>
      <c r="P16" s="72">
        <f>IF(RES_hh_tes!P16=0,0,1000*11630*RES_hh_tes!P16/RES_hh_num!P$3)</f>
        <v>2264.0174541746487</v>
      </c>
      <c r="Q16" s="72">
        <f>IF(RES_hh_tes!Q16=0,0,1000*11630*RES_hh_tes!Q16/RES_hh_num!Q$3)</f>
        <v>2187.7341456281697</v>
      </c>
      <c r="R16" s="72">
        <f>IF(RES_hh_tes!R16=0,0,1000*11630*RES_hh_tes!R16/RES_hh_num!R$3)</f>
        <v>2142.8531596917869</v>
      </c>
      <c r="S16" s="72">
        <f>IF(RES_hh_tes!S16=0,0,1000*11630*RES_hh_tes!S16/RES_hh_num!S$3)</f>
        <v>3033.6061424521135</v>
      </c>
      <c r="T16" s="72">
        <f>IF(RES_hh_tes!T16=0,0,1000*11630*RES_hh_tes!T16/RES_hh_num!T$3)</f>
        <v>2652.4471477591933</v>
      </c>
      <c r="U16" s="72">
        <f>IF(RES_hh_tes!U16=0,0,1000*11630*RES_hh_tes!U16/RES_hh_num!U$3)</f>
        <v>2940.6490600525372</v>
      </c>
      <c r="V16" s="72">
        <f>IF(RES_hh_tes!V16=0,0,1000*11630*RES_hh_tes!V16/RES_hh_num!V$3)</f>
        <v>3194.5429100840029</v>
      </c>
      <c r="W16" s="72">
        <f>IF(RES_hh_tes!W16=0,0,1000*11630*RES_hh_tes!W16/RES_hh_num!W$3)</f>
        <v>4929.2077609110647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747.22574711505899</v>
      </c>
      <c r="C17" s="69">
        <f>IF(RES_hh_tes!C17=0,0,1000*11630*RES_hh_tes!C17/RES_hh_num!C17)</f>
        <v>625.62946372216652</v>
      </c>
      <c r="D17" s="69">
        <f>IF(RES_hh_tes!D17=0,0,1000*11630*RES_hh_tes!D17/RES_hh_num!D17)</f>
        <v>767.320939510171</v>
      </c>
      <c r="E17" s="69">
        <f>IF(RES_hh_tes!E17=0,0,1000*11630*RES_hh_tes!E17/RES_hh_num!E17)</f>
        <v>750.70314646595273</v>
      </c>
      <c r="F17" s="69">
        <f>IF(RES_hh_tes!F17=0,0,1000*11630*RES_hh_tes!F17/RES_hh_num!F17)</f>
        <v>906.58610322987158</v>
      </c>
      <c r="G17" s="69">
        <f>IF(RES_hh_tes!G17=0,0,1000*11630*RES_hh_tes!G17/RES_hh_num!G17)</f>
        <v>935.73408076826161</v>
      </c>
      <c r="H17" s="69">
        <f>IF(RES_hh_tes!H17=0,0,1000*11630*RES_hh_tes!H17/RES_hh_num!H17)</f>
        <v>965.82313294591904</v>
      </c>
      <c r="I17" s="69">
        <f>IF(RES_hh_tes!I17=0,0,1000*11630*RES_hh_tes!I17/RES_hh_num!I17)</f>
        <v>950.68743990114638</v>
      </c>
      <c r="J17" s="69">
        <f>IF(RES_hh_tes!J17=0,0,1000*11630*RES_hh_tes!J17/RES_hh_num!J17)</f>
        <v>940.37812838050093</v>
      </c>
      <c r="K17" s="69">
        <f>IF(RES_hh_tes!K17=0,0,1000*11630*RES_hh_tes!K17/RES_hh_num!K17)</f>
        <v>640.69868099449945</v>
      </c>
      <c r="L17" s="69">
        <f>IF(RES_hh_tes!L17=0,0,1000*11630*RES_hh_tes!L17/RES_hh_num!L17)</f>
        <v>857.85853566316712</v>
      </c>
      <c r="M17" s="69">
        <f>IF(RES_hh_tes!M17=0,0,1000*11630*RES_hh_tes!M17/RES_hh_num!M17)</f>
        <v>863.13168842754851</v>
      </c>
      <c r="N17" s="69">
        <f>IF(RES_hh_tes!N17=0,0,1000*11630*RES_hh_tes!N17/RES_hh_num!N17)</f>
        <v>757.74798170895633</v>
      </c>
      <c r="O17" s="69">
        <f>IF(RES_hh_tes!O17=0,0,1000*11630*RES_hh_tes!O17/RES_hh_num!O17)</f>
        <v>836.23183433507381</v>
      </c>
      <c r="P17" s="69">
        <f>IF(RES_hh_tes!P17=0,0,1000*11630*RES_hh_tes!P17/RES_hh_num!P17)</f>
        <v>831.65786585098124</v>
      </c>
      <c r="Q17" s="69">
        <f>IF(RES_hh_tes!Q17=0,0,1000*11630*RES_hh_tes!Q17/RES_hh_num!Q17)</f>
        <v>875.65437192169668</v>
      </c>
      <c r="R17" s="69">
        <f>IF(RES_hh_tes!R17=0,0,1000*11630*RES_hh_tes!R17/RES_hh_num!R17)</f>
        <v>854.05943309928603</v>
      </c>
      <c r="S17" s="69">
        <f>IF(RES_hh_tes!S17=0,0,1000*11630*RES_hh_tes!S17/RES_hh_num!S17)</f>
        <v>898.70221999484909</v>
      </c>
      <c r="T17" s="69">
        <f>IF(RES_hh_tes!T17=0,0,1000*11630*RES_hh_tes!T17/RES_hh_num!T17)</f>
        <v>1070.3072319893865</v>
      </c>
      <c r="U17" s="69">
        <f>IF(RES_hh_tes!U17=0,0,1000*11630*RES_hh_tes!U17/RES_hh_num!U17)</f>
        <v>1089.6103987096026</v>
      </c>
      <c r="V17" s="69">
        <f>IF(RES_hh_tes!V17=0,0,1000*11630*RES_hh_tes!V17/RES_hh_num!V17)</f>
        <v>1042.1787074730419</v>
      </c>
      <c r="W17" s="69">
        <f>IF(RES_hh_tes!W17=0,0,1000*11630*RES_hh_tes!W17/RES_hh_num!W17)</f>
        <v>851.51780887801658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0</v>
      </c>
      <c r="C21" s="72">
        <f>IF(RES_hh_tes!C21=0,0,1000*11630*RES_hh_tes!C21/RES_hh_num!C21)</f>
        <v>0</v>
      </c>
      <c r="D21" s="72">
        <f>IF(RES_hh_tes!D21=0,0,1000*11630*RES_hh_tes!D21/RES_hh_num!D21)</f>
        <v>0</v>
      </c>
      <c r="E21" s="72">
        <f>IF(RES_hh_tes!E21=0,0,1000*11630*RES_hh_tes!E21/RES_hh_num!E21)</f>
        <v>0</v>
      </c>
      <c r="F21" s="72">
        <f>IF(RES_hh_tes!F21=0,0,1000*11630*RES_hh_tes!F21/RES_hh_num!F21)</f>
        <v>0</v>
      </c>
      <c r="G21" s="72">
        <f>IF(RES_hh_tes!G21=0,0,1000*11630*RES_hh_tes!G21/RES_hh_num!G21)</f>
        <v>0</v>
      </c>
      <c r="H21" s="72">
        <f>IF(RES_hh_tes!H21=0,0,1000*11630*RES_hh_tes!H21/RES_hh_num!H21)</f>
        <v>0</v>
      </c>
      <c r="I21" s="72">
        <f>IF(RES_hh_tes!I21=0,0,1000*11630*RES_hh_tes!I21/RES_hh_num!I21)</f>
        <v>0</v>
      </c>
      <c r="J21" s="72">
        <f>IF(RES_hh_tes!J21=0,0,1000*11630*RES_hh_tes!J21/RES_hh_num!J21)</f>
        <v>0</v>
      </c>
      <c r="K21" s="72">
        <f>IF(RES_hh_tes!K21=0,0,1000*11630*RES_hh_tes!K21/RES_hh_num!K21)</f>
        <v>0</v>
      </c>
      <c r="L21" s="72">
        <f>IF(RES_hh_tes!L21=0,0,1000*11630*RES_hh_tes!L21/RES_hh_num!L21)</f>
        <v>0</v>
      </c>
      <c r="M21" s="72">
        <f>IF(RES_hh_tes!M21=0,0,1000*11630*RES_hh_tes!M21/RES_hh_num!M21)</f>
        <v>0</v>
      </c>
      <c r="N21" s="72">
        <f>IF(RES_hh_tes!N21=0,0,1000*11630*RES_hh_tes!N21/RES_hh_num!N21)</f>
        <v>0</v>
      </c>
      <c r="O21" s="72">
        <f>IF(RES_hh_tes!O21=0,0,1000*11630*RES_hh_tes!O21/RES_hh_num!O21)</f>
        <v>0</v>
      </c>
      <c r="P21" s="72">
        <f>IF(RES_hh_tes!P21=0,0,1000*11630*RES_hh_tes!P21/RES_hh_num!P21)</f>
        <v>0</v>
      </c>
      <c r="Q21" s="72">
        <f>IF(RES_hh_tes!Q21=0,0,1000*11630*RES_hh_tes!Q21/RES_hh_num!Q21)</f>
        <v>0</v>
      </c>
      <c r="R21" s="72">
        <f>IF(RES_hh_tes!R21=0,0,1000*11630*RES_hh_tes!R21/RES_hh_num!R21)</f>
        <v>0</v>
      </c>
      <c r="S21" s="72">
        <f>IF(RES_hh_tes!S21=0,0,1000*11630*RES_hh_tes!S21/RES_hh_num!S21)</f>
        <v>0</v>
      </c>
      <c r="T21" s="72">
        <f>IF(RES_hh_tes!T21=0,0,1000*11630*RES_hh_tes!T21/RES_hh_num!T21)</f>
        <v>0</v>
      </c>
      <c r="U21" s="72">
        <f>IF(RES_hh_tes!U21=0,0,1000*11630*RES_hh_tes!U21/RES_hh_num!U21)</f>
        <v>0</v>
      </c>
      <c r="V21" s="72">
        <f>IF(RES_hh_tes!V21=0,0,1000*11630*RES_hh_tes!V21/RES_hh_num!V21)</f>
        <v>0</v>
      </c>
      <c r="W21" s="72">
        <f>IF(RES_hh_tes!W21=0,0,1000*11630*RES_hh_tes!W21/RES_hh_num!W21)</f>
        <v>0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747.22574711505899</v>
      </c>
      <c r="C25" s="74">
        <f>IF(RES_hh_tes!C25=0,0,1000*11630*RES_hh_tes!C25/RES_hh_num!C25)</f>
        <v>625.62946372216652</v>
      </c>
      <c r="D25" s="74">
        <f>IF(RES_hh_tes!D25=0,0,1000*11630*RES_hh_tes!D25/RES_hh_num!D25)</f>
        <v>747.05569680872225</v>
      </c>
      <c r="E25" s="74">
        <f>IF(RES_hh_tes!E25=0,0,1000*11630*RES_hh_tes!E25/RES_hh_num!E25)</f>
        <v>724.57321318375523</v>
      </c>
      <c r="F25" s="74">
        <f>IF(RES_hh_tes!F25=0,0,1000*11630*RES_hh_tes!F25/RES_hh_num!F25)</f>
        <v>872.68317387892387</v>
      </c>
      <c r="G25" s="74">
        <f>IF(RES_hh_tes!G25=0,0,1000*11630*RES_hh_tes!G25/RES_hh_num!G25)</f>
        <v>892.22362501563964</v>
      </c>
      <c r="H25" s="74">
        <f>IF(RES_hh_tes!H25=0,0,1000*11630*RES_hh_tes!H25/RES_hh_num!H25)</f>
        <v>913.082371369322</v>
      </c>
      <c r="I25" s="74">
        <f>IF(RES_hh_tes!I25=0,0,1000*11630*RES_hh_tes!I25/RES_hh_num!I25)</f>
        <v>887.02285441197694</v>
      </c>
      <c r="J25" s="74">
        <f>IF(RES_hh_tes!J25=0,0,1000*11630*RES_hh_tes!J25/RES_hh_num!J25)</f>
        <v>868.39673062122552</v>
      </c>
      <c r="K25" s="74">
        <f>IF(RES_hh_tes!K25=0,0,1000*11630*RES_hh_tes!K25/RES_hh_num!K25)</f>
        <v>568.12306045385026</v>
      </c>
      <c r="L25" s="74">
        <f>IF(RES_hh_tes!L25=0,0,1000*11630*RES_hh_tes!L25/RES_hh_num!L25)</f>
        <v>584.34173137136679</v>
      </c>
      <c r="M25" s="74">
        <f>IF(RES_hh_tes!M25=0,0,1000*11630*RES_hh_tes!M25/RES_hh_num!M25)</f>
        <v>577.42389444928244</v>
      </c>
      <c r="N25" s="74">
        <f>IF(RES_hh_tes!N25=0,0,1000*11630*RES_hh_tes!N25/RES_hh_num!N25)</f>
        <v>450.27006468354119</v>
      </c>
      <c r="O25" s="74">
        <f>IF(RES_hh_tes!O25=0,0,1000*11630*RES_hh_tes!O25/RES_hh_num!O25)</f>
        <v>520.25470769159597</v>
      </c>
      <c r="P25" s="74">
        <f>IF(RES_hh_tes!P25=0,0,1000*11630*RES_hh_tes!P25/RES_hh_num!P25)</f>
        <v>506.01639138018885</v>
      </c>
      <c r="Q25" s="74">
        <f>IF(RES_hh_tes!Q25=0,0,1000*11630*RES_hh_tes!Q25/RES_hh_num!Q25)</f>
        <v>552.41346088538569</v>
      </c>
      <c r="R25" s="74">
        <f>IF(RES_hh_tes!R25=0,0,1000*11630*RES_hh_tes!R25/RES_hh_num!R25)</f>
        <v>531.71749276898117</v>
      </c>
      <c r="S25" s="74">
        <f>IF(RES_hh_tes!S25=0,0,1000*11630*RES_hh_tes!S25/RES_hh_num!S25)</f>
        <v>583.08138496152901</v>
      </c>
      <c r="T25" s="74">
        <f>IF(RES_hh_tes!T25=0,0,1000*11630*RES_hh_tes!T25/RES_hh_num!T25)</f>
        <v>764.55657351704201</v>
      </c>
      <c r="U25" s="74">
        <f>IF(RES_hh_tes!U25=0,0,1000*11630*RES_hh_tes!U25/RES_hh_num!U25)</f>
        <v>796.30970852593509</v>
      </c>
      <c r="V25" s="74">
        <f>IF(RES_hh_tes!V25=0,0,1000*11630*RES_hh_tes!V25/RES_hh_num!V25)</f>
        <v>761.01451976242447</v>
      </c>
      <c r="W25" s="74">
        <f>IF(RES_hh_tes!W25=0,0,1000*11630*RES_hh_tes!W25/RES_hh_num!W25)</f>
        <v>654.96381826768811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633.81245722108156</v>
      </c>
      <c r="E26" s="77">
        <f>IF(RES_hh_tes!E26=0,0,1000*11630*RES_hh_tes!E26/RES_hh_num!E26)</f>
        <v>620.23359670216394</v>
      </c>
      <c r="F26" s="77">
        <f>IF(RES_hh_tes!F26=0,0,1000*11630*RES_hh_tes!F26/RES_hh_num!F26)</f>
        <v>749.16706330318891</v>
      </c>
      <c r="G26" s="77">
        <f>IF(RES_hh_tes!G26=0,0,1000*11630*RES_hh_tes!G26/RES_hh_num!G26)</f>
        <v>772.76176024279175</v>
      </c>
      <c r="H26" s="77">
        <f>IF(RES_hh_tes!H26=0,0,1000*11630*RES_hh_tes!H26/RES_hh_num!H26)</f>
        <v>797.70261646458255</v>
      </c>
      <c r="I26" s="77">
        <f>IF(RES_hh_tes!I26=0,0,1000*11630*RES_hh_tes!I26/RES_hh_num!I26)</f>
        <v>785.65306822077457</v>
      </c>
      <c r="J26" s="77">
        <f>IF(RES_hh_tes!J26=0,0,1000*11630*RES_hh_tes!J26/RES_hh_num!J26)</f>
        <v>776.7476085356883</v>
      </c>
      <c r="K26" s="77">
        <f>IF(RES_hh_tes!K26=0,0,1000*11630*RES_hh_tes!K26/RES_hh_num!K26)</f>
        <v>352.70560656378245</v>
      </c>
      <c r="L26" s="77">
        <f>IF(RES_hh_tes!L26=0,0,1000*11630*RES_hh_tes!L26/RES_hh_num!L26)</f>
        <v>769.99814917638344</v>
      </c>
      <c r="M26" s="77">
        <f>IF(RES_hh_tes!M26=0,0,1000*11630*RES_hh_tes!M26/RES_hh_num!M26)</f>
        <v>712.97121288211497</v>
      </c>
      <c r="N26" s="77">
        <f>IF(RES_hh_tes!N26=0,0,1000*11630*RES_hh_tes!N26/RES_hh_num!N26)</f>
        <v>625.64561758675211</v>
      </c>
      <c r="O26" s="77">
        <f>IF(RES_hh_tes!O26=0,0,1000*11630*RES_hh_tes!O26/RES_hh_num!O26)</f>
        <v>727.07357931360286</v>
      </c>
      <c r="P26" s="77">
        <f>IF(RES_hh_tes!P26=0,0,1000*11630*RES_hh_tes!P26/RES_hh_num!P26)</f>
        <v>746.60946581787437</v>
      </c>
      <c r="Q26" s="77">
        <f>IF(RES_hh_tes!Q26=0,0,1000*11630*RES_hh_tes!Q26/RES_hh_num!Q26)</f>
        <v>769.3334801640865</v>
      </c>
      <c r="R26" s="77">
        <f>IF(RES_hh_tes!R26=0,0,1000*11630*RES_hh_tes!R26/RES_hh_num!R26)</f>
        <v>767.05530802273722</v>
      </c>
      <c r="S26" s="77">
        <f>IF(RES_hh_tes!S26=0,0,1000*11630*RES_hh_tes!S26/RES_hh_num!S26)</f>
        <v>781.73758387453279</v>
      </c>
      <c r="T26" s="77">
        <f>IF(RES_hh_tes!T26=0,0,1000*11630*RES_hh_tes!T26/RES_hh_num!T26)</f>
        <v>803.6428071042983</v>
      </c>
      <c r="U26" s="77">
        <f>IF(RES_hh_tes!U26=0,0,1000*11630*RES_hh_tes!U26/RES_hh_num!U26)</f>
        <v>849.06367041198541</v>
      </c>
      <c r="V26" s="77">
        <f>IF(RES_hh_tes!V26=0,0,1000*11630*RES_hh_tes!V26/RES_hh_num!V26)</f>
        <v>887.6040703052754</v>
      </c>
      <c r="W26" s="77">
        <f>IF(RES_hh_tes!W26=0,0,1000*11630*RES_hh_tes!W26/RES_hh_num!W26)</f>
        <v>703.5356590710486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686.19280505945073</v>
      </c>
      <c r="C27" s="69">
        <f>IF(RES_hh_tes!C27=0,0,1000*11630*RES_hh_tes!C27/RES_hh_num!C27)</f>
        <v>620.66663191632392</v>
      </c>
      <c r="D27" s="69">
        <f>IF(RES_hh_tes!D27=0,0,1000*11630*RES_hh_tes!D27/RES_hh_num!D27)</f>
        <v>633.35925312084248</v>
      </c>
      <c r="E27" s="69">
        <f>IF(RES_hh_tes!E27=0,0,1000*11630*RES_hh_tes!E27/RES_hh_num!E27)</f>
        <v>600.04221078479088</v>
      </c>
      <c r="F27" s="69">
        <f>IF(RES_hh_tes!F27=0,0,1000*11630*RES_hh_tes!F27/RES_hh_num!F27)</f>
        <v>673.72862999023789</v>
      </c>
      <c r="G27" s="69">
        <f>IF(RES_hh_tes!G27=0,0,1000*11630*RES_hh_tes!G27/RES_hh_num!G27)</f>
        <v>655.91386586025465</v>
      </c>
      <c r="H27" s="69">
        <f>IF(RES_hh_tes!H27=0,0,1000*11630*RES_hh_tes!H27/RES_hh_num!H27)</f>
        <v>585.3467080324192</v>
      </c>
      <c r="I27" s="69">
        <f>IF(RES_hh_tes!I27=0,0,1000*11630*RES_hh_tes!I27/RES_hh_num!I27)</f>
        <v>541.68552421293498</v>
      </c>
      <c r="J27" s="69">
        <f>IF(RES_hh_tes!J27=0,0,1000*11630*RES_hh_tes!J27/RES_hh_num!J27)</f>
        <v>599.90792251026426</v>
      </c>
      <c r="K27" s="69">
        <f>IF(RES_hh_tes!K27=0,0,1000*11630*RES_hh_tes!K27/RES_hh_num!K27)</f>
        <v>629.73029498580172</v>
      </c>
      <c r="L27" s="69">
        <f>IF(RES_hh_tes!L27=0,0,1000*11630*RES_hh_tes!L27/RES_hh_num!L27)</f>
        <v>644.04603344888494</v>
      </c>
      <c r="M27" s="69">
        <f>IF(RES_hh_tes!M27=0,0,1000*11630*RES_hh_tes!M27/RES_hh_num!M27)</f>
        <v>610.57829286818071</v>
      </c>
      <c r="N27" s="69">
        <f>IF(RES_hh_tes!N27=0,0,1000*11630*RES_hh_tes!N27/RES_hh_num!N27)</f>
        <v>551.44941691978556</v>
      </c>
      <c r="O27" s="69">
        <f>IF(RES_hh_tes!O27=0,0,1000*11630*RES_hh_tes!O27/RES_hh_num!O27)</f>
        <v>635.41433676538043</v>
      </c>
      <c r="P27" s="69">
        <f>IF(RES_hh_tes!P27=0,0,1000*11630*RES_hh_tes!P27/RES_hh_num!P27)</f>
        <v>594.35293928454394</v>
      </c>
      <c r="Q27" s="69">
        <f>IF(RES_hh_tes!Q27=0,0,1000*11630*RES_hh_tes!Q27/RES_hh_num!Q27)</f>
        <v>638.27499731813225</v>
      </c>
      <c r="R27" s="69">
        <f>IF(RES_hh_tes!R27=0,0,1000*11630*RES_hh_tes!R27/RES_hh_num!R27)</f>
        <v>671.04529734038772</v>
      </c>
      <c r="S27" s="69">
        <f>IF(RES_hh_tes!S27=0,0,1000*11630*RES_hh_tes!S27/RES_hh_num!S27)</f>
        <v>513.22932076733753</v>
      </c>
      <c r="T27" s="69">
        <f>IF(RES_hh_tes!T27=0,0,1000*11630*RES_hh_tes!T27/RES_hh_num!T27)</f>
        <v>536.46005552718896</v>
      </c>
      <c r="U27" s="69">
        <f>IF(RES_hh_tes!U27=0,0,1000*11630*RES_hh_tes!U27/RES_hh_num!U27)</f>
        <v>507.36276420118554</v>
      </c>
      <c r="V27" s="69">
        <f>IF(RES_hh_tes!V27=0,0,1000*11630*RES_hh_tes!V27/RES_hh_num!V27)</f>
        <v>487.99739706860919</v>
      </c>
      <c r="W27" s="69">
        <f>IF(RES_hh_tes!W27=0,0,1000*11630*RES_hh_tes!W27/RES_hh_num!W27)</f>
        <v>455.56753267832562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669.28448419097367</v>
      </c>
      <c r="C29" s="72">
        <f>IF(RES_hh_tes!C29=0,0,1000*11630*RES_hh_tes!C29/RES_hh_num!C29)</f>
        <v>652.91519538702516</v>
      </c>
      <c r="D29" s="72">
        <f>IF(RES_hh_tes!D29=0,0,1000*11630*RES_hh_tes!D29/RES_hh_num!D29)</f>
        <v>629.91834378402666</v>
      </c>
      <c r="E29" s="72">
        <f>IF(RES_hh_tes!E29=0,0,1000*11630*RES_hh_tes!E29/RES_hh_num!E29)</f>
        <v>576.58386453381343</v>
      </c>
      <c r="F29" s="72">
        <f>IF(RES_hh_tes!F29=0,0,1000*11630*RES_hh_tes!F29/RES_hh_num!F29)</f>
        <v>677.22415463565937</v>
      </c>
      <c r="G29" s="72">
        <f>IF(RES_hh_tes!G29=0,0,1000*11630*RES_hh_tes!G29/RES_hh_num!G29)</f>
        <v>656.3068303926301</v>
      </c>
      <c r="H29" s="72">
        <f>IF(RES_hh_tes!H29=0,0,1000*11630*RES_hh_tes!H29/RES_hh_num!H29)</f>
        <v>572.53112969896836</v>
      </c>
      <c r="I29" s="72">
        <f>IF(RES_hh_tes!I29=0,0,1000*11630*RES_hh_tes!I29/RES_hh_num!I29)</f>
        <v>534.88928883183883</v>
      </c>
      <c r="J29" s="72">
        <f>IF(RES_hh_tes!J29=0,0,1000*11630*RES_hh_tes!J29/RES_hh_num!J29)</f>
        <v>614.96387624069405</v>
      </c>
      <c r="K29" s="72">
        <f>IF(RES_hh_tes!K29=0,0,1000*11630*RES_hh_tes!K29/RES_hh_num!K29)</f>
        <v>661.02790087267078</v>
      </c>
      <c r="L29" s="72">
        <f>IF(RES_hh_tes!L29=0,0,1000*11630*RES_hh_tes!L29/RES_hh_num!L29)</f>
        <v>623.61913508042028</v>
      </c>
      <c r="M29" s="72">
        <f>IF(RES_hh_tes!M29=0,0,1000*11630*RES_hh_tes!M29/RES_hh_num!M29)</f>
        <v>582.95967226027039</v>
      </c>
      <c r="N29" s="72">
        <f>IF(RES_hh_tes!N29=0,0,1000*11630*RES_hh_tes!N29/RES_hh_num!N29)</f>
        <v>585.26221887560087</v>
      </c>
      <c r="O29" s="72">
        <f>IF(RES_hh_tes!O29=0,0,1000*11630*RES_hh_tes!O29/RES_hh_num!O29)</f>
        <v>636.7781146144398</v>
      </c>
      <c r="P29" s="72">
        <f>IF(RES_hh_tes!P29=0,0,1000*11630*RES_hh_tes!P29/RES_hh_num!P29)</f>
        <v>595.81425097750127</v>
      </c>
      <c r="Q29" s="72">
        <f>IF(RES_hh_tes!Q29=0,0,1000*11630*RES_hh_tes!Q29/RES_hh_num!Q29)</f>
        <v>629.38226116914075</v>
      </c>
      <c r="R29" s="72">
        <f>IF(RES_hh_tes!R29=0,0,1000*11630*RES_hh_tes!R29/RES_hh_num!R29)</f>
        <v>600.31376792646915</v>
      </c>
      <c r="S29" s="72">
        <f>IF(RES_hh_tes!S29=0,0,1000*11630*RES_hh_tes!S29/RES_hh_num!S29)</f>
        <v>561.8363631470919</v>
      </c>
      <c r="T29" s="72">
        <f>IF(RES_hh_tes!T29=0,0,1000*11630*RES_hh_tes!T29/RES_hh_num!T29)</f>
        <v>544.43672614291233</v>
      </c>
      <c r="U29" s="72">
        <f>IF(RES_hh_tes!U29=0,0,1000*11630*RES_hh_tes!U29/RES_hh_num!U29)</f>
        <v>498.68728560179943</v>
      </c>
      <c r="V29" s="72">
        <f>IF(RES_hh_tes!V29=0,0,1000*11630*RES_hh_tes!V29/RES_hh_num!V29)</f>
        <v>480.58964025265482</v>
      </c>
      <c r="W29" s="72">
        <f>IF(RES_hh_tes!W29=0,0,1000*11630*RES_hh_tes!W29/RES_hh_num!W29)</f>
        <v>459.56421806090219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0</v>
      </c>
      <c r="C30" s="72">
        <f>IF(RES_hh_tes!C30=0,0,1000*11630*RES_hh_tes!C30/RES_hh_num!C30)</f>
        <v>0</v>
      </c>
      <c r="D30" s="72">
        <f>IF(RES_hh_tes!D30=0,0,1000*11630*RES_hh_tes!D30/RES_hh_num!D30)</f>
        <v>0</v>
      </c>
      <c r="E30" s="72">
        <f>IF(RES_hh_tes!E30=0,0,1000*11630*RES_hh_tes!E30/RES_hh_num!E30)</f>
        <v>0</v>
      </c>
      <c r="F30" s="72">
        <f>IF(RES_hh_tes!F30=0,0,1000*11630*RES_hh_tes!F30/RES_hh_num!F30)</f>
        <v>0</v>
      </c>
      <c r="G30" s="72">
        <f>IF(RES_hh_tes!G30=0,0,1000*11630*RES_hh_tes!G30/RES_hh_num!G30)</f>
        <v>0</v>
      </c>
      <c r="H30" s="72">
        <f>IF(RES_hh_tes!H30=0,0,1000*11630*RES_hh_tes!H30/RES_hh_num!H30)</f>
        <v>0</v>
      </c>
      <c r="I30" s="72">
        <f>IF(RES_hh_tes!I30=0,0,1000*11630*RES_hh_tes!I30/RES_hh_num!I30)</f>
        <v>0</v>
      </c>
      <c r="J30" s="72">
        <f>IF(RES_hh_tes!J30=0,0,1000*11630*RES_hh_tes!J30/RES_hh_num!J30)</f>
        <v>0</v>
      </c>
      <c r="K30" s="72">
        <f>IF(RES_hh_tes!K30=0,0,1000*11630*RES_hh_tes!K30/RES_hh_num!K30)</f>
        <v>0</v>
      </c>
      <c r="L30" s="72">
        <f>IF(RES_hh_tes!L30=0,0,1000*11630*RES_hh_tes!L30/RES_hh_num!L30)</f>
        <v>0</v>
      </c>
      <c r="M30" s="72">
        <f>IF(RES_hh_tes!M30=0,0,1000*11630*RES_hh_tes!M30/RES_hh_num!M30)</f>
        <v>0</v>
      </c>
      <c r="N30" s="72">
        <f>IF(RES_hh_tes!N30=0,0,1000*11630*RES_hh_tes!N30/RES_hh_num!N30)</f>
        <v>0</v>
      </c>
      <c r="O30" s="72">
        <f>IF(RES_hh_tes!O30=0,0,1000*11630*RES_hh_tes!O30/RES_hh_num!O30)</f>
        <v>0</v>
      </c>
      <c r="P30" s="72">
        <f>IF(RES_hh_tes!P30=0,0,1000*11630*RES_hh_tes!P30/RES_hh_num!P30)</f>
        <v>0</v>
      </c>
      <c r="Q30" s="72">
        <f>IF(RES_hh_tes!Q30=0,0,1000*11630*RES_hh_tes!Q30/RES_hh_num!Q30)</f>
        <v>0</v>
      </c>
      <c r="R30" s="72">
        <f>IF(RES_hh_tes!R30=0,0,1000*11630*RES_hh_tes!R30/RES_hh_num!R30)</f>
        <v>0</v>
      </c>
      <c r="S30" s="72">
        <f>IF(RES_hh_tes!S30=0,0,1000*11630*RES_hh_tes!S30/RES_hh_num!S30)</f>
        <v>0</v>
      </c>
      <c r="T30" s="72">
        <f>IF(RES_hh_tes!T30=0,0,1000*11630*RES_hh_tes!T30/RES_hh_num!T30)</f>
        <v>0</v>
      </c>
      <c r="U30" s="72">
        <f>IF(RES_hh_tes!U30=0,0,1000*11630*RES_hh_tes!U30/RES_hh_num!U30)</f>
        <v>0</v>
      </c>
      <c r="V30" s="72">
        <f>IF(RES_hh_tes!V30=0,0,1000*11630*RES_hh_tes!V30/RES_hh_num!V30)</f>
        <v>0</v>
      </c>
      <c r="W30" s="72">
        <f>IF(RES_hh_tes!W30=0,0,1000*11630*RES_hh_tes!W30/RES_hh_num!W30)</f>
        <v>0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759.11865245692013</v>
      </c>
      <c r="C32" s="77">
        <f>IF(RES_hh_tes!C32=0,0,1000*11630*RES_hh_tes!C32/RES_hh_num!C32)</f>
        <v>482.41096231714801</v>
      </c>
      <c r="D32" s="77">
        <f>IF(RES_hh_tes!D32=0,0,1000*11630*RES_hh_tes!D32/RES_hh_num!D32)</f>
        <v>645.54901395367187</v>
      </c>
      <c r="E32" s="77">
        <f>IF(RES_hh_tes!E32=0,0,1000*11630*RES_hh_tes!E32/RES_hh_num!E32)</f>
        <v>672.32523198235401</v>
      </c>
      <c r="F32" s="77">
        <f>IF(RES_hh_tes!F32=0,0,1000*11630*RES_hh_tes!F32/RES_hh_num!F32)</f>
        <v>663.48123495479501</v>
      </c>
      <c r="G32" s="77">
        <f>IF(RES_hh_tes!G32=0,0,1000*11630*RES_hh_tes!G32/RES_hh_num!G32)</f>
        <v>654.76015749700241</v>
      </c>
      <c r="H32" s="77">
        <f>IF(RES_hh_tes!H32=0,0,1000*11630*RES_hh_tes!H32/RES_hh_num!H32)</f>
        <v>625.33097084244957</v>
      </c>
      <c r="I32" s="77">
        <f>IF(RES_hh_tes!I32=0,0,1000*11630*RES_hh_tes!I32/RES_hh_num!I32)</f>
        <v>565.94556100856562</v>
      </c>
      <c r="J32" s="77">
        <f>IF(RES_hh_tes!J32=0,0,1000*11630*RES_hh_tes!J32/RES_hh_num!J32)</f>
        <v>537.98923676873028</v>
      </c>
      <c r="K32" s="77">
        <f>IF(RES_hh_tes!K32=0,0,1000*11630*RES_hh_tes!K32/RES_hh_num!K32)</f>
        <v>498.04865363908431</v>
      </c>
      <c r="L32" s="77">
        <f>IF(RES_hh_tes!L32=0,0,1000*11630*RES_hh_tes!L32/RES_hh_num!L32)</f>
        <v>720.43796121350908</v>
      </c>
      <c r="M32" s="77">
        <f>IF(RES_hh_tes!M32=0,0,1000*11630*RES_hh_tes!M32/RES_hh_num!M32)</f>
        <v>706.31932070853406</v>
      </c>
      <c r="N32" s="77">
        <f>IF(RES_hh_tes!N32=0,0,1000*11630*RES_hh_tes!N32/RES_hh_num!N32)</f>
        <v>429.61890258924734</v>
      </c>
      <c r="O32" s="77">
        <f>IF(RES_hh_tes!O32=0,0,1000*11630*RES_hh_tes!O32/RES_hh_num!O32)</f>
        <v>631.01568259392764</v>
      </c>
      <c r="P32" s="77">
        <f>IF(RES_hh_tes!P32=0,0,1000*11630*RES_hh_tes!P32/RES_hh_num!P32)</f>
        <v>590.27065571950243</v>
      </c>
      <c r="Q32" s="77">
        <f>IF(RES_hh_tes!Q32=0,0,1000*11630*RES_hh_tes!Q32/RES_hh_num!Q32)</f>
        <v>661.56721638721251</v>
      </c>
      <c r="R32" s="77">
        <f>IF(RES_hh_tes!R32=0,0,1000*11630*RES_hh_tes!R32/RES_hh_num!R32)</f>
        <v>860.59167204218852</v>
      </c>
      <c r="S32" s="77">
        <f>IF(RES_hh_tes!S32=0,0,1000*11630*RES_hh_tes!S32/RES_hh_num!S32)</f>
        <v>358.929887412276</v>
      </c>
      <c r="T32" s="77">
        <f>IF(RES_hh_tes!T32=0,0,1000*11630*RES_hh_tes!T32/RES_hh_num!T32)</f>
        <v>509.98571890535675</v>
      </c>
      <c r="U32" s="77">
        <f>IF(RES_hh_tes!U32=0,0,1000*11630*RES_hh_tes!U32/RES_hh_num!U32)</f>
        <v>536.13054093471533</v>
      </c>
      <c r="V32" s="77">
        <f>IF(RES_hh_tes!V32=0,0,1000*11630*RES_hh_tes!V32/RES_hh_num!V32)</f>
        <v>511.83147957007708</v>
      </c>
      <c r="W32" s="77">
        <f>IF(RES_hh_tes!W32=0,0,1000*11630*RES_hh_tes!W32/RES_hh_num!W32)</f>
        <v>442.41313542790482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297.08548786491235</v>
      </c>
      <c r="C3" s="65">
        <f>IF(RES_hh_emi!C3=0,0,1000000*RES_hh_emi!C3/RES_hh_num!C3)</f>
        <v>294.6654801346337</v>
      </c>
      <c r="D3" s="65">
        <f>IF(RES_hh_emi!D3=0,0,1000000*RES_hh_emi!D3/RES_hh_num!D3)</f>
        <v>309.84718611817158</v>
      </c>
      <c r="E3" s="65">
        <f>IF(RES_hh_emi!E3=0,0,1000000*RES_hh_emi!E3/RES_hh_num!E3)</f>
        <v>307.35395145557123</v>
      </c>
      <c r="F3" s="65">
        <f>IF(RES_hh_emi!F3=0,0,1000000*RES_hh_emi!F3/RES_hh_num!F3)</f>
        <v>304.95743802018376</v>
      </c>
      <c r="G3" s="65">
        <f>IF(RES_hh_emi!G3=0,0,1000000*RES_hh_emi!G3/RES_hh_num!G3)</f>
        <v>294.21495498183668</v>
      </c>
      <c r="H3" s="65">
        <f>IF(RES_hh_emi!H3=0,0,1000000*RES_hh_emi!H3/RES_hh_num!H3)</f>
        <v>270.09919688400697</v>
      </c>
      <c r="I3" s="65">
        <f>IF(RES_hh_emi!I3=0,0,1000000*RES_hh_emi!I3/RES_hh_num!I3)</f>
        <v>246.51935256370464</v>
      </c>
      <c r="J3" s="65">
        <f>IF(RES_hh_emi!J3=0,0,1000000*RES_hh_emi!J3/RES_hh_num!J3)</f>
        <v>261.91420529898045</v>
      </c>
      <c r="K3" s="65">
        <f>IF(RES_hh_emi!K3=0,0,1000000*RES_hh_emi!K3/RES_hh_num!K3)</f>
        <v>276.97839057177828</v>
      </c>
      <c r="L3" s="65">
        <f>IF(RES_hh_emi!L3=0,0,1000000*RES_hh_emi!L3/RES_hh_num!L3)</f>
        <v>252.6569375699797</v>
      </c>
      <c r="M3" s="65">
        <f>IF(RES_hh_emi!M3=0,0,1000000*RES_hh_emi!M3/RES_hh_num!M3)</f>
        <v>230.56323116612253</v>
      </c>
      <c r="N3" s="65">
        <f>IF(RES_hh_emi!N3=0,0,1000000*RES_hh_emi!N3/RES_hh_num!N3)</f>
        <v>245.09793572591082</v>
      </c>
      <c r="O3" s="65">
        <f>IF(RES_hh_emi!O3=0,0,1000000*RES_hh_emi!O3/RES_hh_num!O3)</f>
        <v>257.25170939572638</v>
      </c>
      <c r="P3" s="65">
        <f>IF(RES_hh_emi!P3=0,0,1000000*RES_hh_emi!P3/RES_hh_num!P3)</f>
        <v>231.96375288758051</v>
      </c>
      <c r="Q3" s="65">
        <f>IF(RES_hh_emi!Q3=0,0,1000000*RES_hh_emi!Q3/RES_hh_num!Q3)</f>
        <v>255.95799877059406</v>
      </c>
      <c r="R3" s="65">
        <f>IF(RES_hh_emi!R3=0,0,1000000*RES_hh_emi!R3/RES_hh_num!R3)</f>
        <v>215.43726851444703</v>
      </c>
      <c r="S3" s="65">
        <f>IF(RES_hh_emi!S3=0,0,1000000*RES_hh_emi!S3/RES_hh_num!S3)</f>
        <v>236.26555104039127</v>
      </c>
      <c r="T3" s="65">
        <f>IF(RES_hh_emi!T3=0,0,1000000*RES_hh_emi!T3/RES_hh_num!T3)</f>
        <v>172.36976169572236</v>
      </c>
      <c r="U3" s="65">
        <f>IF(RES_hh_emi!U3=0,0,1000000*RES_hh_emi!U3/RES_hh_num!U3)</f>
        <v>172.54209145057922</v>
      </c>
      <c r="V3" s="65">
        <f>IF(RES_hh_emi!V3=0,0,1000000*RES_hh_emi!V3/RES_hh_num!V3)</f>
        <v>173.79421157854395</v>
      </c>
      <c r="W3" s="65">
        <f>IF(RES_hh_emi!W3=0,0,1000000*RES_hh_emi!W3/RES_hh_num!W3)</f>
        <v>158.80639943661964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84.446601348022597</v>
      </c>
      <c r="C4" s="69">
        <f>IF(RES_hh_emi!C4=0,0,1000000*RES_hh_emi!C4/RES_hh_num!C4)</f>
        <v>87.835792953037853</v>
      </c>
      <c r="D4" s="69">
        <f>IF(RES_hh_emi!D4=0,0,1000000*RES_hh_emi!D4/RES_hh_num!D4)</f>
        <v>118.24909885556026</v>
      </c>
      <c r="E4" s="69">
        <f>IF(RES_hh_emi!E4=0,0,1000000*RES_hh_emi!E4/RES_hh_num!E4)</f>
        <v>137.90291771801233</v>
      </c>
      <c r="F4" s="69">
        <f>IF(RES_hh_emi!F4=0,0,1000000*RES_hh_emi!F4/RES_hh_num!F4)</f>
        <v>108.85526090348493</v>
      </c>
      <c r="G4" s="69">
        <f>IF(RES_hh_emi!G4=0,0,1000000*RES_hh_emi!G4/RES_hh_num!G4)</f>
        <v>104.60954458091371</v>
      </c>
      <c r="H4" s="69">
        <f>IF(RES_hh_emi!H4=0,0,1000000*RES_hh_emi!H4/RES_hh_num!H4)</f>
        <v>102.68192734413293</v>
      </c>
      <c r="I4" s="69">
        <f>IF(RES_hh_emi!I4=0,0,1000000*RES_hh_emi!I4/RES_hh_num!I4)</f>
        <v>85.433659210684951</v>
      </c>
      <c r="J4" s="69">
        <f>IF(RES_hh_emi!J4=0,0,1000000*RES_hh_emi!J4/RES_hh_num!J4)</f>
        <v>71.362192803122056</v>
      </c>
      <c r="K4" s="69">
        <f>IF(RES_hh_emi!K4=0,0,1000000*RES_hh_emi!K4/RES_hh_num!K4)</f>
        <v>71.454077760716501</v>
      </c>
      <c r="L4" s="69">
        <f>IF(RES_hh_emi!L4=0,0,1000000*RES_hh_emi!L4/RES_hh_num!L4)</f>
        <v>63.476460228206442</v>
      </c>
      <c r="M4" s="69">
        <f>IF(RES_hh_emi!M4=0,0,1000000*RES_hh_emi!M4/RES_hh_num!M4)</f>
        <v>56.7655532889246</v>
      </c>
      <c r="N4" s="69">
        <f>IF(RES_hh_emi!N4=0,0,1000000*RES_hh_emi!N4/RES_hh_num!N4)</f>
        <v>69.278544712755192</v>
      </c>
      <c r="O4" s="69">
        <f>IF(RES_hh_emi!O4=0,0,1000000*RES_hh_emi!O4/RES_hh_num!O4)</f>
        <v>70.82899614597207</v>
      </c>
      <c r="P4" s="69">
        <f>IF(RES_hh_emi!P4=0,0,1000000*RES_hh_emi!P4/RES_hh_num!P4)</f>
        <v>63.750092876720622</v>
      </c>
      <c r="Q4" s="69">
        <f>IF(RES_hh_emi!Q4=0,0,1000000*RES_hh_emi!Q4/RES_hh_num!Q4)</f>
        <v>81.384324666188689</v>
      </c>
      <c r="R4" s="69">
        <f>IF(RES_hh_emi!R4=0,0,1000000*RES_hh_emi!R4/RES_hh_num!R4)</f>
        <v>48.01650072397539</v>
      </c>
      <c r="S4" s="69">
        <f>IF(RES_hh_emi!S4=0,0,1000000*RES_hh_emi!S4/RES_hh_num!S4)</f>
        <v>72.949398177614498</v>
      </c>
      <c r="T4" s="69">
        <f>IF(RES_hh_emi!T4=0,0,1000000*RES_hh_emi!T4/RES_hh_num!T4)</f>
        <v>12.883911534763172</v>
      </c>
      <c r="U4" s="69">
        <f>IF(RES_hh_emi!U4=0,0,1000000*RES_hh_emi!U4/RES_hh_num!U4)</f>
        <v>26.965062076721289</v>
      </c>
      <c r="V4" s="69">
        <f>IF(RES_hh_emi!V4=0,0,1000000*RES_hh_emi!V4/RES_hh_num!V4)</f>
        <v>35.044057264121108</v>
      </c>
      <c r="W4" s="69">
        <f>IF(RES_hh_emi!W4=0,0,1000000*RES_hh_emi!W4/RES_hh_num!W4)</f>
        <v>25.927279248826309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117.98318479728616</v>
      </c>
      <c r="C6" s="72">
        <f>IF(RES_hh_emi!C6=0,0,1000000*RES_hh_emi!C6/RES_hh_num!C6)</f>
        <v>126.5045700908788</v>
      </c>
      <c r="D6" s="72">
        <f>IF(RES_hh_emi!D6=0,0,1000000*RES_hh_emi!D6/RES_hh_num!D6)</f>
        <v>178.70965750804564</v>
      </c>
      <c r="E6" s="72">
        <f>IF(RES_hh_emi!E6=0,0,1000000*RES_hh_emi!E6/RES_hh_num!E6)</f>
        <v>227.5517753905377</v>
      </c>
      <c r="F6" s="72">
        <f>IF(RES_hh_emi!F6=0,0,1000000*RES_hh_emi!F6/RES_hh_num!F6)</f>
        <v>197.21394755131709</v>
      </c>
      <c r="G6" s="72">
        <f>IF(RES_hh_emi!G6=0,0,1000000*RES_hh_emi!G6/RES_hh_num!G6)</f>
        <v>209.99617617356714</v>
      </c>
      <c r="H6" s="72">
        <f>IF(RES_hh_emi!H6=0,0,1000000*RES_hh_emi!H6/RES_hh_num!H6)</f>
        <v>233.34006811236543</v>
      </c>
      <c r="I6" s="72">
        <f>IF(RES_hh_emi!I6=0,0,1000000*RES_hh_emi!I6/RES_hh_num!I6)</f>
        <v>218.19497815139468</v>
      </c>
      <c r="J6" s="72">
        <f>IF(RES_hh_emi!J6=0,0,1000000*RES_hh_emi!J6/RES_hh_num!J6)</f>
        <v>205.06750763531812</v>
      </c>
      <c r="K6" s="72">
        <f>IF(RES_hh_emi!K6=0,0,1000000*RES_hh_emi!K6/RES_hh_num!K6)</f>
        <v>224.58648914725717</v>
      </c>
      <c r="L6" s="72">
        <f>IF(RES_hh_emi!L6=0,0,1000000*RES_hh_emi!L6/RES_hh_num!L6)</f>
        <v>228.33356529646835</v>
      </c>
      <c r="M6" s="72">
        <f>IF(RES_hh_emi!M6=0,0,1000000*RES_hh_emi!M6/RES_hh_num!M6)</f>
        <v>216.83749621806808</v>
      </c>
      <c r="N6" s="72">
        <f>IF(RES_hh_emi!N6=0,0,1000000*RES_hh_emi!N6/RES_hh_num!N6)</f>
        <v>273.15205938234925</v>
      </c>
      <c r="O6" s="72">
        <f>IF(RES_hh_emi!O6=0,0,1000000*RES_hh_emi!O6/RES_hh_num!O6)</f>
        <v>279.45358001567354</v>
      </c>
      <c r="P6" s="72">
        <f>IF(RES_hh_emi!P6=0,0,1000000*RES_hh_emi!P6/RES_hh_num!P6)</f>
        <v>260.82151715896674</v>
      </c>
      <c r="Q6" s="72">
        <f>IF(RES_hh_emi!Q6=0,0,1000000*RES_hh_emi!Q6/RES_hh_num!Q6)</f>
        <v>365.62827355856075</v>
      </c>
      <c r="R6" s="72">
        <f>IF(RES_hh_emi!R6=0,0,1000000*RES_hh_emi!R6/RES_hh_num!R6)</f>
        <v>259.84622923752613</v>
      </c>
      <c r="S6" s="72">
        <f>IF(RES_hh_emi!S6=0,0,1000000*RES_hh_emi!S6/RES_hh_num!S6)</f>
        <v>513.28374206589785</v>
      </c>
      <c r="T6" s="72">
        <f>IF(RES_hh_emi!T6=0,0,1000000*RES_hh_emi!T6/RES_hh_num!T6)</f>
        <v>144.92475129730448</v>
      </c>
      <c r="U6" s="72">
        <f>IF(RES_hh_emi!U6=0,0,1000000*RES_hh_emi!U6/RES_hh_num!U6)</f>
        <v>384.80216420623856</v>
      </c>
      <c r="V6" s="72">
        <f>IF(RES_hh_emi!V6=0,0,1000000*RES_hh_emi!V6/RES_hh_num!V6)</f>
        <v>524.37056334000613</v>
      </c>
      <c r="W6" s="72">
        <f>IF(RES_hh_emi!W6=0,0,1000000*RES_hh_emi!W6/RES_hh_num!W6)</f>
        <v>430.17383313562675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123.64665454278955</v>
      </c>
      <c r="C7" s="72">
        <f>IF(RES_hh_emi!C7=0,0,1000000*RES_hh_emi!C7/RES_hh_num!C7)</f>
        <v>132.88337556675842</v>
      </c>
      <c r="D7" s="72">
        <f>IF(RES_hh_emi!D7=0,0,1000000*RES_hh_emi!D7/RES_hh_num!D7)</f>
        <v>165.41234189834074</v>
      </c>
      <c r="E7" s="72">
        <f>IF(RES_hh_emi!E7=0,0,1000000*RES_hh_emi!E7/RES_hh_num!E7)</f>
        <v>195.96591457066853</v>
      </c>
      <c r="F7" s="72">
        <f>IF(RES_hh_emi!F7=0,0,1000000*RES_hh_emi!F7/RES_hh_num!F7)</f>
        <v>213.10384838509967</v>
      </c>
      <c r="G7" s="72">
        <f>IF(RES_hh_emi!G7=0,0,1000000*RES_hh_emi!G7/RES_hh_num!G7)</f>
        <v>220.29263483584759</v>
      </c>
      <c r="H7" s="72">
        <f>IF(RES_hh_emi!H7=0,0,1000000*RES_hh_emi!H7/RES_hh_num!H7)</f>
        <v>224.77762238530627</v>
      </c>
      <c r="I7" s="72">
        <f>IF(RES_hh_emi!I7=0,0,1000000*RES_hh_emi!I7/RES_hh_num!I7)</f>
        <v>219.74579520663755</v>
      </c>
      <c r="J7" s="72">
        <f>IF(RES_hh_emi!J7=0,0,1000000*RES_hh_emi!J7/RES_hh_num!J7)</f>
        <v>218.87966727898629</v>
      </c>
      <c r="K7" s="72">
        <f>IF(RES_hh_emi!K7=0,0,1000000*RES_hh_emi!K7/RES_hh_num!K7)</f>
        <v>225.87223671988662</v>
      </c>
      <c r="L7" s="72">
        <f>IF(RES_hh_emi!L7=0,0,1000000*RES_hh_emi!L7/RES_hh_num!L7)</f>
        <v>244.76487597334858</v>
      </c>
      <c r="M7" s="72">
        <f>IF(RES_hh_emi!M7=0,0,1000000*RES_hh_emi!M7/RES_hh_num!M7)</f>
        <v>253.90773445417028</v>
      </c>
      <c r="N7" s="72">
        <f>IF(RES_hh_emi!N7=0,0,1000000*RES_hh_emi!N7/RES_hh_num!N7)</f>
        <v>276.55125978720275</v>
      </c>
      <c r="O7" s="72">
        <f>IF(RES_hh_emi!O7=0,0,1000000*RES_hh_emi!O7/RES_hh_num!O7)</f>
        <v>286.25120643844667</v>
      </c>
      <c r="P7" s="72">
        <f>IF(RES_hh_emi!P7=0,0,1000000*RES_hh_emi!P7/RES_hh_num!P7)</f>
        <v>290.02751859399274</v>
      </c>
      <c r="Q7" s="72">
        <f>IF(RES_hh_emi!Q7=0,0,1000000*RES_hh_emi!Q7/RES_hh_num!Q7)</f>
        <v>325.27198521714297</v>
      </c>
      <c r="R7" s="72">
        <f>IF(RES_hh_emi!R7=0,0,1000000*RES_hh_emi!R7/RES_hh_num!R7)</f>
        <v>351.34009694458945</v>
      </c>
      <c r="S7" s="72">
        <f>IF(RES_hh_emi!S7=0,0,1000000*RES_hh_emi!S7/RES_hh_num!S7)</f>
        <v>495.04144244105561</v>
      </c>
      <c r="T7" s="72">
        <f>IF(RES_hh_emi!T7=0,0,1000000*RES_hh_emi!T7/RES_hh_num!T7)</f>
        <v>215.30874692874337</v>
      </c>
      <c r="U7" s="72">
        <f>IF(RES_hh_emi!U7=0,0,1000000*RES_hh_emi!U7/RES_hh_num!U7)</f>
        <v>310.24642335766487</v>
      </c>
      <c r="V7" s="72">
        <f>IF(RES_hh_emi!V7=0,0,1000000*RES_hh_emi!V7/RES_hh_num!V7)</f>
        <v>417.59811518326387</v>
      </c>
      <c r="W7" s="72">
        <f>IF(RES_hh_emi!W7=0,0,1000000*RES_hh_emi!W7/RES_hh_num!W7)</f>
        <v>528.42267515925698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0</v>
      </c>
      <c r="C8" s="72">
        <f>IF(RES_hh_emi!C8=0,0,1000000*RES_hh_emi!C8/RES_hh_num!C8)</f>
        <v>0</v>
      </c>
      <c r="D8" s="72">
        <f>IF(RES_hh_emi!D8=0,0,1000000*RES_hh_emi!D8/RES_hh_num!D8)</f>
        <v>0</v>
      </c>
      <c r="E8" s="72">
        <f>IF(RES_hh_emi!E8=0,0,1000000*RES_hh_emi!E8/RES_hh_num!E8)</f>
        <v>0</v>
      </c>
      <c r="F8" s="72">
        <f>IF(RES_hh_emi!F8=0,0,1000000*RES_hh_emi!F8/RES_hh_num!F8)</f>
        <v>0</v>
      </c>
      <c r="G8" s="72">
        <f>IF(RES_hh_emi!G8=0,0,1000000*RES_hh_emi!G8/RES_hh_num!G8)</f>
        <v>0</v>
      </c>
      <c r="H8" s="72">
        <f>IF(RES_hh_emi!H8=0,0,1000000*RES_hh_emi!H8/RES_hh_num!H8)</f>
        <v>0</v>
      </c>
      <c r="I8" s="72">
        <f>IF(RES_hh_emi!I8=0,0,1000000*RES_hh_emi!I8/RES_hh_num!I8)</f>
        <v>0</v>
      </c>
      <c r="J8" s="72">
        <f>IF(RES_hh_emi!J8=0,0,1000000*RES_hh_emi!J8/RES_hh_num!J8)</f>
        <v>0</v>
      </c>
      <c r="K8" s="72">
        <f>IF(RES_hh_emi!K8=0,0,1000000*RES_hh_emi!K8/RES_hh_num!K8)</f>
        <v>0</v>
      </c>
      <c r="L8" s="72">
        <f>IF(RES_hh_emi!L8=0,0,1000000*RES_hh_emi!L8/RES_hh_num!L8)</f>
        <v>0</v>
      </c>
      <c r="M8" s="72">
        <f>IF(RES_hh_emi!M8=0,0,1000000*RES_hh_emi!M8/RES_hh_num!M8)</f>
        <v>0</v>
      </c>
      <c r="N8" s="72">
        <f>IF(RES_hh_emi!N8=0,0,1000000*RES_hh_emi!N8/RES_hh_num!N8)</f>
        <v>0</v>
      </c>
      <c r="O8" s="72">
        <f>IF(RES_hh_emi!O8=0,0,1000000*RES_hh_emi!O8/RES_hh_num!O8)</f>
        <v>0</v>
      </c>
      <c r="P8" s="72">
        <f>IF(RES_hh_emi!P8=0,0,1000000*RES_hh_emi!P8/RES_hh_num!P8)</f>
        <v>0</v>
      </c>
      <c r="Q8" s="72">
        <f>IF(RES_hh_emi!Q8=0,0,1000000*RES_hh_emi!Q8/RES_hh_num!Q8)</f>
        <v>0</v>
      </c>
      <c r="R8" s="72">
        <f>IF(RES_hh_emi!R8=0,0,1000000*RES_hh_emi!R8/RES_hh_num!R8)</f>
        <v>0</v>
      </c>
      <c r="S8" s="72">
        <f>IF(RES_hh_emi!S8=0,0,1000000*RES_hh_emi!S8/RES_hh_num!S8)</f>
        <v>0</v>
      </c>
      <c r="T8" s="72">
        <f>IF(RES_hh_emi!T8=0,0,1000000*RES_hh_emi!T8/RES_hh_num!T8)</f>
        <v>0</v>
      </c>
      <c r="U8" s="72">
        <f>IF(RES_hh_emi!U8=0,0,1000000*RES_hh_emi!U8/RES_hh_num!U8)</f>
        <v>0</v>
      </c>
      <c r="V8" s="72">
        <f>IF(RES_hh_emi!V8=0,0,1000000*RES_hh_emi!V8/RES_hh_num!V8)</f>
        <v>0</v>
      </c>
      <c r="W8" s="72">
        <f>IF(RES_hh_emi!W8=0,0,1000000*RES_hh_emi!W8/RES_hh_num!W8)</f>
        <v>0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0</v>
      </c>
      <c r="C17" s="69">
        <f>IF(RES_hh_emi!C17=0,0,1000000*RES_hh_emi!C17/RES_hh_num!C17)</f>
        <v>0</v>
      </c>
      <c r="D17" s="69">
        <f>IF(RES_hh_emi!D17=0,0,1000000*RES_hh_emi!D17/RES_hh_num!D17)</f>
        <v>0</v>
      </c>
      <c r="E17" s="69">
        <f>IF(RES_hh_emi!E17=0,0,1000000*RES_hh_emi!E17/RES_hh_num!E17)</f>
        <v>0</v>
      </c>
      <c r="F17" s="69">
        <f>IF(RES_hh_emi!F17=0,0,1000000*RES_hh_emi!F17/RES_hh_num!F17)</f>
        <v>0</v>
      </c>
      <c r="G17" s="69">
        <f>IF(RES_hh_emi!G17=0,0,1000000*RES_hh_emi!G17/RES_hh_num!G17)</f>
        <v>0</v>
      </c>
      <c r="H17" s="69">
        <f>IF(RES_hh_emi!H17=0,0,1000000*RES_hh_emi!H17/RES_hh_num!H17)</f>
        <v>0</v>
      </c>
      <c r="I17" s="69">
        <f>IF(RES_hh_emi!I17=0,0,1000000*RES_hh_emi!I17/RES_hh_num!I17)</f>
        <v>0</v>
      </c>
      <c r="J17" s="69">
        <f>IF(RES_hh_emi!J17=0,0,1000000*RES_hh_emi!J17/RES_hh_num!J17)</f>
        <v>0</v>
      </c>
      <c r="K17" s="69">
        <f>IF(RES_hh_emi!K17=0,0,1000000*RES_hh_emi!K17/RES_hh_num!K17)</f>
        <v>0</v>
      </c>
      <c r="L17" s="69">
        <f>IF(RES_hh_emi!L17=0,0,1000000*RES_hh_emi!L17/RES_hh_num!L17)</f>
        <v>0</v>
      </c>
      <c r="M17" s="69">
        <f>IF(RES_hh_emi!M17=0,0,1000000*RES_hh_emi!M17/RES_hh_num!M17)</f>
        <v>0</v>
      </c>
      <c r="N17" s="69">
        <f>IF(RES_hh_emi!N17=0,0,1000000*RES_hh_emi!N17/RES_hh_num!N17)</f>
        <v>0</v>
      </c>
      <c r="O17" s="69">
        <f>IF(RES_hh_emi!O17=0,0,1000000*RES_hh_emi!O17/RES_hh_num!O17)</f>
        <v>0</v>
      </c>
      <c r="P17" s="69">
        <f>IF(RES_hh_emi!P17=0,0,1000000*RES_hh_emi!P17/RES_hh_num!P17)</f>
        <v>0</v>
      </c>
      <c r="Q17" s="69">
        <f>IF(RES_hh_emi!Q17=0,0,1000000*RES_hh_emi!Q17/RES_hh_num!Q17)</f>
        <v>0</v>
      </c>
      <c r="R17" s="69">
        <f>IF(RES_hh_emi!R17=0,0,1000000*RES_hh_emi!R17/RES_hh_num!R17)</f>
        <v>0</v>
      </c>
      <c r="S17" s="69">
        <f>IF(RES_hh_emi!S17=0,0,1000000*RES_hh_emi!S17/RES_hh_num!S17)</f>
        <v>0</v>
      </c>
      <c r="T17" s="69">
        <f>IF(RES_hh_emi!T17=0,0,1000000*RES_hh_emi!T17/RES_hh_num!T17)</f>
        <v>0</v>
      </c>
      <c r="U17" s="69">
        <f>IF(RES_hh_emi!U17=0,0,1000000*RES_hh_emi!U17/RES_hh_num!U17)</f>
        <v>0</v>
      </c>
      <c r="V17" s="69">
        <f>IF(RES_hh_emi!V17=0,0,1000000*RES_hh_emi!V17/RES_hh_num!V17)</f>
        <v>0</v>
      </c>
      <c r="W17" s="69">
        <f>IF(RES_hh_emi!W17=0,0,1000000*RES_hh_emi!W17/RES_hh_num!W17)</f>
        <v>0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0</v>
      </c>
      <c r="C21" s="72">
        <f>IF(RES_hh_emi!C21=0,0,1000000*RES_hh_emi!C21/RES_hh_num!C21)</f>
        <v>0</v>
      </c>
      <c r="D21" s="72">
        <f>IF(RES_hh_emi!D21=0,0,1000000*RES_hh_emi!D21/RES_hh_num!D21)</f>
        <v>0</v>
      </c>
      <c r="E21" s="72">
        <f>IF(RES_hh_emi!E21=0,0,1000000*RES_hh_emi!E21/RES_hh_num!E21)</f>
        <v>0</v>
      </c>
      <c r="F21" s="72">
        <f>IF(RES_hh_emi!F21=0,0,1000000*RES_hh_emi!F21/RES_hh_num!F21)</f>
        <v>0</v>
      </c>
      <c r="G21" s="72">
        <f>IF(RES_hh_emi!G21=0,0,1000000*RES_hh_emi!G21/RES_hh_num!G21)</f>
        <v>0</v>
      </c>
      <c r="H21" s="72">
        <f>IF(RES_hh_emi!H21=0,0,1000000*RES_hh_emi!H21/RES_hh_num!H21)</f>
        <v>0</v>
      </c>
      <c r="I21" s="72">
        <f>IF(RES_hh_emi!I21=0,0,1000000*RES_hh_emi!I21/RES_hh_num!I21)</f>
        <v>0</v>
      </c>
      <c r="J21" s="72">
        <f>IF(RES_hh_emi!J21=0,0,1000000*RES_hh_emi!J21/RES_hh_num!J21)</f>
        <v>0</v>
      </c>
      <c r="K21" s="72">
        <f>IF(RES_hh_emi!K21=0,0,1000000*RES_hh_emi!K21/RES_hh_num!K21)</f>
        <v>0</v>
      </c>
      <c r="L21" s="72">
        <f>IF(RES_hh_emi!L21=0,0,1000000*RES_hh_emi!L21/RES_hh_num!L21)</f>
        <v>0</v>
      </c>
      <c r="M21" s="72">
        <f>IF(RES_hh_emi!M21=0,0,1000000*RES_hh_emi!M21/RES_hh_num!M21)</f>
        <v>0</v>
      </c>
      <c r="N21" s="72">
        <f>IF(RES_hh_emi!N21=0,0,1000000*RES_hh_emi!N21/RES_hh_num!N21)</f>
        <v>0</v>
      </c>
      <c r="O21" s="72">
        <f>IF(RES_hh_emi!O21=0,0,1000000*RES_hh_emi!O21/RES_hh_num!O21)</f>
        <v>0</v>
      </c>
      <c r="P21" s="72">
        <f>IF(RES_hh_emi!P21=0,0,1000000*RES_hh_emi!P21/RES_hh_num!P21)</f>
        <v>0</v>
      </c>
      <c r="Q21" s="72">
        <f>IF(RES_hh_emi!Q21=0,0,1000000*RES_hh_emi!Q21/RES_hh_num!Q21)</f>
        <v>0</v>
      </c>
      <c r="R21" s="72">
        <f>IF(RES_hh_emi!R21=0,0,1000000*RES_hh_emi!R21/RES_hh_num!R21)</f>
        <v>0</v>
      </c>
      <c r="S21" s="72">
        <f>IF(RES_hh_emi!S21=0,0,1000000*RES_hh_emi!S21/RES_hh_num!S21)</f>
        <v>0</v>
      </c>
      <c r="T21" s="72">
        <f>IF(RES_hh_emi!T21=0,0,1000000*RES_hh_emi!T21/RES_hh_num!T21)</f>
        <v>0</v>
      </c>
      <c r="U21" s="72">
        <f>IF(RES_hh_emi!U21=0,0,1000000*RES_hh_emi!U21/RES_hh_num!U21)</f>
        <v>0</v>
      </c>
      <c r="V21" s="72">
        <f>IF(RES_hh_emi!V21=0,0,1000000*RES_hh_emi!V21/RES_hh_num!V21)</f>
        <v>0</v>
      </c>
      <c r="W21" s="72">
        <f>IF(RES_hh_emi!W21=0,0,1000000*RES_hh_emi!W21/RES_hh_num!W21)</f>
        <v>0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212.63888651688978</v>
      </c>
      <c r="C27" s="69">
        <f>IF(RES_hh_emi!C27=0,0,1000000*RES_hh_emi!C27/RES_hh_num!C27)</f>
        <v>206.82968718159589</v>
      </c>
      <c r="D27" s="69">
        <f>IF(RES_hh_emi!D27=0,0,1000000*RES_hh_emi!D27/RES_hh_num!D27)</f>
        <v>191.59808726261136</v>
      </c>
      <c r="E27" s="69">
        <f>IF(RES_hh_emi!E27=0,0,1000000*RES_hh_emi!E27/RES_hh_num!E27)</f>
        <v>169.45103373755884</v>
      </c>
      <c r="F27" s="69">
        <f>IF(RES_hh_emi!F27=0,0,1000000*RES_hh_emi!F27/RES_hh_num!F27)</f>
        <v>196.10217711669878</v>
      </c>
      <c r="G27" s="69">
        <f>IF(RES_hh_emi!G27=0,0,1000000*RES_hh_emi!G27/RES_hh_num!G27)</f>
        <v>189.60541040092295</v>
      </c>
      <c r="H27" s="69">
        <f>IF(RES_hh_emi!H27=0,0,1000000*RES_hh_emi!H27/RES_hh_num!H27)</f>
        <v>167.41726953987407</v>
      </c>
      <c r="I27" s="69">
        <f>IF(RES_hh_emi!I27=0,0,1000000*RES_hh_emi!I27/RES_hh_num!I27)</f>
        <v>161.08569335301971</v>
      </c>
      <c r="J27" s="69">
        <f>IF(RES_hh_emi!J27=0,0,1000000*RES_hh_emi!J27/RES_hh_num!J27)</f>
        <v>190.55201249585835</v>
      </c>
      <c r="K27" s="69">
        <f>IF(RES_hh_emi!K27=0,0,1000000*RES_hh_emi!K27/RES_hh_num!K27)</f>
        <v>205.52431281106178</v>
      </c>
      <c r="L27" s="69">
        <f>IF(RES_hh_emi!L27=0,0,1000000*RES_hh_emi!L27/RES_hh_num!L27)</f>
        <v>189.18047734177327</v>
      </c>
      <c r="M27" s="69">
        <f>IF(RES_hh_emi!M27=0,0,1000000*RES_hh_emi!M27/RES_hh_num!M27)</f>
        <v>173.79767787719788</v>
      </c>
      <c r="N27" s="69">
        <f>IF(RES_hh_emi!N27=0,0,1000000*RES_hh_emi!N27/RES_hh_num!N27)</f>
        <v>175.81939101315564</v>
      </c>
      <c r="O27" s="69">
        <f>IF(RES_hh_emi!O27=0,0,1000000*RES_hh_emi!O27/RES_hh_num!O27)</f>
        <v>186.42271324975422</v>
      </c>
      <c r="P27" s="69">
        <f>IF(RES_hh_emi!P27=0,0,1000000*RES_hh_emi!P27/RES_hh_num!P27)</f>
        <v>168.21366001085988</v>
      </c>
      <c r="Q27" s="69">
        <f>IF(RES_hh_emi!Q27=0,0,1000000*RES_hh_emi!Q27/RES_hh_num!Q27)</f>
        <v>174.57367410440543</v>
      </c>
      <c r="R27" s="69">
        <f>IF(RES_hh_emi!R27=0,0,1000000*RES_hh_emi!R27/RES_hh_num!R27)</f>
        <v>167.42076779047161</v>
      </c>
      <c r="S27" s="69">
        <f>IF(RES_hh_emi!S27=0,0,1000000*RES_hh_emi!S27/RES_hh_num!S27)</f>
        <v>163.31615286277676</v>
      </c>
      <c r="T27" s="69">
        <f>IF(RES_hh_emi!T27=0,0,1000000*RES_hh_emi!T27/RES_hh_num!T27)</f>
        <v>159.48585016095919</v>
      </c>
      <c r="U27" s="69">
        <f>IF(RES_hh_emi!U27=0,0,1000000*RES_hh_emi!U27/RES_hh_num!U27)</f>
        <v>145.57702937385793</v>
      </c>
      <c r="V27" s="69">
        <f>IF(RES_hh_emi!V27=0,0,1000000*RES_hh_emi!V27/RES_hh_num!V27)</f>
        <v>138.75015431442287</v>
      </c>
      <c r="W27" s="69">
        <f>IF(RES_hh_emi!W27=0,0,1000000*RES_hh_emi!W27/RES_hh_num!W27)</f>
        <v>132.87912018779332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261.94056281757588</v>
      </c>
      <c r="C29" s="72">
        <f>IF(RES_hh_emi!C29=0,0,1000000*RES_hh_emi!C29/RES_hh_num!C29)</f>
        <v>255.07335280513357</v>
      </c>
      <c r="D29" s="72">
        <f>IF(RES_hh_emi!D29=0,0,1000000*RES_hh_emi!D29/RES_hh_num!D29)</f>
        <v>245.68213832966924</v>
      </c>
      <c r="E29" s="72">
        <f>IF(RES_hh_emi!E29=0,0,1000000*RES_hh_emi!E29/RES_hh_num!E29)</f>
        <v>224.44376863082226</v>
      </c>
      <c r="F29" s="72">
        <f>IF(RES_hh_emi!F29=0,0,1000000*RES_hh_emi!F29/RES_hh_num!F29)</f>
        <v>262.9952744122885</v>
      </c>
      <c r="G29" s="72">
        <f>IF(RES_hh_emi!G29=0,0,1000000*RES_hh_emi!G29/RES_hh_num!G29)</f>
        <v>254.18689720230256</v>
      </c>
      <c r="H29" s="72">
        <f>IF(RES_hh_emi!H29=0,0,1000000*RES_hh_emi!H29/RES_hh_num!H29)</f>
        <v>221.07710922116271</v>
      </c>
      <c r="I29" s="72">
        <f>IF(RES_hh_emi!I29=0,0,1000000*RES_hh_emi!I29/RES_hh_num!I29)</f>
        <v>206.21242987764788</v>
      </c>
      <c r="J29" s="72">
        <f>IF(RES_hh_emi!J29=0,0,1000000*RES_hh_emi!J29/RES_hh_num!J29)</f>
        <v>236.88604315267352</v>
      </c>
      <c r="K29" s="72">
        <f>IF(RES_hh_emi!K29=0,0,1000000*RES_hh_emi!K29/RES_hh_num!K29)</f>
        <v>254.37257196659343</v>
      </c>
      <c r="L29" s="72">
        <f>IF(RES_hh_emi!L29=0,0,1000000*RES_hh_emi!L29/RES_hh_num!L29)</f>
        <v>239.76658633308958</v>
      </c>
      <c r="M29" s="72">
        <f>IF(RES_hh_emi!M29=0,0,1000000*RES_hh_emi!M29/RES_hh_num!M29)</f>
        <v>223.93346852099737</v>
      </c>
      <c r="N29" s="72">
        <f>IF(RES_hh_emi!N29=0,0,1000000*RES_hh_emi!N29/RES_hh_num!N29)</f>
        <v>224.61624852449023</v>
      </c>
      <c r="O29" s="72">
        <f>IF(RES_hh_emi!O29=0,0,1000000*RES_hh_emi!O29/RES_hh_num!O29)</f>
        <v>244.22202117024725</v>
      </c>
      <c r="P29" s="72">
        <f>IF(RES_hh_emi!P29=0,0,1000000*RES_hh_emi!P29/RES_hh_num!P29)</f>
        <v>228.42814153145622</v>
      </c>
      <c r="Q29" s="72">
        <f>IF(RES_hh_emi!Q29=0,0,1000000*RES_hh_emi!Q29/RES_hh_num!Q29)</f>
        <v>241.22415587114023</v>
      </c>
      <c r="R29" s="72">
        <f>IF(RES_hh_emi!R29=0,0,1000000*RES_hh_emi!R29/RES_hh_num!R29)</f>
        <v>229.89585854386945</v>
      </c>
      <c r="S29" s="72">
        <f>IF(RES_hh_emi!S29=0,0,1000000*RES_hh_emi!S29/RES_hh_num!S29)</f>
        <v>214.76362088576309</v>
      </c>
      <c r="T29" s="72">
        <f>IF(RES_hh_emi!T29=0,0,1000000*RES_hh_emi!T29/RES_hh_num!T29)</f>
        <v>207.53865362775073</v>
      </c>
      <c r="U29" s="72">
        <f>IF(RES_hh_emi!U29=0,0,1000000*RES_hh_emi!U29/RES_hh_num!U29)</f>
        <v>189.47859377327487</v>
      </c>
      <c r="V29" s="72">
        <f>IF(RES_hh_emi!V29=0,0,1000000*RES_hh_emi!V29/RES_hh_num!V29)</f>
        <v>181.87442399311024</v>
      </c>
      <c r="W29" s="72">
        <f>IF(RES_hh_emi!W29=0,0,1000000*RES_hh_emi!W29/RES_hh_num!W29)</f>
        <v>173.25163039818798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0</v>
      </c>
      <c r="C30" s="72">
        <f>IF(RES_hh_emi!C30=0,0,1000000*RES_hh_emi!C30/RES_hh_num!C30)</f>
        <v>0</v>
      </c>
      <c r="D30" s="72">
        <f>IF(RES_hh_emi!D30=0,0,1000000*RES_hh_emi!D30/RES_hh_num!D30)</f>
        <v>0</v>
      </c>
      <c r="E30" s="72">
        <f>IF(RES_hh_emi!E30=0,0,1000000*RES_hh_emi!E30/RES_hh_num!E30)</f>
        <v>0</v>
      </c>
      <c r="F30" s="72">
        <f>IF(RES_hh_emi!F30=0,0,1000000*RES_hh_emi!F30/RES_hh_num!F30)</f>
        <v>0</v>
      </c>
      <c r="G30" s="72">
        <f>IF(RES_hh_emi!G30=0,0,1000000*RES_hh_emi!G30/RES_hh_num!G30)</f>
        <v>0</v>
      </c>
      <c r="H30" s="72">
        <f>IF(RES_hh_emi!H30=0,0,1000000*RES_hh_emi!H30/RES_hh_num!H30)</f>
        <v>0</v>
      </c>
      <c r="I30" s="72">
        <f>IF(RES_hh_emi!I30=0,0,1000000*RES_hh_emi!I30/RES_hh_num!I30)</f>
        <v>0</v>
      </c>
      <c r="J30" s="72">
        <f>IF(RES_hh_emi!J30=0,0,1000000*RES_hh_emi!J30/RES_hh_num!J30)</f>
        <v>0</v>
      </c>
      <c r="K30" s="72">
        <f>IF(RES_hh_emi!K30=0,0,1000000*RES_hh_emi!K30/RES_hh_num!K30)</f>
        <v>0</v>
      </c>
      <c r="L30" s="72">
        <f>IF(RES_hh_emi!L30=0,0,1000000*RES_hh_emi!L30/RES_hh_num!L30)</f>
        <v>0</v>
      </c>
      <c r="M30" s="72">
        <f>IF(RES_hh_emi!M30=0,0,1000000*RES_hh_emi!M30/RES_hh_num!M30)</f>
        <v>0</v>
      </c>
      <c r="N30" s="72">
        <f>IF(RES_hh_emi!N30=0,0,1000000*RES_hh_emi!N30/RES_hh_num!N30)</f>
        <v>0</v>
      </c>
      <c r="O30" s="72">
        <f>IF(RES_hh_emi!O30=0,0,1000000*RES_hh_emi!O30/RES_hh_num!O30)</f>
        <v>0</v>
      </c>
      <c r="P30" s="72">
        <f>IF(RES_hh_emi!P30=0,0,1000000*RES_hh_emi!P30/RES_hh_num!P30)</f>
        <v>0</v>
      </c>
      <c r="Q30" s="72">
        <f>IF(RES_hh_emi!Q30=0,0,1000000*RES_hh_emi!Q30/RES_hh_num!Q30)</f>
        <v>0</v>
      </c>
      <c r="R30" s="72">
        <f>IF(RES_hh_emi!R30=0,0,1000000*RES_hh_emi!R30/RES_hh_num!R30)</f>
        <v>0</v>
      </c>
      <c r="S30" s="72">
        <f>IF(RES_hh_emi!S30=0,0,1000000*RES_hh_emi!S30/RES_hh_num!S30)</f>
        <v>0</v>
      </c>
      <c r="T30" s="72">
        <f>IF(RES_hh_emi!T30=0,0,1000000*RES_hh_emi!T30/RES_hh_num!T30)</f>
        <v>0</v>
      </c>
      <c r="U30" s="72">
        <f>IF(RES_hh_emi!U30=0,0,1000000*RES_hh_emi!U30/RES_hh_num!U30)</f>
        <v>0</v>
      </c>
      <c r="V30" s="72">
        <f>IF(RES_hh_emi!V30=0,0,1000000*RES_hh_emi!V30/RES_hh_num!V30)</f>
        <v>0</v>
      </c>
      <c r="W30" s="72">
        <f>IF(RES_hh_emi!W30=0,0,1000000*RES_hh_emi!W30/RES_hh_num!W30)</f>
        <v>0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37.152220115984157</v>
      </c>
      <c r="C3" s="65">
        <f>IF(RES_hh_fech!C3=0,0,RES_hh_fech!C3/RES_summary!C$19)</f>
        <v>34.620781618116418</v>
      </c>
      <c r="D3" s="65">
        <f>IF(RES_hh_fech!D3=0,0,RES_hh_fech!D3/RES_summary!D$19)</f>
        <v>36.624857857363182</v>
      </c>
      <c r="E3" s="65">
        <f>IF(RES_hh_fech!E3=0,0,RES_hh_fech!E3/RES_summary!E$19)</f>
        <v>39.796549861505476</v>
      </c>
      <c r="F3" s="65">
        <f>IF(RES_hh_fech!F3=0,0,RES_hh_fech!F3/RES_summary!F$19)</f>
        <v>37.911301069905441</v>
      </c>
      <c r="G3" s="65">
        <f>IF(RES_hh_fech!G3=0,0,RES_hh_fech!G3/RES_summary!G$19)</f>
        <v>37.320609423268479</v>
      </c>
      <c r="H3" s="65">
        <f>IF(RES_hh_fech!H3=0,0,RES_hh_fech!H3/RES_summary!H$19)</f>
        <v>37.944059637152471</v>
      </c>
      <c r="I3" s="65">
        <f>IF(RES_hh_fech!I3=0,0,RES_hh_fech!I3/RES_summary!I$19)</f>
        <v>36.343145480711293</v>
      </c>
      <c r="J3" s="65">
        <f>IF(RES_hh_fech!J3=0,0,RES_hh_fech!J3/RES_summary!J$19)</f>
        <v>35.425377147721633</v>
      </c>
      <c r="K3" s="65">
        <f>IF(RES_hh_fech!K3=0,0,RES_hh_fech!K3/RES_summary!K$19)</f>
        <v>30.486661433763885</v>
      </c>
      <c r="L3" s="65">
        <f>IF(RES_hh_fech!L3=0,0,RES_hh_fech!L3/RES_summary!L$19)</f>
        <v>32.474197047567017</v>
      </c>
      <c r="M3" s="65">
        <f>IF(RES_hh_fech!M3=0,0,RES_hh_fech!M3/RES_summary!M$19)</f>
        <v>31.568396075094384</v>
      </c>
      <c r="N3" s="65">
        <f>IF(RES_hh_fech!N3=0,0,RES_hh_fech!N3/RES_summary!N$19)</f>
        <v>33.063416079969677</v>
      </c>
      <c r="O3" s="65">
        <f>IF(RES_hh_fech!O3=0,0,RES_hh_fech!O3/RES_summary!O$19)</f>
        <v>32.395707108319549</v>
      </c>
      <c r="P3" s="65">
        <f>IF(RES_hh_fech!P3=0,0,RES_hh_fech!P3/RES_summary!P$19)</f>
        <v>30.984238313609058</v>
      </c>
      <c r="Q3" s="65">
        <f>IF(RES_hh_fech!Q3=0,0,RES_hh_fech!Q3/RES_summary!Q$19)</f>
        <v>32.733816701195416</v>
      </c>
      <c r="R3" s="65">
        <f>IF(RES_hh_fech!R3=0,0,RES_hh_fech!R3/RES_summary!R$19)</f>
        <v>30.365733765591383</v>
      </c>
      <c r="S3" s="65">
        <f>IF(RES_hh_fech!S3=0,0,RES_hh_fech!S3/RES_summary!S$19)</f>
        <v>33.49811196374808</v>
      </c>
      <c r="T3" s="65">
        <f>IF(RES_hh_fech!T3=0,0,RES_hh_fech!T3/RES_summary!T$19)</f>
        <v>32.389956035433769</v>
      </c>
      <c r="U3" s="65">
        <f>IF(RES_hh_fech!U3=0,0,RES_hh_fech!U3/RES_summary!U$19)</f>
        <v>32.815562249565005</v>
      </c>
      <c r="V3" s="65">
        <f>IF(RES_hh_fech!V3=0,0,RES_hh_fech!V3/RES_summary!V$19)</f>
        <v>32.400288924345674</v>
      </c>
      <c r="W3" s="65">
        <f>IF(RES_hh_fech!W3=0,0,RES_hh_fech!W3/RES_summary!W$19)</f>
        <v>33.218346004946802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4.3465318323828397</v>
      </c>
      <c r="C4" s="69">
        <f>IF(RES_hh_fech!C4=0,0,RES_hh_fech!C4/RES_summary!C$19)</f>
        <v>4.3473336260036985</v>
      </c>
      <c r="D4" s="69">
        <f>IF(RES_hh_fech!D4=0,0,RES_hh_fech!D4/RES_summary!D$19)</f>
        <v>5.9157018380129447</v>
      </c>
      <c r="E4" s="69">
        <f>IF(RES_hh_fech!E4=0,0,RES_hh_fech!E4/RES_summary!E$19)</f>
        <v>7.2117107962826879</v>
      </c>
      <c r="F4" s="69">
        <f>IF(RES_hh_fech!F4=0,0,RES_hh_fech!F4/RES_summary!F$19)</f>
        <v>6.0919241088024414</v>
      </c>
      <c r="G4" s="69">
        <f>IF(RES_hh_fech!G4=0,0,RES_hh_fech!G4/RES_summary!G$19)</f>
        <v>5.858672120885954</v>
      </c>
      <c r="H4" s="69">
        <f>IF(RES_hh_fech!H4=0,0,RES_hh_fech!H4/RES_summary!H$19)</f>
        <v>6.097904570019633</v>
      </c>
      <c r="I4" s="69">
        <f>IF(RES_hh_fech!I4=0,0,RES_hh_fech!I4/RES_summary!I$19)</f>
        <v>5.4757656784281838</v>
      </c>
      <c r="J4" s="69">
        <f>IF(RES_hh_fech!J4=0,0,RES_hh_fech!J4/RES_summary!J$19)</f>
        <v>4.8577889925846343</v>
      </c>
      <c r="K4" s="69">
        <f>IF(RES_hh_fech!K4=0,0,RES_hh_fech!K4/RES_summary!K$19)</f>
        <v>4.4808846144602503</v>
      </c>
      <c r="L4" s="69">
        <f>IF(RES_hh_fech!L4=0,0,RES_hh_fech!L4/RES_summary!L$19)</f>
        <v>5.3466661202291021</v>
      </c>
      <c r="M4" s="69">
        <f>IF(RES_hh_fech!M4=0,0,RES_hh_fech!M4/RES_summary!M$19)</f>
        <v>4.81498269811014</v>
      </c>
      <c r="N4" s="69">
        <f>IF(RES_hh_fech!N4=0,0,RES_hh_fech!N4/RES_summary!N$19)</f>
        <v>5.584047022651534</v>
      </c>
      <c r="O4" s="69">
        <f>IF(RES_hh_fech!O4=0,0,RES_hh_fech!O4/RES_summary!O$19)</f>
        <v>5.4186811354023687</v>
      </c>
      <c r="P4" s="69">
        <f>IF(RES_hh_fech!P4=0,0,RES_hh_fech!P4/RES_summary!P$19)</f>
        <v>5.0756919937160534</v>
      </c>
      <c r="Q4" s="69">
        <f>IF(RES_hh_fech!Q4=0,0,RES_hh_fech!Q4/RES_summary!Q$19)</f>
        <v>6.2747701090787711</v>
      </c>
      <c r="R4" s="69">
        <f>IF(RES_hh_fech!R4=0,0,RES_hh_fech!R4/RES_summary!R$19)</f>
        <v>4.5513726608821772</v>
      </c>
      <c r="S4" s="69">
        <f>IF(RES_hh_fech!S4=0,0,RES_hh_fech!S4/RES_summary!S$19)</f>
        <v>7.3442359128404044</v>
      </c>
      <c r="T4" s="69">
        <f>IF(RES_hh_fech!T4=0,0,RES_hh_fech!T4/RES_summary!T$19)</f>
        <v>4.9186934136499838</v>
      </c>
      <c r="U4" s="69">
        <f>IF(RES_hh_fech!U4=0,0,RES_hh_fech!U4/RES_summary!U$19)</f>
        <v>5.5573860770762797</v>
      </c>
      <c r="V4" s="69">
        <f>IF(RES_hh_fech!V4=0,0,RES_hh_fech!V4/RES_summary!V$19)</f>
        <v>6.154650506288827</v>
      </c>
      <c r="W4" s="69">
        <f>IF(RES_hh_fech!W4=0,0,RES_hh_fech!W4/RES_summary!W$19)</f>
        <v>6.6319955502602657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5.0819106284002427</v>
      </c>
      <c r="C6" s="72">
        <f>IF(RES_hh_fech!C6=0,0,RES_hh_fech!C6/RES_summary!C$19)</f>
        <v>5.4362140285579041</v>
      </c>
      <c r="D6" s="72">
        <f>IF(RES_hh_fech!D6=0,0,RES_hh_fech!D6/RES_summary!D$19)</f>
        <v>7.6596394504981369</v>
      </c>
      <c r="E6" s="72">
        <f>IF(RES_hh_fech!E6=0,0,RES_hh_fech!E6/RES_summary!E$19)</f>
        <v>9.7272340880981254</v>
      </c>
      <c r="F6" s="72">
        <f>IF(RES_hh_fech!F6=0,0,RES_hh_fech!F6/RES_summary!F$19)</f>
        <v>8.4077012746945368</v>
      </c>
      <c r="G6" s="72">
        <f>IF(RES_hh_fech!G6=0,0,RES_hh_fech!G6/RES_summary!G$19)</f>
        <v>8.9259133093212792</v>
      </c>
      <c r="H6" s="72">
        <f>IF(RES_hh_fech!H6=0,0,RES_hh_fech!H6/RES_summary!H$19)</f>
        <v>9.8844105506738114</v>
      </c>
      <c r="I6" s="72">
        <f>IF(RES_hh_fech!I6=0,0,RES_hh_fech!I6/RES_summary!I$19)</f>
        <v>9.2092286958912517</v>
      </c>
      <c r="J6" s="72">
        <f>IF(RES_hh_fech!J6=0,0,RES_hh_fech!J6/RES_summary!J$19)</f>
        <v>8.6185152860630403</v>
      </c>
      <c r="K6" s="72">
        <f>IF(RES_hh_fech!K6=0,0,RES_hh_fech!K6/RES_summary!K$19)</f>
        <v>9.3992012487157233</v>
      </c>
      <c r="L6" s="72">
        <f>IF(RES_hh_fech!L6=0,0,RES_hh_fech!L6/RES_summary!L$19)</f>
        <v>9.5140871323653009</v>
      </c>
      <c r="M6" s="72">
        <f>IF(RES_hh_fech!M6=0,0,RES_hh_fech!M6/RES_summary!M$19)</f>
        <v>8.9997228413995014</v>
      </c>
      <c r="N6" s="72">
        <f>IF(RES_hh_fech!N6=0,0,RES_hh_fech!N6/RES_summary!N$19)</f>
        <v>11.286563684196983</v>
      </c>
      <c r="O6" s="72">
        <f>IF(RES_hh_fech!O6=0,0,RES_hh_fech!O6/RES_summary!O$19)</f>
        <v>11.487441820436603</v>
      </c>
      <c r="P6" s="72">
        <f>IF(RES_hh_fech!P6=0,0,RES_hh_fech!P6/RES_summary!P$19)</f>
        <v>10.659303733657621</v>
      </c>
      <c r="Q6" s="72">
        <f>IF(RES_hh_fech!Q6=0,0,RES_hh_fech!Q6/RES_summary!Q$19)</f>
        <v>14.837239620886507</v>
      </c>
      <c r="R6" s="72">
        <f>IF(RES_hh_fech!R6=0,0,RES_hh_fech!R6/RES_summary!R$19)</f>
        <v>10.480564752035063</v>
      </c>
      <c r="S6" s="72">
        <f>IF(RES_hh_fech!S6=0,0,RES_hh_fech!S6/RES_summary!S$19)</f>
        <v>20.574615039375121</v>
      </c>
      <c r="T6" s="72">
        <f>IF(RES_hh_fech!T6=0,0,RES_hh_fech!T6/RES_summary!T$19)</f>
        <v>5.7658033215883542</v>
      </c>
      <c r="U6" s="72">
        <f>IF(RES_hh_fech!U6=0,0,RES_hh_fech!U6/RES_summary!U$19)</f>
        <v>15.182463648682003</v>
      </c>
      <c r="V6" s="72">
        <f>IF(RES_hh_fech!V6=0,0,RES_hh_fech!V6/RES_summary!V$19)</f>
        <v>20.514464127865644</v>
      </c>
      <c r="W6" s="72">
        <f>IF(RES_hh_fech!W6=0,0,RES_hh_fech!W6/RES_summary!W$19)</f>
        <v>16.748816456142091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4.6740111834129729</v>
      </c>
      <c r="C7" s="72">
        <f>IF(RES_hh_fech!C7=0,0,RES_hh_fech!C7/RES_summary!C$19)</f>
        <v>5.0114275075455534</v>
      </c>
      <c r="D7" s="72">
        <f>IF(RES_hh_fech!D7=0,0,RES_hh_fech!D7/RES_summary!D$19)</f>
        <v>6.2219810498147403</v>
      </c>
      <c r="E7" s="72">
        <f>IF(RES_hh_fech!E7=0,0,RES_hh_fech!E7/RES_summary!E$19)</f>
        <v>7.3517401216454532</v>
      </c>
      <c r="F7" s="72">
        <f>IF(RES_hh_fech!F7=0,0,RES_hh_fech!F7/RES_summary!F$19)</f>
        <v>7.9731770498237866</v>
      </c>
      <c r="G7" s="72">
        <f>IF(RES_hh_fech!G7=0,0,RES_hh_fech!G7/RES_summary!G$19)</f>
        <v>8.2175380572746253</v>
      </c>
      <c r="H7" s="72">
        <f>IF(RES_hh_fech!H7=0,0,RES_hh_fech!H7/RES_summary!H$19)</f>
        <v>8.3563187415442837</v>
      </c>
      <c r="I7" s="72">
        <f>IF(RES_hh_fech!I7=0,0,RES_hh_fech!I7/RES_summary!I$19)</f>
        <v>8.139534152071386</v>
      </c>
      <c r="J7" s="72">
        <f>IF(RES_hh_fech!J7=0,0,RES_hh_fech!J7/RES_summary!J$19)</f>
        <v>8.0731215601976274</v>
      </c>
      <c r="K7" s="72">
        <f>IF(RES_hh_fech!K7=0,0,RES_hh_fech!K7/RES_summary!K$19)</f>
        <v>8.0497302312239611</v>
      </c>
      <c r="L7" s="72">
        <f>IF(RES_hh_fech!L7=0,0,RES_hh_fech!L7/RES_summary!L$19)</f>
        <v>8.6847558524828905</v>
      </c>
      <c r="M7" s="72">
        <f>IF(RES_hh_fech!M7=0,0,RES_hh_fech!M7/RES_summary!M$19)</f>
        <v>8.973912542997887</v>
      </c>
      <c r="N7" s="72">
        <f>IF(RES_hh_fech!N7=0,0,RES_hh_fech!N7/RES_summary!N$19)</f>
        <v>9.7306992461458179</v>
      </c>
      <c r="O7" s="72">
        <f>IF(RES_hh_fech!O7=0,0,RES_hh_fech!O7/RES_summary!O$19)</f>
        <v>10.020101579100286</v>
      </c>
      <c r="P7" s="72">
        <f>IF(RES_hh_fech!P7=0,0,RES_hh_fech!P7/RES_summary!P$19)</f>
        <v>10.093360355700439</v>
      </c>
      <c r="Q7" s="72">
        <f>IF(RES_hh_fech!Q7=0,0,RES_hh_fech!Q7/RES_summary!Q$19)</f>
        <v>11.240125242490477</v>
      </c>
      <c r="R7" s="72">
        <f>IF(RES_hh_fech!R7=0,0,RES_hh_fech!R7/RES_summary!R$19)</f>
        <v>12.067217336063434</v>
      </c>
      <c r="S7" s="72">
        <f>IF(RES_hh_fech!S7=0,0,RES_hh_fech!S7/RES_summary!S$19)</f>
        <v>16.897673656246607</v>
      </c>
      <c r="T7" s="72">
        <f>IF(RES_hh_fech!T7=0,0,RES_hh_fech!T7/RES_summary!T$19)</f>
        <v>7.2944085671080359</v>
      </c>
      <c r="U7" s="72">
        <f>IF(RES_hh_fech!U7=0,0,RES_hh_fech!U7/RES_summary!U$19)</f>
        <v>10.423718604433125</v>
      </c>
      <c r="V7" s="72">
        <f>IF(RES_hh_fech!V7=0,0,RES_hh_fech!V7/RES_summary!V$19)</f>
        <v>13.912063599281698</v>
      </c>
      <c r="W7" s="72">
        <f>IF(RES_hh_fech!W7=0,0,RES_hh_fech!W7/RES_summary!W$19)</f>
        <v>17.519944683671341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0</v>
      </c>
      <c r="C8" s="72">
        <f>IF(RES_hh_fech!C8=0,0,RES_hh_fech!C8/RES_summary!C$19)</f>
        <v>0</v>
      </c>
      <c r="D8" s="72">
        <f>IF(RES_hh_fech!D8=0,0,RES_hh_fech!D8/RES_summary!D$19)</f>
        <v>0</v>
      </c>
      <c r="E8" s="72">
        <f>IF(RES_hh_fech!E8=0,0,RES_hh_fech!E8/RES_summary!E$19)</f>
        <v>0</v>
      </c>
      <c r="F8" s="72">
        <f>IF(RES_hh_fech!F8=0,0,RES_hh_fech!F8/RES_summary!F$19)</f>
        <v>0</v>
      </c>
      <c r="G8" s="72">
        <f>IF(RES_hh_fech!G8=0,0,RES_hh_fech!G8/RES_summary!G$19)</f>
        <v>0</v>
      </c>
      <c r="H8" s="72">
        <f>IF(RES_hh_fech!H8=0,0,RES_hh_fech!H8/RES_summary!H$19)</f>
        <v>0</v>
      </c>
      <c r="I8" s="72">
        <f>IF(RES_hh_fech!I8=0,0,RES_hh_fech!I8/RES_summary!I$19)</f>
        <v>0</v>
      </c>
      <c r="J8" s="72">
        <f>IF(RES_hh_fech!J8=0,0,RES_hh_fech!J8/RES_summary!J$19)</f>
        <v>0</v>
      </c>
      <c r="K8" s="72">
        <f>IF(RES_hh_fech!K8=0,0,RES_hh_fech!K8/RES_summary!K$19)</f>
        <v>0</v>
      </c>
      <c r="L8" s="72">
        <f>IF(RES_hh_fech!L8=0,0,RES_hh_fech!L8/RES_summary!L$19)</f>
        <v>0</v>
      </c>
      <c r="M8" s="72">
        <f>IF(RES_hh_fech!M8=0,0,RES_hh_fech!M8/RES_summary!M$19)</f>
        <v>0</v>
      </c>
      <c r="N8" s="72">
        <f>IF(RES_hh_fech!N8=0,0,RES_hh_fech!N8/RES_summary!N$19)</f>
        <v>0</v>
      </c>
      <c r="O8" s="72">
        <f>IF(RES_hh_fech!O8=0,0,RES_hh_fech!O8/RES_summary!O$19)</f>
        <v>0</v>
      </c>
      <c r="P8" s="72">
        <f>IF(RES_hh_fech!P8=0,0,RES_hh_fech!P8/RES_summary!P$19)</f>
        <v>0</v>
      </c>
      <c r="Q8" s="72">
        <f>IF(RES_hh_fech!Q8=0,0,RES_hh_fech!Q8/RES_summary!Q$19)</f>
        <v>0</v>
      </c>
      <c r="R8" s="72">
        <f>IF(RES_hh_fech!R8=0,0,RES_hh_fech!R8/RES_summary!R$19)</f>
        <v>0</v>
      </c>
      <c r="S8" s="72">
        <f>IF(RES_hh_fech!S8=0,0,RES_hh_fech!S8/RES_summary!S$19)</f>
        <v>0</v>
      </c>
      <c r="T8" s="72">
        <f>IF(RES_hh_fech!T8=0,0,RES_hh_fech!T8/RES_summary!T$19)</f>
        <v>0</v>
      </c>
      <c r="U8" s="72">
        <f>IF(RES_hh_fech!U8=0,0,RES_hh_fech!U8/RES_summary!U$19)</f>
        <v>0</v>
      </c>
      <c r="V8" s="72">
        <f>IF(RES_hh_fech!V8=0,0,RES_hh_fech!V8/RES_summary!V$19)</f>
        <v>0</v>
      </c>
      <c r="W8" s="72">
        <f>IF(RES_hh_fech!W8=0,0,RES_hh_fech!W8/RES_summary!W$19)</f>
        <v>0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0</v>
      </c>
      <c r="C9" s="72">
        <f>IF(RES_hh_fech!C9=0,0,RES_hh_fech!C9/RES_summary!C$19)</f>
        <v>0</v>
      </c>
      <c r="D9" s="72">
        <f>IF(RES_hh_fech!D9=0,0,RES_hh_fech!D9/RES_summary!D$19)</f>
        <v>0</v>
      </c>
      <c r="E9" s="72">
        <f>IF(RES_hh_fech!E9=0,0,RES_hh_fech!E9/RES_summary!E$19)</f>
        <v>0</v>
      </c>
      <c r="F9" s="72">
        <f>IF(RES_hh_fech!F9=0,0,RES_hh_fech!F9/RES_summary!F$19)</f>
        <v>0</v>
      </c>
      <c r="G9" s="72">
        <f>IF(RES_hh_fech!G9=0,0,RES_hh_fech!G9/RES_summary!G$19)</f>
        <v>0</v>
      </c>
      <c r="H9" s="72">
        <f>IF(RES_hh_fech!H9=0,0,RES_hh_fech!H9/RES_summary!H$19)</f>
        <v>0</v>
      </c>
      <c r="I9" s="72">
        <f>IF(RES_hh_fech!I9=0,0,RES_hh_fech!I9/RES_summary!I$19)</f>
        <v>0</v>
      </c>
      <c r="J9" s="72">
        <f>IF(RES_hh_fech!J9=0,0,RES_hh_fech!J9/RES_summary!J$19)</f>
        <v>0</v>
      </c>
      <c r="K9" s="72">
        <f>IF(RES_hh_fech!K9=0,0,RES_hh_fech!K9/RES_summary!K$19)</f>
        <v>0</v>
      </c>
      <c r="L9" s="72">
        <f>IF(RES_hh_fech!L9=0,0,RES_hh_fech!L9/RES_summary!L$19)</f>
        <v>8.6330611695846287</v>
      </c>
      <c r="M9" s="72">
        <f>IF(RES_hh_fech!M9=0,0,RES_hh_fech!M9/RES_summary!M$19)</f>
        <v>6.3962221797690786</v>
      </c>
      <c r="N9" s="72">
        <f>IF(RES_hh_fech!N9=0,0,RES_hh_fech!N9/RES_summary!N$19)</f>
        <v>7.3299060532141969</v>
      </c>
      <c r="O9" s="72">
        <f>IF(RES_hh_fech!O9=0,0,RES_hh_fech!O9/RES_summary!O$19)</f>
        <v>6.5212795573731288</v>
      </c>
      <c r="P9" s="72">
        <f>IF(RES_hh_fech!P9=0,0,RES_hh_fech!P9/RES_summary!P$19)</f>
        <v>7.6155158167452814</v>
      </c>
      <c r="Q9" s="72">
        <f>IF(RES_hh_fech!Q9=0,0,RES_hh_fech!Q9/RES_summary!Q$19)</f>
        <v>8.3360009549600491</v>
      </c>
      <c r="R9" s="72">
        <f>IF(RES_hh_fech!R9=0,0,RES_hh_fech!R9/RES_summary!R$19)</f>
        <v>7.7236804843821414</v>
      </c>
      <c r="S9" s="72">
        <f>IF(RES_hh_fech!S9=0,0,RES_hh_fech!S9/RES_summary!S$19)</f>
        <v>9.97009046688793</v>
      </c>
      <c r="T9" s="72">
        <f>IF(RES_hh_fech!T9=0,0,RES_hh_fech!T9/RES_summary!T$19)</f>
        <v>9.6490315143773611</v>
      </c>
      <c r="U9" s="72">
        <f>IF(RES_hh_fech!U9=0,0,RES_hh_fech!U9/RES_summary!U$19)</f>
        <v>12.134264832933512</v>
      </c>
      <c r="V9" s="72">
        <f>IF(RES_hh_fech!V9=0,0,RES_hh_fech!V9/RES_summary!V$19)</f>
        <v>11.120984147377454</v>
      </c>
      <c r="W9" s="72">
        <f>IF(RES_hh_fech!W9=0,0,RES_hh_fech!W9/RES_summary!W$19)</f>
        <v>12.900050656243915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1.5746584269395363</v>
      </c>
      <c r="C12" s="72">
        <f>IF(RES_hh_fech!C12=0,0,RES_hh_fech!C12/RES_summary!C$19)</f>
        <v>1.4154308941591494</v>
      </c>
      <c r="D12" s="72">
        <f>IF(RES_hh_fech!D12=0,0,RES_hh_fech!D12/RES_summary!D$19)</f>
        <v>1.8643516503045683</v>
      </c>
      <c r="E12" s="72">
        <f>IF(RES_hh_fech!E12=0,0,RES_hh_fech!E12/RES_summary!E$19)</f>
        <v>2.6490620394191726</v>
      </c>
      <c r="F12" s="72">
        <f>IF(RES_hh_fech!F12=0,0,RES_hh_fech!F12/RES_summary!F$19)</f>
        <v>2.3494516251038022</v>
      </c>
      <c r="G12" s="72">
        <f>IF(RES_hh_fech!G12=0,0,RES_hh_fech!G12/RES_summary!G$19)</f>
        <v>2.0498309498812319</v>
      </c>
      <c r="H12" s="72">
        <f>IF(RES_hh_fech!H12=0,0,RES_hh_fech!H12/RES_summary!H$19)</f>
        <v>2.2425669679806419</v>
      </c>
      <c r="I12" s="72">
        <f>IF(RES_hh_fech!I12=0,0,RES_hh_fech!I12/RES_summary!I$19)</f>
        <v>2.2748594539947429</v>
      </c>
      <c r="J12" s="72">
        <f>IF(RES_hh_fech!J12=0,0,RES_hh_fech!J12/RES_summary!J$19)</f>
        <v>1.9824204220155206</v>
      </c>
      <c r="K12" s="72">
        <f>IF(RES_hh_fech!K12=0,0,RES_hh_fech!K12/RES_summary!K$19)</f>
        <v>1.6322663197484608</v>
      </c>
      <c r="L12" s="72">
        <f>IF(RES_hh_fech!L12=0,0,RES_hh_fech!L12/RES_summary!L$19)</f>
        <v>2.3597502759885551</v>
      </c>
      <c r="M12" s="72">
        <f>IF(RES_hh_fech!M12=0,0,RES_hh_fech!M12/RES_summary!M$19)</f>
        <v>2.1626144263356677</v>
      </c>
      <c r="N12" s="72">
        <f>IF(RES_hh_fech!N12=0,0,RES_hh_fech!N12/RES_summary!N$19)</f>
        <v>2.5035731881784318</v>
      </c>
      <c r="O12" s="72">
        <f>IF(RES_hh_fech!O12=0,0,RES_hh_fech!O12/RES_summary!O$19)</f>
        <v>2.3631166435436359</v>
      </c>
      <c r="P12" s="72">
        <f>IF(RES_hh_fech!P12=0,0,RES_hh_fech!P12/RES_summary!P$19)</f>
        <v>2.1863410008491564</v>
      </c>
      <c r="Q12" s="72">
        <f>IF(RES_hh_fech!Q12=0,0,RES_hh_fech!Q12/RES_summary!Q$19)</f>
        <v>2.7736353611183904</v>
      </c>
      <c r="R12" s="72">
        <f>IF(RES_hh_fech!R12=0,0,RES_hh_fech!R12/RES_summary!R$19)</f>
        <v>2.1813859583010773</v>
      </c>
      <c r="S12" s="72">
        <f>IF(RES_hh_fech!S12=0,0,RES_hh_fech!S12/RES_summary!S$19)</f>
        <v>2.8207315124414456</v>
      </c>
      <c r="T12" s="72">
        <f>IF(RES_hh_fech!T12=0,0,RES_hh_fech!T12/RES_summary!T$19)</f>
        <v>2.583876561207251</v>
      </c>
      <c r="U12" s="72">
        <f>IF(RES_hh_fech!U12=0,0,RES_hh_fech!U12/RES_summary!U$19)</f>
        <v>2.8410946297679658</v>
      </c>
      <c r="V12" s="72">
        <f>IF(RES_hh_fech!V12=0,0,RES_hh_fech!V12/RES_summary!V$19)</f>
        <v>2.7940097023424322</v>
      </c>
      <c r="W12" s="72">
        <f>IF(RES_hh_fech!W12=0,0,RES_hh_fech!W12/RES_summary!W$19)</f>
        <v>3.0077937129281769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5.0545206508767349</v>
      </c>
      <c r="C13" s="74">
        <f>IF(RES_hh_fech!C13=0,0,RES_hh_fech!C13/RES_summary!C$19)</f>
        <v>3.2314793730505196</v>
      </c>
      <c r="D13" s="74">
        <f>IF(RES_hh_fech!D13=0,0,RES_hh_fech!D13/RES_summary!D$19)</f>
        <v>4.4819736306989384</v>
      </c>
      <c r="E13" s="74">
        <f>IF(RES_hh_fech!E13=0,0,RES_hh_fech!E13/RES_summary!E$19)</f>
        <v>5.9248547917299685</v>
      </c>
      <c r="F13" s="74">
        <f>IF(RES_hh_fech!F13=0,0,RES_hh_fech!F13/RES_summary!F$19)</f>
        <v>6.5682038223302976</v>
      </c>
      <c r="G13" s="74">
        <f>IF(RES_hh_fech!G13=0,0,RES_hh_fech!G13/RES_summary!G$19)</f>
        <v>5.8088526667731362</v>
      </c>
      <c r="H13" s="74">
        <f>IF(RES_hh_fech!H13=0,0,RES_hh_fech!H13/RES_summary!H$19)</f>
        <v>6.7406310604126514</v>
      </c>
      <c r="I13" s="74">
        <f>IF(RES_hh_fech!I13=0,0,RES_hh_fech!I13/RES_summary!I$19)</f>
        <v>6.5983010960315287</v>
      </c>
      <c r="J13" s="74">
        <f>IF(RES_hh_fech!J13=0,0,RES_hh_fech!J13/RES_summary!J$19)</f>
        <v>6.922673509395036</v>
      </c>
      <c r="K13" s="74">
        <f>IF(RES_hh_fech!K13=0,0,RES_hh_fech!K13/RES_summary!K$19)</f>
        <v>5.2474202787971285</v>
      </c>
      <c r="L13" s="74">
        <f>IF(RES_hh_fech!L13=0,0,RES_hh_fech!L13/RES_summary!L$19)</f>
        <v>8.9435255237214051</v>
      </c>
      <c r="M13" s="74">
        <f>IF(RES_hh_fech!M13=0,0,RES_hh_fech!M13/RES_summary!M$19)</f>
        <v>8.6799482927648786</v>
      </c>
      <c r="N13" s="74">
        <f>IF(RES_hh_fech!N13=0,0,RES_hh_fech!N13/RES_summary!N$19)</f>
        <v>8.9469680487173235</v>
      </c>
      <c r="O13" s="74">
        <f>IF(RES_hh_fech!O13=0,0,RES_hh_fech!O13/RES_summary!O$19)</f>
        <v>8.5199794679469267</v>
      </c>
      <c r="P13" s="74">
        <f>IF(RES_hh_fech!P13=0,0,RES_hh_fech!P13/RES_summary!P$19)</f>
        <v>7.9230985436270887</v>
      </c>
      <c r="Q13" s="74">
        <f>IF(RES_hh_fech!Q13=0,0,RES_hh_fech!Q13/RES_summary!Q$19)</f>
        <v>7.9324104214684281</v>
      </c>
      <c r="R13" s="74">
        <f>IF(RES_hh_fech!R13=0,0,RES_hh_fech!R13/RES_summary!R$19)</f>
        <v>6.0047770558402371</v>
      </c>
      <c r="S13" s="74">
        <f>IF(RES_hh_fech!S13=0,0,RES_hh_fech!S13/RES_summary!S$19)</f>
        <v>13.217051220111845</v>
      </c>
      <c r="T13" s="74">
        <f>IF(RES_hh_fech!T13=0,0,RES_hh_fech!T13/RES_summary!T$19)</f>
        <v>11.588823795343867</v>
      </c>
      <c r="U13" s="74">
        <f>IF(RES_hh_fech!U13=0,0,RES_hh_fech!U13/RES_summary!U$19)</f>
        <v>9.5577983220259402</v>
      </c>
      <c r="V13" s="74">
        <f>IF(RES_hh_fech!V13=0,0,RES_hh_fech!V13/RES_summary!V$19)</f>
        <v>11.605515532463709</v>
      </c>
      <c r="W13" s="74">
        <f>IF(RES_hh_fech!W13=0,0,RES_hh_fech!W13/RES_summary!W$19)</f>
        <v>13.380493521718831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4.3819622638800605E-2</v>
      </c>
      <c r="C14" s="76">
        <f>IF(RES_hh_fech!C14=0,0,RES_hh_fech!C14/RES_summary!C$19)</f>
        <v>4.2540613059320463E-2</v>
      </c>
      <c r="D14" s="76">
        <f>IF(RES_hh_fech!D14=0,0,RES_hh_fech!D14/RES_summary!D$19)</f>
        <v>6.7750839587015943E-2</v>
      </c>
      <c r="E14" s="76">
        <f>IF(RES_hh_fech!E14=0,0,RES_hh_fech!E14/RES_summary!E$19)</f>
        <v>7.2501101207958718E-2</v>
      </c>
      <c r="F14" s="76">
        <f>IF(RES_hh_fech!F14=0,0,RES_hh_fech!F14/RES_summary!F$19)</f>
        <v>7.9287605466090413E-2</v>
      </c>
      <c r="G14" s="76">
        <f>IF(RES_hh_fech!G14=0,0,RES_hh_fech!G14/RES_summary!G$19)</f>
        <v>8.4022560577172681E-2</v>
      </c>
      <c r="H14" s="76">
        <f>IF(RES_hh_fech!H14=0,0,RES_hh_fech!H14/RES_summary!H$19)</f>
        <v>8.6519924442550841E-2</v>
      </c>
      <c r="I14" s="76">
        <f>IF(RES_hh_fech!I14=0,0,RES_hh_fech!I14/RES_summary!I$19)</f>
        <v>7.8976212946997873E-2</v>
      </c>
      <c r="J14" s="76">
        <f>IF(RES_hh_fech!J14=0,0,RES_hh_fech!J14/RES_summary!J$19)</f>
        <v>7.7761090022853779E-2</v>
      </c>
      <c r="K14" s="76">
        <f>IF(RES_hh_fech!K14=0,0,RES_hh_fech!K14/RES_summary!K$19)</f>
        <v>8.5297894038242256E-2</v>
      </c>
      <c r="L14" s="76">
        <f>IF(RES_hh_fech!L14=0,0,RES_hh_fech!L14/RES_summary!L$19)</f>
        <v>8.8190053463382448E-2</v>
      </c>
      <c r="M14" s="76">
        <f>IF(RES_hh_fech!M14=0,0,RES_hh_fech!M14/RES_summary!M$19)</f>
        <v>7.9791729502673645E-2</v>
      </c>
      <c r="N14" s="76">
        <f>IF(RES_hh_fech!N14=0,0,RES_hh_fech!N14/RES_summary!N$19)</f>
        <v>7.5047709285966629E-2</v>
      </c>
      <c r="O14" s="76">
        <f>IF(RES_hh_fech!O14=0,0,RES_hh_fech!O14/RES_summary!O$19)</f>
        <v>9.7066884620296931E-2</v>
      </c>
      <c r="P14" s="76">
        <f>IF(RES_hh_fech!P14=0,0,RES_hh_fech!P14/RES_summary!P$19)</f>
        <v>9.0742840472907219E-2</v>
      </c>
      <c r="Q14" s="76">
        <f>IF(RES_hh_fech!Q14=0,0,RES_hh_fech!Q14/RES_summary!Q$19)</f>
        <v>0.12374458050518888</v>
      </c>
      <c r="R14" s="76">
        <f>IF(RES_hh_fech!R14=0,0,RES_hh_fech!R14/RES_summary!R$19)</f>
        <v>9.0072282272348189E-2</v>
      </c>
      <c r="S14" s="76">
        <f>IF(RES_hh_fech!S14=0,0,RES_hh_fech!S14/RES_summary!S$19)</f>
        <v>0.17045090848303476</v>
      </c>
      <c r="T14" s="76">
        <f>IF(RES_hh_fech!T14=0,0,RES_hh_fech!T14/RES_summary!T$19)</f>
        <v>7.5522329401764191E-2</v>
      </c>
      <c r="U14" s="76">
        <f>IF(RES_hh_fech!U14=0,0,RES_hh_fech!U14/RES_summary!U$19)</f>
        <v>0.13263119494834144</v>
      </c>
      <c r="V14" s="76">
        <f>IF(RES_hh_fech!V14=0,0,RES_hh_fech!V14/RES_summary!V$19)</f>
        <v>0.15829947703915648</v>
      </c>
      <c r="W14" s="76">
        <f>IF(RES_hh_fech!W14=0,0,RES_hh_fech!W14/RES_summary!W$19)</f>
        <v>0.14281280127578064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7.4965432476149534</v>
      </c>
      <c r="C15" s="69">
        <f>IF(RES_hh_fech!C15=0,0,RES_hh_fech!C15/RES_summary!C$19)</f>
        <v>8.34522120867579</v>
      </c>
      <c r="D15" s="69">
        <f>IF(RES_hh_fech!D15=0,0,RES_hh_fech!D15/RES_summary!D$19)</f>
        <v>6.4205748831990164</v>
      </c>
      <c r="E15" s="69">
        <f>IF(RES_hh_fech!E15=0,0,RES_hh_fech!E15/RES_summary!E$19)</f>
        <v>9.4744711818422918</v>
      </c>
      <c r="F15" s="69">
        <f>IF(RES_hh_fech!F15=0,0,RES_hh_fech!F15/RES_summary!F$19)</f>
        <v>4.8900117298860151</v>
      </c>
      <c r="G15" s="69">
        <f>IF(RES_hh_fech!G15=0,0,RES_hh_fech!G15/RES_summary!G$19)</f>
        <v>4.607477129520257</v>
      </c>
      <c r="H15" s="69">
        <f>IF(RES_hh_fech!H15=0,0,RES_hh_fech!H15/RES_summary!H$19)</f>
        <v>5.8999575319755495</v>
      </c>
      <c r="I15" s="69">
        <f>IF(RES_hh_fech!I15=0,0,RES_hh_fech!I15/RES_summary!I$19)</f>
        <v>6.0796397246233242</v>
      </c>
      <c r="J15" s="69">
        <f>IF(RES_hh_fech!J15=0,0,RES_hh_fech!J15/RES_summary!J$19)</f>
        <v>5.1761166466090662</v>
      </c>
      <c r="K15" s="69">
        <f>IF(RES_hh_fech!K15=0,0,RES_hh_fech!K15/RES_summary!K$19)</f>
        <v>5.5367482136051187</v>
      </c>
      <c r="L15" s="69">
        <f>IF(RES_hh_fech!L15=0,0,RES_hh_fech!L15/RES_summary!L$19)</f>
        <v>4.5627413626921474</v>
      </c>
      <c r="M15" s="69">
        <f>IF(RES_hh_fech!M15=0,0,RES_hh_fech!M15/RES_summary!M$19)</f>
        <v>4.9192542813025781</v>
      </c>
      <c r="N15" s="69">
        <f>IF(RES_hh_fech!N15=0,0,RES_hh_fech!N15/RES_summary!N$19)</f>
        <v>8.5010264564801989</v>
      </c>
      <c r="O15" s="69">
        <f>IF(RES_hh_fech!O15=0,0,RES_hh_fech!O15/RES_summary!O$19)</f>
        <v>5.8841061907336574</v>
      </c>
      <c r="P15" s="69">
        <f>IF(RES_hh_fech!P15=0,0,RES_hh_fech!P15/RES_summary!P$19)</f>
        <v>5.8810024092069133</v>
      </c>
      <c r="Q15" s="69">
        <f>IF(RES_hh_fech!Q15=0,0,RES_hh_fech!Q15/RES_summary!Q$19)</f>
        <v>5.4393506365250852</v>
      </c>
      <c r="R15" s="69">
        <f>IF(RES_hh_fech!R15=0,0,RES_hh_fech!R15/RES_summary!R$19)</f>
        <v>5.1124581566993488</v>
      </c>
      <c r="S15" s="69">
        <f>IF(RES_hh_fech!S15=0,0,RES_hh_fech!S15/RES_summary!S$19)</f>
        <v>6.8978269160567942</v>
      </c>
      <c r="T15" s="69">
        <f>IF(RES_hh_fech!T15=0,0,RES_hh_fech!T15/RES_summary!T$19)</f>
        <v>5.778329986645879</v>
      </c>
      <c r="U15" s="69">
        <f>IF(RES_hh_fech!U15=0,0,RES_hh_fech!U15/RES_summary!U$19)</f>
        <v>6.1670091829048577</v>
      </c>
      <c r="V15" s="69">
        <f>IF(RES_hh_fech!V15=0,0,RES_hh_fech!V15/RES_summary!V$19)</f>
        <v>6.4813528677000392</v>
      </c>
      <c r="W15" s="69">
        <f>IF(RES_hh_fech!W15=0,0,RES_hh_fech!W15/RES_summary!W$19)</f>
        <v>9.7467760917968196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7.4965432476149534</v>
      </c>
      <c r="C16" s="72">
        <f>IF(RES_hh_fech!C16=0,0,RES_hh_fech!C16/RES_summary!C$19)</f>
        <v>8.34522120867579</v>
      </c>
      <c r="D16" s="72">
        <f>IF(RES_hh_fech!D16=0,0,RES_hh_fech!D16/RES_summary!D$19)</f>
        <v>6.4205748831990164</v>
      </c>
      <c r="E16" s="72">
        <f>IF(RES_hh_fech!E16=0,0,RES_hh_fech!E16/RES_summary!E$19)</f>
        <v>9.4744711818422918</v>
      </c>
      <c r="F16" s="72">
        <f>IF(RES_hh_fech!F16=0,0,RES_hh_fech!F16/RES_summary!F$19)</f>
        <v>4.8900117298860151</v>
      </c>
      <c r="G16" s="72">
        <f>IF(RES_hh_fech!G16=0,0,RES_hh_fech!G16/RES_summary!G$19)</f>
        <v>4.607477129520257</v>
      </c>
      <c r="H16" s="72">
        <f>IF(RES_hh_fech!H16=0,0,RES_hh_fech!H16/RES_summary!H$19)</f>
        <v>5.8999575319755495</v>
      </c>
      <c r="I16" s="72">
        <f>IF(RES_hh_fech!I16=0,0,RES_hh_fech!I16/RES_summary!I$19)</f>
        <v>6.0796397246233242</v>
      </c>
      <c r="J16" s="72">
        <f>IF(RES_hh_fech!J16=0,0,RES_hh_fech!J16/RES_summary!J$19)</f>
        <v>5.1761166466090662</v>
      </c>
      <c r="K16" s="72">
        <f>IF(RES_hh_fech!K16=0,0,RES_hh_fech!K16/RES_summary!K$19)</f>
        <v>5.5367482136051187</v>
      </c>
      <c r="L16" s="72">
        <f>IF(RES_hh_fech!L16=0,0,RES_hh_fech!L16/RES_summary!L$19)</f>
        <v>4.5627413626921474</v>
      </c>
      <c r="M16" s="72">
        <f>IF(RES_hh_fech!M16=0,0,RES_hh_fech!M16/RES_summary!M$19)</f>
        <v>4.9192542813025781</v>
      </c>
      <c r="N16" s="72">
        <f>IF(RES_hh_fech!N16=0,0,RES_hh_fech!N16/RES_summary!N$19)</f>
        <v>8.5010264564801989</v>
      </c>
      <c r="O16" s="72">
        <f>IF(RES_hh_fech!O16=0,0,RES_hh_fech!O16/RES_summary!O$19)</f>
        <v>5.8841061907336574</v>
      </c>
      <c r="P16" s="72">
        <f>IF(RES_hh_fech!P16=0,0,RES_hh_fech!P16/RES_summary!P$19)</f>
        <v>5.8810024092069133</v>
      </c>
      <c r="Q16" s="72">
        <f>IF(RES_hh_fech!Q16=0,0,RES_hh_fech!Q16/RES_summary!Q$19)</f>
        <v>5.4393506365250852</v>
      </c>
      <c r="R16" s="72">
        <f>IF(RES_hh_fech!R16=0,0,RES_hh_fech!R16/RES_summary!R$19)</f>
        <v>5.1124581566993488</v>
      </c>
      <c r="S16" s="72">
        <f>IF(RES_hh_fech!S16=0,0,RES_hh_fech!S16/RES_summary!S$19)</f>
        <v>6.8978269160567942</v>
      </c>
      <c r="T16" s="72">
        <f>IF(RES_hh_fech!T16=0,0,RES_hh_fech!T16/RES_summary!T$19)</f>
        <v>5.778329986645879</v>
      </c>
      <c r="U16" s="72">
        <f>IF(RES_hh_fech!U16=0,0,RES_hh_fech!U16/RES_summary!U$19)</f>
        <v>6.1670091829048577</v>
      </c>
      <c r="V16" s="72">
        <f>IF(RES_hh_fech!V16=0,0,RES_hh_fech!V16/RES_summary!V$19)</f>
        <v>6.4813528677000392</v>
      </c>
      <c r="W16" s="72">
        <f>IF(RES_hh_fech!W16=0,0,RES_hh_fech!W16/RES_summary!W$19)</f>
        <v>9.7467760917968196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14.24914984167218</v>
      </c>
      <c r="C17" s="69">
        <f>IF(RES_hh_fech!C17=0,0,RES_hh_fech!C17/RES_summary!C$19)</f>
        <v>11.832983553186343</v>
      </c>
      <c r="D17" s="69">
        <f>IF(RES_hh_fech!D17=0,0,RES_hh_fech!D17/RES_summary!D$19)</f>
        <v>14.211239858164522</v>
      </c>
      <c r="E17" s="69">
        <f>IF(RES_hh_fech!E17=0,0,RES_hh_fech!E17/RES_summary!E$19)</f>
        <v>13.719494315399409</v>
      </c>
      <c r="F17" s="69">
        <f>IF(RES_hh_fech!F17=0,0,RES_hh_fech!F17/RES_summary!F$19)</f>
        <v>16.382665706059903</v>
      </c>
      <c r="G17" s="69">
        <f>IF(RES_hh_fech!G17=0,0,RES_hh_fech!G17/RES_summary!G$19)</f>
        <v>16.653397669991243</v>
      </c>
      <c r="H17" s="69">
        <f>IF(RES_hh_fech!H17=0,0,RES_hh_fech!H17/RES_summary!H$19)</f>
        <v>16.913415075147423</v>
      </c>
      <c r="I17" s="69">
        <f>IF(RES_hh_fech!I17=0,0,RES_hh_fech!I17/RES_summary!I$19)</f>
        <v>16.413481309921831</v>
      </c>
      <c r="J17" s="69">
        <f>IF(RES_hh_fech!J17=0,0,RES_hh_fech!J17/RES_summary!J$19)</f>
        <v>16.051567063186624</v>
      </c>
      <c r="K17" s="69">
        <f>IF(RES_hh_fech!K17=0,0,RES_hh_fech!K17/RES_summary!K$19)</f>
        <v>10.666128861778681</v>
      </c>
      <c r="L17" s="69">
        <f>IF(RES_hh_fech!L17=0,0,RES_hh_fech!L17/RES_summary!L$19)</f>
        <v>12.789454989299516</v>
      </c>
      <c r="M17" s="69">
        <f>IF(RES_hh_fech!M17=0,0,RES_hh_fech!M17/RES_summary!M$19)</f>
        <v>12.666317493366741</v>
      </c>
      <c r="N17" s="69">
        <f>IF(RES_hh_fech!N17=0,0,RES_hh_fech!N17/RES_summary!N$19)</f>
        <v>10.568102335253087</v>
      </c>
      <c r="O17" s="69">
        <f>IF(RES_hh_fech!O17=0,0,RES_hh_fech!O17/RES_summary!O$19)</f>
        <v>11.613577921465916</v>
      </c>
      <c r="P17" s="69">
        <f>IF(RES_hh_fech!P17=0,0,RES_hh_fech!P17/RES_summary!P$19)</f>
        <v>11.280099111987132</v>
      </c>
      <c r="Q17" s="69">
        <f>IF(RES_hh_fech!Q17=0,0,RES_hh_fech!Q17/RES_summary!Q$19)</f>
        <v>11.761956060270647</v>
      </c>
      <c r="R17" s="69">
        <f>IF(RES_hh_fech!R17=0,0,RES_hh_fech!R17/RES_summary!R$19)</f>
        <v>11.202680253441063</v>
      </c>
      <c r="S17" s="69">
        <f>IF(RES_hh_fech!S17=0,0,RES_hh_fech!S17/RES_summary!S$19)</f>
        <v>11.712551706658799</v>
      </c>
      <c r="T17" s="69">
        <f>IF(RES_hh_fech!T17=0,0,RES_hh_fech!T17/RES_summary!T$19)</f>
        <v>14.010169160795819</v>
      </c>
      <c r="U17" s="69">
        <f>IF(RES_hh_fech!U17=0,0,RES_hh_fech!U17/RES_summary!U$19)</f>
        <v>13.973318443347704</v>
      </c>
      <c r="V17" s="69">
        <f>IF(RES_hh_fech!V17=0,0,RES_hh_fech!V17/RES_summary!V$19)</f>
        <v>13.025624126129774</v>
      </c>
      <c r="W17" s="69">
        <f>IF(RES_hh_fech!W17=0,0,RES_hh_fech!W17/RES_summary!W$19)</f>
        <v>10.57350113951531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0</v>
      </c>
      <c r="C21" s="72">
        <f>IF(RES_hh_fech!C21=0,0,RES_hh_fech!C21/RES_summary!C$19)</f>
        <v>0</v>
      </c>
      <c r="D21" s="72">
        <f>IF(RES_hh_fech!D21=0,0,RES_hh_fech!D21/RES_summary!D$19)</f>
        <v>0</v>
      </c>
      <c r="E21" s="72">
        <f>IF(RES_hh_fech!E21=0,0,RES_hh_fech!E21/RES_summary!E$19)</f>
        <v>0</v>
      </c>
      <c r="F21" s="72">
        <f>IF(RES_hh_fech!F21=0,0,RES_hh_fech!F21/RES_summary!F$19)</f>
        <v>0</v>
      </c>
      <c r="G21" s="72">
        <f>IF(RES_hh_fech!G21=0,0,RES_hh_fech!G21/RES_summary!G$19)</f>
        <v>0</v>
      </c>
      <c r="H21" s="72">
        <f>IF(RES_hh_fech!H21=0,0,RES_hh_fech!H21/RES_summary!H$19)</f>
        <v>0</v>
      </c>
      <c r="I21" s="72">
        <f>IF(RES_hh_fech!I21=0,0,RES_hh_fech!I21/RES_summary!I$19)</f>
        <v>0</v>
      </c>
      <c r="J21" s="72">
        <f>IF(RES_hh_fech!J21=0,0,RES_hh_fech!J21/RES_summary!J$19)</f>
        <v>0</v>
      </c>
      <c r="K21" s="72">
        <f>IF(RES_hh_fech!K21=0,0,RES_hh_fech!K21/RES_summary!K$19)</f>
        <v>0</v>
      </c>
      <c r="L21" s="72">
        <f>IF(RES_hh_fech!L21=0,0,RES_hh_fech!L21/RES_summary!L$19)</f>
        <v>0</v>
      </c>
      <c r="M21" s="72">
        <f>IF(RES_hh_fech!M21=0,0,RES_hh_fech!M21/RES_summary!M$19)</f>
        <v>0</v>
      </c>
      <c r="N21" s="72">
        <f>IF(RES_hh_fech!N21=0,0,RES_hh_fech!N21/RES_summary!N$19)</f>
        <v>0</v>
      </c>
      <c r="O21" s="72">
        <f>IF(RES_hh_fech!O21=0,0,RES_hh_fech!O21/RES_summary!O$19)</f>
        <v>0</v>
      </c>
      <c r="P21" s="72">
        <f>IF(RES_hh_fech!P21=0,0,RES_hh_fech!P21/RES_summary!P$19)</f>
        <v>0</v>
      </c>
      <c r="Q21" s="72">
        <f>IF(RES_hh_fech!Q21=0,0,RES_hh_fech!Q21/RES_summary!Q$19)</f>
        <v>0</v>
      </c>
      <c r="R21" s="72">
        <f>IF(RES_hh_fech!R21=0,0,RES_hh_fech!R21/RES_summary!R$19)</f>
        <v>0</v>
      </c>
      <c r="S21" s="72">
        <f>IF(RES_hh_fech!S21=0,0,RES_hh_fech!S21/RES_summary!S$19)</f>
        <v>0</v>
      </c>
      <c r="T21" s="72">
        <f>IF(RES_hh_fech!T21=0,0,RES_hh_fech!T21/RES_summary!T$19)</f>
        <v>0</v>
      </c>
      <c r="U21" s="72">
        <f>IF(RES_hh_fech!U21=0,0,RES_hh_fech!U21/RES_summary!U$19)</f>
        <v>0</v>
      </c>
      <c r="V21" s="72">
        <f>IF(RES_hh_fech!V21=0,0,RES_hh_fech!V21/RES_summary!V$19)</f>
        <v>0</v>
      </c>
      <c r="W21" s="72">
        <f>IF(RES_hh_fech!W21=0,0,RES_hh_fech!W21/RES_summary!W$19)</f>
        <v>0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14.24914984167218</v>
      </c>
      <c r="C25" s="74">
        <f>IF(RES_hh_fech!C25=0,0,RES_hh_fech!C25/RES_summary!C$19)</f>
        <v>11.832983553186343</v>
      </c>
      <c r="D25" s="74">
        <f>IF(RES_hh_fech!D25=0,0,RES_hh_fech!D25/RES_summary!D$19)</f>
        <v>14.013932185402163</v>
      </c>
      <c r="E25" s="74">
        <f>IF(RES_hh_fech!E25=0,0,RES_hh_fech!E25/RES_summary!E$19)</f>
        <v>13.465759944991387</v>
      </c>
      <c r="F25" s="74">
        <f>IF(RES_hh_fech!F25=0,0,RES_hh_fech!F25/RES_summary!F$19)</f>
        <v>16.054337093692737</v>
      </c>
      <c r="G25" s="74">
        <f>IF(RES_hh_fech!G25=0,0,RES_hh_fech!G25/RES_summary!G$19)</f>
        <v>16.233284041588465</v>
      </c>
      <c r="H25" s="74">
        <f>IF(RES_hh_fech!H25=0,0,RES_hh_fech!H25/RES_summary!H$19)</f>
        <v>16.405910791837304</v>
      </c>
      <c r="I25" s="74">
        <f>IF(RES_hh_fech!I25=0,0,RES_hh_fech!I25/RES_summary!I$19)</f>
        <v>15.803090082911318</v>
      </c>
      <c r="J25" s="74">
        <f>IF(RES_hh_fech!J25=0,0,RES_hh_fech!J25/RES_summary!J$19)</f>
        <v>15.364359803364025</v>
      </c>
      <c r="K25" s="74">
        <f>IF(RES_hh_fech!K25=0,0,RES_hh_fech!K25/RES_summary!K$19)</f>
        <v>9.9761592870477962</v>
      </c>
      <c r="L25" s="74">
        <f>IF(RES_hh_fech!L25=0,0,RES_hh_fech!L25/RES_summary!L$19)</f>
        <v>10.200567122433331</v>
      </c>
      <c r="M25" s="74">
        <f>IF(RES_hh_fech!M25=0,0,RES_hh_fech!M25/RES_summary!M$19)</f>
        <v>9.9726207641018991</v>
      </c>
      <c r="N25" s="74">
        <f>IF(RES_hh_fech!N25=0,0,RES_hh_fech!N25/RES_summary!N$19)</f>
        <v>7.6820576730990604</v>
      </c>
      <c r="O25" s="74">
        <f>IF(RES_hh_fech!O25=0,0,RES_hh_fech!O25/RES_summary!O$19)</f>
        <v>8.6630403261244311</v>
      </c>
      <c r="P25" s="74">
        <f>IF(RES_hh_fech!P25=0,0,RES_hh_fech!P25/RES_summary!P$19)</f>
        <v>8.2569679273814529</v>
      </c>
      <c r="Q25" s="74">
        <f>IF(RES_hh_fech!Q25=0,0,RES_hh_fech!Q25/RES_summary!Q$19)</f>
        <v>8.7822630586068158</v>
      </c>
      <c r="R25" s="74">
        <f>IF(RES_hh_fech!R25=0,0,RES_hh_fech!R25/RES_summary!R$19)</f>
        <v>8.2493164869778433</v>
      </c>
      <c r="S25" s="74">
        <f>IF(RES_hh_fech!S25=0,0,RES_hh_fech!S25/RES_summary!S$19)</f>
        <v>8.8386511656175504</v>
      </c>
      <c r="T25" s="74">
        <f>IF(RES_hh_fech!T25=0,0,RES_hh_fech!T25/RES_summary!T$19)</f>
        <v>11.246942431475423</v>
      </c>
      <c r="U25" s="74">
        <f>IF(RES_hh_fech!U25=0,0,RES_hh_fech!U25/RES_summary!U$19)</f>
        <v>11.34456600222893</v>
      </c>
      <c r="V25" s="74">
        <f>IF(RES_hh_fech!V25=0,0,RES_hh_fech!V25/RES_summary!V$19)</f>
        <v>10.526926314415133</v>
      </c>
      <c r="W25" s="74">
        <f>IF(RES_hh_fech!W25=0,0,RES_hh_fech!W25/RES_summary!W$19)</f>
        <v>8.8350845423220843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6.1709629015764831</v>
      </c>
      <c r="E26" s="77">
        <f>IF(RES_hh_fech!E26=0,0,RES_hh_fech!E26/RES_summary!E$19)</f>
        <v>6.0227701106434495</v>
      </c>
      <c r="F26" s="77">
        <f>IF(RES_hh_fech!F26=0,0,RES_hh_fech!F26/RES_summary!F$19)</f>
        <v>7.2552132524986712</v>
      </c>
      <c r="G26" s="77">
        <f>IF(RES_hh_fech!G26=0,0,RES_hh_fech!G26/RES_summary!G$19)</f>
        <v>7.4613731658499782</v>
      </c>
      <c r="H26" s="77">
        <f>IF(RES_hh_fech!H26=0,0,RES_hh_fech!H26/RES_summary!H$19)</f>
        <v>7.6759887904823785</v>
      </c>
      <c r="I26" s="77">
        <f>IF(RES_hh_fech!I26=0,0,RES_hh_fech!I26/RES_summary!I$19)</f>
        <v>7.5325353433336089</v>
      </c>
      <c r="J26" s="77">
        <f>IF(RES_hh_fech!J26=0,0,RES_hh_fech!J26/RES_summary!J$19)</f>
        <v>7.4156186494278771</v>
      </c>
      <c r="K26" s="77">
        <f>IF(RES_hh_fech!K26=0,0,RES_hh_fech!K26/RES_summary!K$19)</f>
        <v>3.3531389129454121</v>
      </c>
      <c r="L26" s="77">
        <f>IF(RES_hh_fech!L26=0,0,RES_hh_fech!L26/RES_summary!L$19)</f>
        <v>7.2881769406221428</v>
      </c>
      <c r="M26" s="77">
        <f>IF(RES_hh_fech!M26=0,0,RES_hh_fech!M26/RES_summary!M$19)</f>
        <v>6.7220015158096595</v>
      </c>
      <c r="N26" s="77">
        <f>IF(RES_hh_fech!N26=0,0,RES_hh_fech!N26/RES_summary!N$19)</f>
        <v>5.8724256119084401</v>
      </c>
      <c r="O26" s="77">
        <f>IF(RES_hh_fech!O26=0,0,RES_hh_fech!O26/RES_summary!O$19)</f>
        <v>6.7892823544940137</v>
      </c>
      <c r="P26" s="77">
        <f>IF(RES_hh_fech!P26=0,0,RES_hh_fech!P26/RES_summary!P$19)</f>
        <v>6.9312373754106931</v>
      </c>
      <c r="Q26" s="77">
        <f>IF(RES_hh_fech!Q26=0,0,RES_hh_fech!Q26/RES_summary!Q$19)</f>
        <v>7.0918547390589879</v>
      </c>
      <c r="R26" s="77">
        <f>IF(RES_hh_fech!R26=0,0,RES_hh_fech!R26/RES_summary!R$19)</f>
        <v>7.0279199512985562</v>
      </c>
      <c r="S26" s="77">
        <f>IF(RES_hh_fech!S26=0,0,RES_hh_fech!S26/RES_summary!S$19)</f>
        <v>7.1181487908176893</v>
      </c>
      <c r="T26" s="77">
        <f>IF(RES_hh_fech!T26=0,0,RES_hh_fech!T26/RES_summary!T$19)</f>
        <v>7.2629354144711806</v>
      </c>
      <c r="U26" s="77">
        <f>IF(RES_hh_fech!U26=0,0,RES_hh_fech!U26/RES_summary!U$19)</f>
        <v>7.6098634301306474</v>
      </c>
      <c r="V26" s="77">
        <f>IF(RES_hh_fech!V26=0,0,RES_hh_fech!V26/RES_summary!V$19)</f>
        <v>7.8881110933782272</v>
      </c>
      <c r="W26" s="77">
        <f>IF(RES_hh_fech!W26=0,0,RES_hh_fech!W26/RES_summary!W$19)</f>
        <v>6.2224026215325186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11.059995194314181</v>
      </c>
      <c r="C27" s="69">
        <f>IF(RES_hh_fech!C27=0,0,RES_hh_fech!C27/RES_summary!C$19)</f>
        <v>10.095243230250588</v>
      </c>
      <c r="D27" s="69">
        <f>IF(RES_hh_fech!D27=0,0,RES_hh_fech!D27/RES_summary!D$19)</f>
        <v>10.077341277986696</v>
      </c>
      <c r="E27" s="69">
        <f>IF(RES_hh_fech!E27=0,0,RES_hh_fech!E27/RES_summary!E$19)</f>
        <v>9.3908735679810817</v>
      </c>
      <c r="F27" s="69">
        <f>IF(RES_hh_fech!F27=0,0,RES_hh_fech!F27/RES_summary!F$19)</f>
        <v>10.546699525157072</v>
      </c>
      <c r="G27" s="69">
        <f>IF(RES_hh_fech!G27=0,0,RES_hh_fech!G27/RES_summary!G$19)</f>
        <v>10.201062502871029</v>
      </c>
      <c r="H27" s="69">
        <f>IF(RES_hh_fech!H27=0,0,RES_hh_fech!H27/RES_summary!H$19)</f>
        <v>9.032782460009857</v>
      </c>
      <c r="I27" s="69">
        <f>IF(RES_hh_fech!I27=0,0,RES_hh_fech!I27/RES_summary!I$19)</f>
        <v>8.3742587677379525</v>
      </c>
      <c r="J27" s="69">
        <f>IF(RES_hh_fech!J27=0,0,RES_hh_fech!J27/RES_summary!J$19)</f>
        <v>9.3399044453413076</v>
      </c>
      <c r="K27" s="69">
        <f>IF(RES_hh_fech!K27=0,0,RES_hh_fech!K27/RES_summary!K$19)</f>
        <v>9.8028997439198342</v>
      </c>
      <c r="L27" s="69">
        <f>IF(RES_hh_fech!L27=0,0,RES_hh_fech!L27/RES_summary!L$19)</f>
        <v>9.7753345753462533</v>
      </c>
      <c r="M27" s="69">
        <f>IF(RES_hh_fech!M27=0,0,RES_hh_fech!M27/RES_summary!M$19)</f>
        <v>9.1678416023149225</v>
      </c>
      <c r="N27" s="69">
        <f>IF(RES_hh_fech!N27=0,0,RES_hh_fech!N27/RES_summary!N$19)</f>
        <v>8.4102402655848607</v>
      </c>
      <c r="O27" s="69">
        <f>IF(RES_hh_fech!O27=0,0,RES_hh_fech!O27/RES_summary!O$19)</f>
        <v>9.4793418607176054</v>
      </c>
      <c r="P27" s="69">
        <f>IF(RES_hh_fech!P27=0,0,RES_hh_fech!P27/RES_summary!P$19)</f>
        <v>8.747444798698961</v>
      </c>
      <c r="Q27" s="69">
        <f>IF(RES_hh_fech!Q27=0,0,RES_hh_fech!Q27/RES_summary!Q$19)</f>
        <v>9.2577398953209151</v>
      </c>
      <c r="R27" s="69">
        <f>IF(RES_hh_fech!R27=0,0,RES_hh_fech!R27/RES_summary!R$19)</f>
        <v>9.4992226945687861</v>
      </c>
      <c r="S27" s="69">
        <f>IF(RES_hh_fech!S27=0,0,RES_hh_fech!S27/RES_summary!S$19)</f>
        <v>7.5434974281920839</v>
      </c>
      <c r="T27" s="69">
        <f>IF(RES_hh_fech!T27=0,0,RES_hh_fech!T27/RES_summary!T$19)</f>
        <v>7.6827634743420914</v>
      </c>
      <c r="U27" s="69">
        <f>IF(RES_hh_fech!U27=0,0,RES_hh_fech!U27/RES_summary!U$19)</f>
        <v>7.1178485462361687</v>
      </c>
      <c r="V27" s="69">
        <f>IF(RES_hh_fech!V27=0,0,RES_hh_fech!V27/RES_summary!V$19)</f>
        <v>6.7386614242270326</v>
      </c>
      <c r="W27" s="69">
        <f>IF(RES_hh_fech!W27=0,0,RES_hh_fech!W27/RES_summary!W$19)</f>
        <v>6.2660732233744092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11.282612284783816</v>
      </c>
      <c r="C29" s="72">
        <f>IF(RES_hh_fech!C29=0,0,RES_hh_fech!C29/RES_summary!C$19)</f>
        <v>10.961132375173733</v>
      </c>
      <c r="D29" s="72">
        <f>IF(RES_hh_fech!D29=0,0,RES_hh_fech!D29/RES_summary!D$19)</f>
        <v>10.530133767101836</v>
      </c>
      <c r="E29" s="72">
        <f>IF(RES_hh_fech!E29=0,0,RES_hh_fech!E29/RES_summary!E$19)</f>
        <v>9.5943750530620022</v>
      </c>
      <c r="F29" s="72">
        <f>IF(RES_hh_fech!F29=0,0,RES_hh_fech!F29/RES_summary!F$19)</f>
        <v>11.212116239088344</v>
      </c>
      <c r="G29" s="72">
        <f>IF(RES_hh_fech!G29=0,0,RES_hh_fech!G29/RES_summary!G$19)</f>
        <v>10.804245344533566</v>
      </c>
      <c r="H29" s="72">
        <f>IF(RES_hh_fech!H29=0,0,RES_hh_fech!H29/RES_summary!H$19)</f>
        <v>9.3649450288401912</v>
      </c>
      <c r="I29" s="72">
        <f>IF(RES_hh_fech!I29=0,0,RES_hh_fech!I29/RES_summary!I$19)</f>
        <v>8.7034882414252337</v>
      </c>
      <c r="J29" s="72">
        <f>IF(RES_hh_fech!J29=0,0,RES_hh_fech!J29/RES_summary!J$19)</f>
        <v>9.9557750884503857</v>
      </c>
      <c r="K29" s="72">
        <f>IF(RES_hh_fech!K29=0,0,RES_hh_fech!K29/RES_summary!K$19)</f>
        <v>10.645782856954368</v>
      </c>
      <c r="L29" s="72">
        <f>IF(RES_hh_fech!L29=0,0,RES_hh_fech!L29/RES_summary!L$19)</f>
        <v>9.9904724513057968</v>
      </c>
      <c r="M29" s="72">
        <f>IF(RES_hh_fech!M29=0,0,RES_hh_fech!M29/RES_summary!M$19)</f>
        <v>9.2942373286558233</v>
      </c>
      <c r="N29" s="72">
        <f>IF(RES_hh_fech!N29=0,0,RES_hh_fech!N29/RES_summary!N$19)</f>
        <v>9.2810780896528442</v>
      </c>
      <c r="O29" s="72">
        <f>IF(RES_hh_fech!O29=0,0,RES_hh_fech!O29/RES_summary!O$19)</f>
        <v>10.039185253254928</v>
      </c>
      <c r="P29" s="72">
        <f>IF(RES_hh_fech!P29=0,0,RES_hh_fech!P29/RES_summary!P$19)</f>
        <v>9.3354450523140766</v>
      </c>
      <c r="Q29" s="72">
        <f>IF(RES_hh_fech!Q29=0,0,RES_hh_fech!Q29/RES_summary!Q$19)</f>
        <v>9.7889054590110884</v>
      </c>
      <c r="R29" s="72">
        <f>IF(RES_hh_fech!R29=0,0,RES_hh_fech!R29/RES_summary!R$19)</f>
        <v>9.2725549212848168</v>
      </c>
      <c r="S29" s="72">
        <f>IF(RES_hh_fech!S29=0,0,RES_hh_fech!S29/RES_summary!S$19)</f>
        <v>8.6086475414208543</v>
      </c>
      <c r="T29" s="72">
        <f>IF(RES_hh_fech!T29=0,0,RES_hh_fech!T29/RES_summary!T$19)</f>
        <v>8.2568853679800824</v>
      </c>
      <c r="U29" s="72">
        <f>IF(RES_hh_fech!U29=0,0,RES_hh_fech!U29/RES_summary!U$19)</f>
        <v>7.4759243314034984</v>
      </c>
      <c r="V29" s="72">
        <f>IF(RES_hh_fech!V29=0,0,RES_hh_fech!V29/RES_summary!V$19)</f>
        <v>7.1153047246163847</v>
      </c>
      <c r="W29" s="72">
        <f>IF(RES_hh_fech!W29=0,0,RES_hh_fech!W29/RES_summary!W$19)</f>
        <v>6.7455515299828628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0</v>
      </c>
      <c r="C30" s="72">
        <f>IF(RES_hh_fech!C30=0,0,RES_hh_fech!C30/RES_summary!C$19)</f>
        <v>0</v>
      </c>
      <c r="D30" s="72">
        <f>IF(RES_hh_fech!D30=0,0,RES_hh_fech!D30/RES_summary!D$19)</f>
        <v>0</v>
      </c>
      <c r="E30" s="72">
        <f>IF(RES_hh_fech!E30=0,0,RES_hh_fech!E30/RES_summary!E$19)</f>
        <v>0</v>
      </c>
      <c r="F30" s="72">
        <f>IF(RES_hh_fech!F30=0,0,RES_hh_fech!F30/RES_summary!F$19)</f>
        <v>0</v>
      </c>
      <c r="G30" s="72">
        <f>IF(RES_hh_fech!G30=0,0,RES_hh_fech!G30/RES_summary!G$19)</f>
        <v>0</v>
      </c>
      <c r="H30" s="72">
        <f>IF(RES_hh_fech!H30=0,0,RES_hh_fech!H30/RES_summary!H$19)</f>
        <v>0</v>
      </c>
      <c r="I30" s="72">
        <f>IF(RES_hh_fech!I30=0,0,RES_hh_fech!I30/RES_summary!I$19)</f>
        <v>0</v>
      </c>
      <c r="J30" s="72">
        <f>IF(RES_hh_fech!J30=0,0,RES_hh_fech!J30/RES_summary!J$19)</f>
        <v>0</v>
      </c>
      <c r="K30" s="72">
        <f>IF(RES_hh_fech!K30=0,0,RES_hh_fech!K30/RES_summary!K$19)</f>
        <v>0</v>
      </c>
      <c r="L30" s="72">
        <f>IF(RES_hh_fech!L30=0,0,RES_hh_fech!L30/RES_summary!L$19)</f>
        <v>0</v>
      </c>
      <c r="M30" s="72">
        <f>IF(RES_hh_fech!M30=0,0,RES_hh_fech!M30/RES_summary!M$19)</f>
        <v>0</v>
      </c>
      <c r="N30" s="72">
        <f>IF(RES_hh_fech!N30=0,0,RES_hh_fech!N30/RES_summary!N$19)</f>
        <v>0</v>
      </c>
      <c r="O30" s="72">
        <f>IF(RES_hh_fech!O30=0,0,RES_hh_fech!O30/RES_summary!O$19)</f>
        <v>0</v>
      </c>
      <c r="P30" s="72">
        <f>IF(RES_hh_fech!P30=0,0,RES_hh_fech!P30/RES_summary!P$19)</f>
        <v>0</v>
      </c>
      <c r="Q30" s="72">
        <f>IF(RES_hh_fech!Q30=0,0,RES_hh_fech!Q30/RES_summary!Q$19)</f>
        <v>0</v>
      </c>
      <c r="R30" s="72">
        <f>IF(RES_hh_fech!R30=0,0,RES_hh_fech!R30/RES_summary!R$19)</f>
        <v>0</v>
      </c>
      <c r="S30" s="72">
        <f>IF(RES_hh_fech!S30=0,0,RES_hh_fech!S30/RES_summary!S$19)</f>
        <v>0</v>
      </c>
      <c r="T30" s="72">
        <f>IF(RES_hh_fech!T30=0,0,RES_hh_fech!T30/RES_summary!T$19)</f>
        <v>0</v>
      </c>
      <c r="U30" s="72">
        <f>IF(RES_hh_fech!U30=0,0,RES_hh_fech!U30/RES_summary!U$19)</f>
        <v>0</v>
      </c>
      <c r="V30" s="72">
        <f>IF(RES_hh_fech!V30=0,0,RES_hh_fech!V30/RES_summary!V$19)</f>
        <v>0</v>
      </c>
      <c r="W30" s="72">
        <f>IF(RES_hh_fech!W30=0,0,RES_hh_fech!W30/RES_summary!W$19)</f>
        <v>0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10.099844266617746</v>
      </c>
      <c r="C32" s="77">
        <f>IF(RES_hh_fech!C32=0,0,RES_hh_fech!C32/RES_summary!C$19)</f>
        <v>6.3830132687897754</v>
      </c>
      <c r="D32" s="77">
        <f>IF(RES_hh_fech!D32=0,0,RES_hh_fech!D32/RES_summary!D$19)</f>
        <v>8.4732792092305633</v>
      </c>
      <c r="E32" s="77">
        <f>IF(RES_hh_fech!E32=0,0,RES_hh_fech!E32/RES_summary!E$19)</f>
        <v>8.7638173380805267</v>
      </c>
      <c r="F32" s="77">
        <f>IF(RES_hh_fech!F32=0,0,RES_hh_fech!F32/RES_summary!F$19)</f>
        <v>8.595980070275953</v>
      </c>
      <c r="G32" s="77">
        <f>IF(RES_hh_fech!G32=0,0,RES_hh_fech!G32/RES_summary!G$19)</f>
        <v>8.4301721764845432</v>
      </c>
      <c r="H32" s="77">
        <f>IF(RES_hh_fech!H32=0,0,RES_hh_fech!H32/RES_summary!H$19)</f>
        <v>7.9964440988217111</v>
      </c>
      <c r="I32" s="77">
        <f>IF(RES_hh_fech!I32=0,0,RES_hh_fech!I32/RES_summary!I$19)</f>
        <v>7.1990317930990537</v>
      </c>
      <c r="J32" s="77">
        <f>IF(RES_hh_fech!J32=0,0,RES_hh_fech!J32/RES_summary!J$19)</f>
        <v>6.8070924102568631</v>
      </c>
      <c r="K32" s="77">
        <f>IF(RES_hh_fech!K32=0,0,RES_hh_fech!K32/RES_summary!K$19)</f>
        <v>6.2565507934914999</v>
      </c>
      <c r="L32" s="77">
        <f>IF(RES_hh_fech!L32=0,0,RES_hh_fech!L32/RES_summary!L$19)</f>
        <v>8.9707681265745531</v>
      </c>
      <c r="M32" s="77">
        <f>IF(RES_hh_fech!M32=0,0,RES_hh_fech!M32/RES_summary!M$19)</f>
        <v>8.7296858766433818</v>
      </c>
      <c r="N32" s="77">
        <f>IF(RES_hh_fech!N32=0,0,RES_hh_fech!N32/RES_summary!N$19)</f>
        <v>5.2725346077299484</v>
      </c>
      <c r="O32" s="77">
        <f>IF(RES_hh_fech!O32=0,0,RES_hh_fech!O32/RES_summary!O$19)</f>
        <v>7.6736537307607593</v>
      </c>
      <c r="P32" s="77">
        <f>IF(RES_hh_fech!P32=0,0,RES_hh_fech!P32/RES_summary!P$19)</f>
        <v>7.1048220898397885</v>
      </c>
      <c r="Q32" s="77">
        <f>IF(RES_hh_fech!Q32=0,0,RES_hh_fech!Q32/RES_summary!Q$19)</f>
        <v>7.8664892763732253</v>
      </c>
      <c r="R32" s="77">
        <f>IF(RES_hh_fech!R32=0,0,RES_hh_fech!R32/RES_summary!R$19)</f>
        <v>10.106647064488486</v>
      </c>
      <c r="S32" s="77">
        <f>IF(RES_hh_fech!S32=0,0,RES_hh_fech!S32/RES_summary!S$19)</f>
        <v>4.1622577793107887</v>
      </c>
      <c r="T32" s="77">
        <f>IF(RES_hh_fech!T32=0,0,RES_hh_fech!T32/RES_summary!T$19)</f>
        <v>5.7772696904850624</v>
      </c>
      <c r="U32" s="77">
        <f>IF(RES_hh_fech!U32=0,0,RES_hh_fech!U32/RES_summary!U$19)</f>
        <v>5.9304737952793642</v>
      </c>
      <c r="V32" s="77">
        <f>IF(RES_hh_fech!V32=0,0,RES_hh_fech!V32/RES_summary!V$19)</f>
        <v>5.5268306746307498</v>
      </c>
      <c r="W32" s="77">
        <f>IF(RES_hh_fech!W32=0,0,RES_hh_fech!W32/RES_summary!W$19)</f>
        <v>4.6879534780517558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30.090895422197807</v>
      </c>
      <c r="C3" s="65">
        <f>IF(RES_hh_tesh!C3=0,0,RES_hh_tesh!C3/RES_summary!C$19)</f>
        <v>30.869229298944532</v>
      </c>
      <c r="D3" s="65">
        <f>IF(RES_hh_tesh!D3=0,0,RES_hh_tesh!D3/RES_summary!D$19)</f>
        <v>29.998847667819032</v>
      </c>
      <c r="E3" s="65">
        <f>IF(RES_hh_tesh!E3=0,0,RES_hh_tesh!E3/RES_summary!E$19)</f>
        <v>37.89047550612802</v>
      </c>
      <c r="F3" s="65">
        <f>IF(RES_hh_tesh!F3=0,0,RES_hh_tesh!F3/RES_summary!F$19)</f>
        <v>30.36770214376137</v>
      </c>
      <c r="G3" s="65">
        <f>IF(RES_hh_tesh!G3=0,0,RES_hh_tesh!G3/RES_summary!G$19)</f>
        <v>30.453722899219795</v>
      </c>
      <c r="H3" s="65">
        <f>IF(RES_hh_tesh!H3=0,0,RES_hh_tesh!H3/RES_summary!H$19)</f>
        <v>34.882500587036148</v>
      </c>
      <c r="I3" s="65">
        <f>IF(RES_hh_tesh!I3=0,0,RES_hh_tesh!I3/RES_summary!I$19)</f>
        <v>35.532026469039572</v>
      </c>
      <c r="J3" s="65">
        <f>IF(RES_hh_tesh!J3=0,0,RES_hh_tesh!J3/RES_summary!J$19)</f>
        <v>33.515892757308116</v>
      </c>
      <c r="K3" s="65">
        <f>IF(RES_hh_tesh!K3=0,0,RES_hh_tesh!K3/RES_summary!K$19)</f>
        <v>32.289359276328398</v>
      </c>
      <c r="L3" s="65">
        <f>IF(RES_hh_tesh!L3=0,0,RES_hh_tesh!L3/RES_summary!L$19)</f>
        <v>33.273404092804725</v>
      </c>
      <c r="M3" s="65">
        <f>IF(RES_hh_tesh!M3=0,0,RES_hh_tesh!M3/RES_summary!M$19)</f>
        <v>34.306833906686535</v>
      </c>
      <c r="N3" s="65">
        <f>IF(RES_hh_tesh!N3=0,0,RES_hh_tesh!N3/RES_summary!N$19)</f>
        <v>46.220060017224966</v>
      </c>
      <c r="O3" s="65">
        <f>IF(RES_hh_tesh!O3=0,0,RES_hh_tesh!O3/RES_summary!O$19)</f>
        <v>39.718272111834779</v>
      </c>
      <c r="P3" s="65">
        <f>IF(RES_hh_tesh!P3=0,0,RES_hh_tesh!P3/RES_summary!P$19)</f>
        <v>39.660787472053023</v>
      </c>
      <c r="Q3" s="65">
        <f>IF(RES_hh_tesh!Q3=0,0,RES_hh_tesh!Q3/RES_summary!Q$19)</f>
        <v>41.155594194162589</v>
      </c>
      <c r="R3" s="65">
        <f>IF(RES_hh_tesh!R3=0,0,RES_hh_tesh!R3/RES_summary!R$19)</f>
        <v>39.27171696857566</v>
      </c>
      <c r="S3" s="65">
        <f>IF(RES_hh_tesh!S3=0,0,RES_hh_tesh!S3/RES_summary!S$19)</f>
        <v>49.091244575563515</v>
      </c>
      <c r="T3" s="65">
        <f>IF(RES_hh_tesh!T3=0,0,RES_hh_tesh!T3/RES_summary!T$19)</f>
        <v>46.04050934517246</v>
      </c>
      <c r="U3" s="65">
        <f>IF(RES_hh_tesh!U3=0,0,RES_hh_tesh!U3/RES_summary!U$19)</f>
        <v>49.392365895491224</v>
      </c>
      <c r="V3" s="65">
        <f>IF(RES_hh_tesh!V3=0,0,RES_hh_tesh!V3/RES_summary!V$19)</f>
        <v>51.334952322400085</v>
      </c>
      <c r="W3" s="65">
        <f>IF(RES_hh_tesh!W3=0,0,RES_hh_tesh!W3/RES_summary!W$19)</f>
        <v>65.493773715111701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2.0902877845334613</v>
      </c>
      <c r="C4" s="69">
        <f>IF(RES_hh_tesh!C4=0,0,RES_hh_tesh!C4/RES_summary!C$19)</f>
        <v>2.0871274141373584</v>
      </c>
      <c r="D4" s="69">
        <f>IF(RES_hh_tesh!D4=0,0,RES_hh_tesh!D4/RES_summary!D$19)</f>
        <v>2.918288139225353</v>
      </c>
      <c r="E4" s="69">
        <f>IF(RES_hh_tesh!E4=0,0,RES_hh_tesh!E4/RES_summary!E$19)</f>
        <v>3.8741300371668075</v>
      </c>
      <c r="F4" s="69">
        <f>IF(RES_hh_tesh!F4=0,0,RES_hh_tesh!F4/RES_summary!F$19)</f>
        <v>3.5575351580356092</v>
      </c>
      <c r="G4" s="69">
        <f>IF(RES_hh_tesh!G4=0,0,RES_hh_tesh!G4/RES_summary!G$19)</f>
        <v>3.5143294776278111</v>
      </c>
      <c r="H4" s="69">
        <f>IF(RES_hh_tesh!H4=0,0,RES_hh_tesh!H4/RES_summary!H$19)</f>
        <v>3.960528371281594</v>
      </c>
      <c r="I4" s="69">
        <f>IF(RES_hh_tesh!I4=0,0,RES_hh_tesh!I4/RES_summary!I$19)</f>
        <v>3.9783919261054419</v>
      </c>
      <c r="J4" s="69">
        <f>IF(RES_hh_tesh!J4=0,0,RES_hh_tesh!J4/RES_summary!J$19)</f>
        <v>3.7630541863083971</v>
      </c>
      <c r="K4" s="69">
        <f>IF(RES_hh_tesh!K4=0,0,RES_hh_tesh!K4/RES_summary!K$19)</f>
        <v>3.48052299855103</v>
      </c>
      <c r="L4" s="69">
        <f>IF(RES_hh_tesh!L4=0,0,RES_hh_tesh!L4/RES_summary!L$19)</f>
        <v>4.824721340520898</v>
      </c>
      <c r="M4" s="69">
        <f>IF(RES_hh_tesh!M4=0,0,RES_hh_tesh!M4/RES_summary!M$19)</f>
        <v>4.5758472578070597</v>
      </c>
      <c r="N4" s="69">
        <f>IF(RES_hh_tesh!N4=0,0,RES_hh_tesh!N4/RES_summary!N$19)</f>
        <v>5.5515477065900836</v>
      </c>
      <c r="O4" s="69">
        <f>IF(RES_hh_tesh!O4=0,0,RES_hh_tesh!O4/RES_summary!O$19)</f>
        <v>5.5672506968112039</v>
      </c>
      <c r="P4" s="69">
        <f>IF(RES_hh_tesh!P4=0,0,RES_hh_tesh!P4/RES_summary!P$19)</f>
        <v>5.4039732228064228</v>
      </c>
      <c r="Q4" s="69">
        <f>IF(RES_hh_tesh!Q4=0,0,RES_hh_tesh!Q4/RES_summary!Q$19)</f>
        <v>7.0329924653005911</v>
      </c>
      <c r="R4" s="69">
        <f>IF(RES_hh_tesh!R4=0,0,RES_hh_tesh!R4/RES_summary!R$19)</f>
        <v>5.6651254138843736</v>
      </c>
      <c r="S4" s="69">
        <f>IF(RES_hh_tesh!S4=0,0,RES_hh_tesh!S4/RES_summary!S$19)</f>
        <v>8.6121895358032958</v>
      </c>
      <c r="T4" s="69">
        <f>IF(RES_hh_tesh!T4=0,0,RES_hh_tesh!T4/RES_summary!T$19)</f>
        <v>7.5477870980155544</v>
      </c>
      <c r="U4" s="69">
        <f>IF(RES_hh_tesh!U4=0,0,RES_hh_tesh!U4/RES_summary!U$19)</f>
        <v>8.7232304494749648</v>
      </c>
      <c r="V4" s="69">
        <f>IF(RES_hh_tesh!V4=0,0,RES_hh_tesh!V4/RES_summary!V$19)</f>
        <v>9.3465143248751961</v>
      </c>
      <c r="W4" s="69">
        <f>IF(RES_hh_tesh!W4=0,0,RES_hh_tesh!W4/RES_summary!W$19)</f>
        <v>10.337043492401666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1.970806238781273</v>
      </c>
      <c r="C6" s="72">
        <f>IF(RES_hh_tesh!C6=0,0,RES_hh_tesh!C6/RES_summary!C$19)</f>
        <v>2.1243967939912212</v>
      </c>
      <c r="D6" s="72">
        <f>IF(RES_hh_tesh!D6=0,0,RES_hh_tesh!D6/RES_summary!D$19)</f>
        <v>3.0178848204209889</v>
      </c>
      <c r="E6" s="72">
        <f>IF(RES_hh_tesh!E6=0,0,RES_hh_tesh!E6/RES_summary!E$19)</f>
        <v>3.8439082882909719</v>
      </c>
      <c r="F6" s="72">
        <f>IF(RES_hh_tesh!F6=0,0,RES_hh_tesh!F6/RES_summary!F$19)</f>
        <v>3.3283662456860079</v>
      </c>
      <c r="G6" s="72">
        <f>IF(RES_hh_tesh!G6=0,0,RES_hh_tesh!G6/RES_summary!G$19)</f>
        <v>3.542794062575362</v>
      </c>
      <c r="H6" s="72">
        <f>IF(RES_hh_tesh!H6=0,0,RES_hh_tesh!H6/RES_summary!H$19)</f>
        <v>3.9351937283659546</v>
      </c>
      <c r="I6" s="72">
        <f>IF(RES_hh_tesh!I6=0,0,RES_hh_tesh!I6/RES_summary!I$19)</f>
        <v>3.6883484477479715</v>
      </c>
      <c r="J6" s="72">
        <f>IF(RES_hh_tesh!J6=0,0,RES_hh_tesh!J6/RES_summary!J$19)</f>
        <v>3.4882768471230547</v>
      </c>
      <c r="K6" s="72">
        <f>IF(RES_hh_tesh!K6=0,0,RES_hh_tesh!K6/RES_summary!K$19)</f>
        <v>3.8887947353996197</v>
      </c>
      <c r="L6" s="72">
        <f>IF(RES_hh_tesh!L6=0,0,RES_hh_tesh!L6/RES_summary!L$19)</f>
        <v>4.0225380152938444</v>
      </c>
      <c r="M6" s="72">
        <f>IF(RES_hh_tesh!M6=0,0,RES_hh_tesh!M6/RES_summary!M$19)</f>
        <v>3.9688589484630303</v>
      </c>
      <c r="N6" s="72">
        <f>IF(RES_hh_tesh!N6=0,0,RES_hh_tesh!N6/RES_summary!N$19)</f>
        <v>5.29126956978455</v>
      </c>
      <c r="O6" s="72">
        <f>IF(RES_hh_tesh!O6=0,0,RES_hh_tesh!O6/RES_summary!O$19)</f>
        <v>5.7342504578596207</v>
      </c>
      <c r="P6" s="72">
        <f>IF(RES_hh_tesh!P6=0,0,RES_hh_tesh!P6/RES_summary!P$19)</f>
        <v>5.3595635974778659</v>
      </c>
      <c r="Q6" s="72">
        <f>IF(RES_hh_tesh!Q6=0,0,RES_hh_tesh!Q6/RES_summary!Q$19)</f>
        <v>7.5124787091986072</v>
      </c>
      <c r="R6" s="72">
        <f>IF(RES_hh_tesh!R6=0,0,RES_hh_tesh!R6/RES_summary!R$19)</f>
        <v>5.3433848468357183</v>
      </c>
      <c r="S6" s="72">
        <f>IF(RES_hh_tesh!S6=0,0,RES_hh_tesh!S6/RES_summary!S$19)</f>
        <v>10.571559712890624</v>
      </c>
      <c r="T6" s="72">
        <f>IF(RES_hh_tesh!T6=0,0,RES_hh_tesh!T6/RES_summary!T$19)</f>
        <v>2.979019774089581</v>
      </c>
      <c r="U6" s="72">
        <f>IF(RES_hh_tesh!U6=0,0,RES_hh_tesh!U6/RES_summary!U$19)</f>
        <v>7.8524194539779932</v>
      </c>
      <c r="V6" s="72">
        <f>IF(RES_hh_tesh!V6=0,0,RES_hh_tesh!V6/RES_summary!V$19)</f>
        <v>10.642469825276756</v>
      </c>
      <c r="W6" s="72">
        <f>IF(RES_hh_tesh!W6=0,0,RES_hh_tesh!W6/RES_summary!W$19)</f>
        <v>8.6957774790967122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2.0459603336340999</v>
      </c>
      <c r="C7" s="72">
        <f>IF(RES_hh_tesh!C7=0,0,RES_hh_tesh!C7/RES_summary!C$19)</f>
        <v>2.1961810037208909</v>
      </c>
      <c r="D7" s="72">
        <f>IF(RES_hh_tesh!D7=0,0,RES_hh_tesh!D7/RES_summary!D$19)</f>
        <v>2.7269965069348934</v>
      </c>
      <c r="E7" s="72">
        <f>IF(RES_hh_tesh!E7=0,0,RES_hh_tesh!E7/RES_summary!E$19)</f>
        <v>3.2222151170118138</v>
      </c>
      <c r="F7" s="72">
        <f>IF(RES_hh_tesh!F7=0,0,RES_hh_tesh!F7/RES_summary!F$19)</f>
        <v>3.4945722772813177</v>
      </c>
      <c r="G7" s="72">
        <f>IF(RES_hh_tesh!G7=0,0,RES_hh_tesh!G7/RES_summary!G$19)</f>
        <v>3.6017129883223959</v>
      </c>
      <c r="H7" s="72">
        <f>IF(RES_hh_tesh!H7=0,0,RES_hh_tesh!H7/RES_summary!H$19)</f>
        <v>3.6725498322958909</v>
      </c>
      <c r="I7" s="72">
        <f>IF(RES_hh_tesh!I7=0,0,RES_hh_tesh!I7/RES_summary!I$19)</f>
        <v>3.6760618273837156</v>
      </c>
      <c r="J7" s="72">
        <f>IF(RES_hh_tesh!J7=0,0,RES_hh_tesh!J7/RES_summary!J$19)</f>
        <v>3.7607271540005565</v>
      </c>
      <c r="K7" s="72">
        <f>IF(RES_hh_tesh!K7=0,0,RES_hh_tesh!K7/RES_summary!K$19)</f>
        <v>3.8702185802455591</v>
      </c>
      <c r="L7" s="72">
        <f>IF(RES_hh_tesh!L7=0,0,RES_hh_tesh!L7/RES_summary!L$19)</f>
        <v>4.2684518073567306</v>
      </c>
      <c r="M7" s="72">
        <f>IF(RES_hh_tesh!M7=0,0,RES_hh_tesh!M7/RES_summary!M$19)</f>
        <v>4.5639687227722483</v>
      </c>
      <c r="N7" s="72">
        <f>IF(RES_hh_tesh!N7=0,0,RES_hh_tesh!N7/RES_summary!N$19)</f>
        <v>5.1602248842871434</v>
      </c>
      <c r="O7" s="72">
        <f>IF(RES_hh_tesh!O7=0,0,RES_hh_tesh!O7/RES_summary!O$19)</f>
        <v>5.5715409288858986</v>
      </c>
      <c r="P7" s="72">
        <f>IF(RES_hh_tesh!P7=0,0,RES_hh_tesh!P7/RES_summary!P$19)</f>
        <v>5.6164948518677509</v>
      </c>
      <c r="Q7" s="72">
        <f>IF(RES_hh_tesh!Q7=0,0,RES_hh_tesh!Q7/RES_summary!Q$19)</f>
        <v>6.2603018847650569</v>
      </c>
      <c r="R7" s="72">
        <f>IF(RES_hh_tesh!R7=0,0,RES_hh_tesh!R7/RES_summary!R$19)</f>
        <v>6.7239332205996325</v>
      </c>
      <c r="S7" s="72">
        <f>IF(RES_hh_tesh!S7=0,0,RES_hh_tesh!S7/RES_summary!S$19)</f>
        <v>9.4220513300978315</v>
      </c>
      <c r="T7" s="72">
        <f>IF(RES_hh_tesh!T7=0,0,RES_hh_tesh!T7/RES_summary!T$19)</f>
        <v>4.070346542018398</v>
      </c>
      <c r="U7" s="72">
        <f>IF(RES_hh_tesh!U7=0,0,RES_hh_tesh!U7/RES_summary!U$19)</f>
        <v>5.8300487769739053</v>
      </c>
      <c r="V7" s="72">
        <f>IF(RES_hh_tesh!V7=0,0,RES_hh_tesh!V7/RES_summary!V$19)</f>
        <v>7.8899656937968921</v>
      </c>
      <c r="W7" s="72">
        <f>IF(RES_hh_tesh!W7=0,0,RES_hh_tesh!W7/RES_summary!W$19)</f>
        <v>9.9511855350213292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0</v>
      </c>
      <c r="C8" s="72">
        <f>IF(RES_hh_tesh!C8=0,0,RES_hh_tesh!C8/RES_summary!C$19)</f>
        <v>0</v>
      </c>
      <c r="D8" s="72">
        <f>IF(RES_hh_tesh!D8=0,0,RES_hh_tesh!D8/RES_summary!D$19)</f>
        <v>0</v>
      </c>
      <c r="E8" s="72">
        <f>IF(RES_hh_tesh!E8=0,0,RES_hh_tesh!E8/RES_summary!E$19)</f>
        <v>0</v>
      </c>
      <c r="F8" s="72">
        <f>IF(RES_hh_tesh!F8=0,0,RES_hh_tesh!F8/RES_summary!F$19)</f>
        <v>0</v>
      </c>
      <c r="G8" s="72">
        <f>IF(RES_hh_tesh!G8=0,0,RES_hh_tesh!G8/RES_summary!G$19)</f>
        <v>0</v>
      </c>
      <c r="H8" s="72">
        <f>IF(RES_hh_tesh!H8=0,0,RES_hh_tesh!H8/RES_summary!H$19)</f>
        <v>0</v>
      </c>
      <c r="I8" s="72">
        <f>IF(RES_hh_tesh!I8=0,0,RES_hh_tesh!I8/RES_summary!I$19)</f>
        <v>0</v>
      </c>
      <c r="J8" s="72">
        <f>IF(RES_hh_tesh!J8=0,0,RES_hh_tesh!J8/RES_summary!J$19)</f>
        <v>0</v>
      </c>
      <c r="K8" s="72">
        <f>IF(RES_hh_tesh!K8=0,0,RES_hh_tesh!K8/RES_summary!K$19)</f>
        <v>0</v>
      </c>
      <c r="L8" s="72">
        <f>IF(RES_hh_tesh!L8=0,0,RES_hh_tesh!L8/RES_summary!L$19)</f>
        <v>0</v>
      </c>
      <c r="M8" s="72">
        <f>IF(RES_hh_tesh!M8=0,0,RES_hh_tesh!M8/RES_summary!M$19)</f>
        <v>0</v>
      </c>
      <c r="N8" s="72">
        <f>IF(RES_hh_tesh!N8=0,0,RES_hh_tesh!N8/RES_summary!N$19)</f>
        <v>0</v>
      </c>
      <c r="O8" s="72">
        <f>IF(RES_hh_tesh!O8=0,0,RES_hh_tesh!O8/RES_summary!O$19)</f>
        <v>0</v>
      </c>
      <c r="P8" s="72">
        <f>IF(RES_hh_tesh!P8=0,0,RES_hh_tesh!P8/RES_summary!P$19)</f>
        <v>0</v>
      </c>
      <c r="Q8" s="72">
        <f>IF(RES_hh_tesh!Q8=0,0,RES_hh_tesh!Q8/RES_summary!Q$19)</f>
        <v>0</v>
      </c>
      <c r="R8" s="72">
        <f>IF(RES_hh_tesh!R8=0,0,RES_hh_tesh!R8/RES_summary!R$19)</f>
        <v>0</v>
      </c>
      <c r="S8" s="72">
        <f>IF(RES_hh_tesh!S8=0,0,RES_hh_tesh!S8/RES_summary!S$19)</f>
        <v>0</v>
      </c>
      <c r="T8" s="72">
        <f>IF(RES_hh_tesh!T8=0,0,RES_hh_tesh!T8/RES_summary!T$19)</f>
        <v>0</v>
      </c>
      <c r="U8" s="72">
        <f>IF(RES_hh_tesh!U8=0,0,RES_hh_tesh!U8/RES_summary!U$19)</f>
        <v>0</v>
      </c>
      <c r="V8" s="72">
        <f>IF(RES_hh_tesh!V8=0,0,RES_hh_tesh!V8/RES_summary!V$19)</f>
        <v>0</v>
      </c>
      <c r="W8" s="72">
        <f>IF(RES_hh_tesh!W8=0,0,RES_hh_tesh!W8/RES_summary!W$19)</f>
        <v>0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0</v>
      </c>
      <c r="C9" s="72">
        <f>IF(RES_hh_tesh!C9=0,0,RES_hh_tesh!C9/RES_summary!C$19)</f>
        <v>0</v>
      </c>
      <c r="D9" s="72">
        <f>IF(RES_hh_tesh!D9=0,0,RES_hh_tesh!D9/RES_summary!D$19)</f>
        <v>0</v>
      </c>
      <c r="E9" s="72">
        <f>IF(RES_hh_tesh!E9=0,0,RES_hh_tesh!E9/RES_summary!E$19)</f>
        <v>0</v>
      </c>
      <c r="F9" s="72">
        <f>IF(RES_hh_tesh!F9=0,0,RES_hh_tesh!F9/RES_summary!F$19)</f>
        <v>0</v>
      </c>
      <c r="G9" s="72">
        <f>IF(RES_hh_tesh!G9=0,0,RES_hh_tesh!G9/RES_summary!G$19)</f>
        <v>0</v>
      </c>
      <c r="H9" s="72">
        <f>IF(RES_hh_tesh!H9=0,0,RES_hh_tesh!H9/RES_summary!H$19)</f>
        <v>0</v>
      </c>
      <c r="I9" s="72">
        <f>IF(RES_hh_tesh!I9=0,0,RES_hh_tesh!I9/RES_summary!I$19)</f>
        <v>0</v>
      </c>
      <c r="J9" s="72">
        <f>IF(RES_hh_tesh!J9=0,0,RES_hh_tesh!J9/RES_summary!J$19)</f>
        <v>0</v>
      </c>
      <c r="K9" s="72">
        <f>IF(RES_hh_tesh!K9=0,0,RES_hh_tesh!K9/RES_summary!K$19)</f>
        <v>0</v>
      </c>
      <c r="L9" s="72">
        <f>IF(RES_hh_tesh!L9=0,0,RES_hh_tesh!L9/RES_summary!L$19)</f>
        <v>6.676540150730311</v>
      </c>
      <c r="M9" s="72">
        <f>IF(RES_hh_tesh!M9=0,0,RES_hh_tesh!M9/RES_summary!M$19)</f>
        <v>4.9641712432547429</v>
      </c>
      <c r="N9" s="72">
        <f>IF(RES_hh_tesh!N9=0,0,RES_hh_tesh!N9/RES_summary!N$19)</f>
        <v>5.7081970678707634</v>
      </c>
      <c r="O9" s="72">
        <f>IF(RES_hh_tesh!O9=0,0,RES_hh_tesh!O9/RES_summary!O$19)</f>
        <v>5.080125824753579</v>
      </c>
      <c r="P9" s="72">
        <f>IF(RES_hh_tesh!P9=0,0,RES_hh_tesh!P9/RES_summary!P$19)</f>
        <v>5.9480267030428022</v>
      </c>
      <c r="Q9" s="72">
        <f>IF(RES_hh_tesh!Q9=0,0,RES_hh_tesh!Q9/RES_summary!Q$19)</f>
        <v>6.5113132691114055</v>
      </c>
      <c r="R9" s="72">
        <f>IF(RES_hh_tesh!R9=0,0,RES_hh_tesh!R9/RES_summary!R$19)</f>
        <v>6.039503905701908</v>
      </c>
      <c r="S9" s="72">
        <f>IF(RES_hh_tesh!S9=0,0,RES_hh_tesh!S9/RES_summary!S$19)</f>
        <v>7.7977625176656611</v>
      </c>
      <c r="T9" s="72">
        <f>IF(RES_hh_tesh!T9=0,0,RES_hh_tesh!T9/RES_summary!T$19)</f>
        <v>7.5696242524319564</v>
      </c>
      <c r="U9" s="72">
        <f>IF(RES_hh_tesh!U9=0,0,RES_hh_tesh!U9/RES_summary!U$19)</f>
        <v>9.5547263178743105</v>
      </c>
      <c r="V9" s="72">
        <f>IF(RES_hh_tesh!V9=0,0,RES_hh_tesh!V9/RES_summary!V$19)</f>
        <v>8.7638832930484156</v>
      </c>
      <c r="W9" s="72">
        <f>IF(RES_hh_tesh!W9=0,0,RES_hh_tesh!W9/RES_summary!W$19)</f>
        <v>10.183184992073716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2.0730350784651987</v>
      </c>
      <c r="C12" s="72">
        <f>IF(RES_hh_tesh!C12=0,0,RES_hh_tesh!C12/RES_summary!C$19)</f>
        <v>1.9218491250269154</v>
      </c>
      <c r="D12" s="72">
        <f>IF(RES_hh_tesh!D12=0,0,RES_hh_tesh!D12/RES_summary!D$19)</f>
        <v>2.6322854606290269</v>
      </c>
      <c r="E12" s="72">
        <f>IF(RES_hh_tesh!E12=0,0,RES_hh_tesh!E12/RES_summary!E$19)</f>
        <v>3.964483550467699</v>
      </c>
      <c r="F12" s="72">
        <f>IF(RES_hh_tesh!F12=0,0,RES_hh_tesh!F12/RES_summary!F$19)</f>
        <v>3.7101535556362539</v>
      </c>
      <c r="G12" s="72">
        <f>IF(RES_hh_tesh!G12=0,0,RES_hh_tesh!G12/RES_summary!G$19)</f>
        <v>3.3960960601309509</v>
      </c>
      <c r="H12" s="72">
        <f>IF(RES_hh_tesh!H12=0,0,RES_hh_tesh!H12/RES_summary!H$19)</f>
        <v>3.8995934209980425</v>
      </c>
      <c r="I12" s="72">
        <f>IF(RES_hh_tesh!I12=0,0,RES_hh_tesh!I12/RES_summary!I$19)</f>
        <v>4.1467825546155721</v>
      </c>
      <c r="J12" s="72">
        <f>IF(RES_hh_tesh!J12=0,0,RES_hh_tesh!J12/RES_summary!J$19)</f>
        <v>3.7862244136475547</v>
      </c>
      <c r="K12" s="72">
        <f>IF(RES_hh_tesh!K12=0,0,RES_hh_tesh!K12/RES_summary!K$19)</f>
        <v>3.2602552921161645</v>
      </c>
      <c r="L12" s="72">
        <f>IF(RES_hh_tesh!L12=0,0,RES_hh_tesh!L12/RES_summary!L$19)</f>
        <v>4.8468832943188938</v>
      </c>
      <c r="M12" s="72">
        <f>IF(RES_hh_tesh!M12=0,0,RES_hh_tesh!M12/RES_summary!M$19)</f>
        <v>4.6236189584285716</v>
      </c>
      <c r="N12" s="72">
        <f>IF(RES_hh_tesh!N12=0,0,RES_hh_tesh!N12/RES_summary!N$19)</f>
        <v>5.6006803992387661</v>
      </c>
      <c r="O12" s="72">
        <f>IF(RES_hh_tesh!O12=0,0,RES_hh_tesh!O12/RES_summary!O$19)</f>
        <v>5.5441589270458946</v>
      </c>
      <c r="P12" s="72">
        <f>IF(RES_hh_tesh!P12=0,0,RES_hh_tesh!P12/RES_summary!P$19)</f>
        <v>5.325455721057569</v>
      </c>
      <c r="Q12" s="72">
        <f>IF(RES_hh_tesh!Q12=0,0,RES_hh_tesh!Q12/RES_summary!Q$19)</f>
        <v>7.0918193064209261</v>
      </c>
      <c r="R12" s="72">
        <f>IF(RES_hh_tesh!R12=0,0,RES_hh_tesh!R12/RES_summary!R$19)</f>
        <v>5.8672921100317232</v>
      </c>
      <c r="S12" s="72">
        <f>IF(RES_hh_tesh!S12=0,0,RES_hh_tesh!S12/RES_summary!S$19)</f>
        <v>7.9914117961996958</v>
      </c>
      <c r="T12" s="72">
        <f>IF(RES_hh_tesh!T12=0,0,RES_hh_tesh!T12/RES_summary!T$19)</f>
        <v>7.7805156952182015</v>
      </c>
      <c r="U12" s="72">
        <f>IF(RES_hh_tesh!U12=0,0,RES_hh_tesh!U12/RES_summary!U$19)</f>
        <v>9.0161298118299591</v>
      </c>
      <c r="V12" s="72">
        <f>IF(RES_hh_tesh!V12=0,0,RES_hh_tesh!V12/RES_summary!V$19)</f>
        <v>9.2492229432962976</v>
      </c>
      <c r="W12" s="72">
        <f>IF(RES_hh_tesh!W12=0,0,RES_hh_tesh!W12/RES_summary!W$19)</f>
        <v>10.251081112720859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2.8389035230224464</v>
      </c>
      <c r="C13" s="74">
        <f>IF(RES_hh_tesh!C13=0,0,RES_hh_tesh!C13/RES_summary!C$19)</f>
        <v>1.8254013060099119</v>
      </c>
      <c r="D13" s="74">
        <f>IF(RES_hh_tesh!D13=0,0,RES_hh_tesh!D13/RES_summary!D$19)</f>
        <v>2.5527143177248632</v>
      </c>
      <c r="E13" s="74">
        <f>IF(RES_hh_tesh!E13=0,0,RES_hh_tesh!E13/RES_summary!E$19)</f>
        <v>3.4041442413137384</v>
      </c>
      <c r="F13" s="74">
        <f>IF(RES_hh_tesh!F13=0,0,RES_hh_tesh!F13/RES_summary!F$19)</f>
        <v>3.821387899491564</v>
      </c>
      <c r="G13" s="74">
        <f>IF(RES_hh_tesh!G13=0,0,RES_hh_tesh!G13/RES_summary!G$19)</f>
        <v>3.4192193965815014</v>
      </c>
      <c r="H13" s="74">
        <f>IF(RES_hh_tesh!H13=0,0,RES_hh_tesh!H13/RES_summary!H$19)</f>
        <v>4.0179754898792002</v>
      </c>
      <c r="I13" s="74">
        <f>IF(RES_hh_tesh!I13=0,0,RES_hh_tesh!I13/RES_summary!I$19)</f>
        <v>3.9695223005583724</v>
      </c>
      <c r="J13" s="74">
        <f>IF(RES_hh_tesh!J13=0,0,RES_hh_tesh!J13/RES_summary!J$19)</f>
        <v>4.2044421181416416</v>
      </c>
      <c r="K13" s="74">
        <f>IF(RES_hh_tesh!K13=0,0,RES_hh_tesh!K13/RES_summary!K$19)</f>
        <v>3.19958394094802</v>
      </c>
      <c r="L13" s="74">
        <f>IF(RES_hh_tesh!L13=0,0,RES_hh_tesh!L13/RES_summary!L$19)</f>
        <v>5.4776511166094402</v>
      </c>
      <c r="M13" s="74">
        <f>IF(RES_hh_tesh!M13=0,0,RES_hh_tesh!M13/RES_summary!M$19)</f>
        <v>5.3406519344255861</v>
      </c>
      <c r="N13" s="74">
        <f>IF(RES_hh_tesh!N13=0,0,RES_hh_tesh!N13/RES_summary!N$19)</f>
        <v>5.5355886854549148</v>
      </c>
      <c r="O13" s="74">
        <f>IF(RES_hh_tesh!O13=0,0,RES_hh_tesh!O13/RES_summary!O$19)</f>
        <v>5.301614741342151</v>
      </c>
      <c r="P13" s="74">
        <f>IF(RES_hh_tesh!P13=0,0,RES_hh_tesh!P13/RES_summary!P$19)</f>
        <v>4.9352374392071443</v>
      </c>
      <c r="Q13" s="74">
        <f>IF(RES_hh_tesh!Q13=0,0,RES_hh_tesh!Q13/RES_summary!Q$19)</f>
        <v>5.137224022731302</v>
      </c>
      <c r="R13" s="74">
        <f>IF(RES_hh_tesh!R13=0,0,RES_hh_tesh!R13/RES_summary!R$19)</f>
        <v>4.1638366920777763</v>
      </c>
      <c r="S13" s="74">
        <f>IF(RES_hh_tesh!S13=0,0,RES_hh_tesh!S13/RES_summary!S$19)</f>
        <v>9.73932668895349</v>
      </c>
      <c r="T13" s="74">
        <f>IF(RES_hh_tesh!T13=0,0,RES_hh_tesh!T13/RES_summary!T$19)</f>
        <v>8.8797934576549586</v>
      </c>
      <c r="U13" s="74">
        <f>IF(RES_hh_tesh!U13=0,0,RES_hh_tesh!U13/RES_summary!U$19)</f>
        <v>7.5029470850444762</v>
      </c>
      <c r="V13" s="74">
        <f>IF(RES_hh_tesh!V13=0,0,RES_hh_tesh!V13/RES_summary!V$19)</f>
        <v>9.3384062994652446</v>
      </c>
      <c r="W13" s="74">
        <f>IF(RES_hh_tesh!W13=0,0,RES_hh_tesh!W13/RES_summary!W$19)</f>
        <v>11.031213209686834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4.3819622638800605E-2</v>
      </c>
      <c r="C14" s="76">
        <f>IF(RES_hh_tesh!C14=0,0,RES_hh_tesh!C14/RES_summary!C$19)</f>
        <v>4.2540613059320463E-2</v>
      </c>
      <c r="D14" s="76">
        <f>IF(RES_hh_tesh!D14=0,0,RES_hh_tesh!D14/RES_summary!D$19)</f>
        <v>6.7750839587015943E-2</v>
      </c>
      <c r="E14" s="76">
        <f>IF(RES_hh_tesh!E14=0,0,RES_hh_tesh!E14/RES_summary!E$19)</f>
        <v>7.2501101207958718E-2</v>
      </c>
      <c r="F14" s="76">
        <f>IF(RES_hh_tesh!F14=0,0,RES_hh_tesh!F14/RES_summary!F$19)</f>
        <v>7.9287605466090413E-2</v>
      </c>
      <c r="G14" s="76">
        <f>IF(RES_hh_tesh!G14=0,0,RES_hh_tesh!G14/RES_summary!G$19)</f>
        <v>8.4022560577172681E-2</v>
      </c>
      <c r="H14" s="76">
        <f>IF(RES_hh_tesh!H14=0,0,RES_hh_tesh!H14/RES_summary!H$19)</f>
        <v>8.6519924442550841E-2</v>
      </c>
      <c r="I14" s="76">
        <f>IF(RES_hh_tesh!I14=0,0,RES_hh_tesh!I14/RES_summary!I$19)</f>
        <v>7.8976212946997873E-2</v>
      </c>
      <c r="J14" s="76">
        <f>IF(RES_hh_tesh!J14=0,0,RES_hh_tesh!J14/RES_summary!J$19)</f>
        <v>7.7761090022853779E-2</v>
      </c>
      <c r="K14" s="76">
        <f>IF(RES_hh_tesh!K14=0,0,RES_hh_tesh!K14/RES_summary!K$19)</f>
        <v>8.5297894038242256E-2</v>
      </c>
      <c r="L14" s="76">
        <f>IF(RES_hh_tesh!L14=0,0,RES_hh_tesh!L14/RES_summary!L$19)</f>
        <v>8.8190053463382448E-2</v>
      </c>
      <c r="M14" s="76">
        <f>IF(RES_hh_tesh!M14=0,0,RES_hh_tesh!M14/RES_summary!M$19)</f>
        <v>7.9791729502673645E-2</v>
      </c>
      <c r="N14" s="76">
        <f>IF(RES_hh_tesh!N14=0,0,RES_hh_tesh!N14/RES_summary!N$19)</f>
        <v>7.5047709285966629E-2</v>
      </c>
      <c r="O14" s="76">
        <f>IF(RES_hh_tesh!O14=0,0,RES_hh_tesh!O14/RES_summary!O$19)</f>
        <v>9.7066884620296931E-2</v>
      </c>
      <c r="P14" s="76">
        <f>IF(RES_hh_tesh!P14=0,0,RES_hh_tesh!P14/RES_summary!P$19)</f>
        <v>9.0742840472907219E-2</v>
      </c>
      <c r="Q14" s="76">
        <f>IF(RES_hh_tesh!Q14=0,0,RES_hh_tesh!Q14/RES_summary!Q$19)</f>
        <v>0.12374458050518888</v>
      </c>
      <c r="R14" s="76">
        <f>IF(RES_hh_tesh!R14=0,0,RES_hh_tesh!R14/RES_summary!R$19)</f>
        <v>9.0072282272348189E-2</v>
      </c>
      <c r="S14" s="76">
        <f>IF(RES_hh_tesh!S14=0,0,RES_hh_tesh!S14/RES_summary!S$19)</f>
        <v>0.17045090848303476</v>
      </c>
      <c r="T14" s="76">
        <f>IF(RES_hh_tesh!T14=0,0,RES_hh_tesh!T14/RES_summary!T$19)</f>
        <v>7.5522329401764191E-2</v>
      </c>
      <c r="U14" s="76">
        <f>IF(RES_hh_tesh!U14=0,0,RES_hh_tesh!U14/RES_summary!U$19)</f>
        <v>0.13263119494834144</v>
      </c>
      <c r="V14" s="76">
        <f>IF(RES_hh_tesh!V14=0,0,RES_hh_tesh!V14/RES_summary!V$19)</f>
        <v>0.15829947703915648</v>
      </c>
      <c r="W14" s="76">
        <f>IF(RES_hh_tesh!W14=0,0,RES_hh_tesh!W14/RES_summary!W$19)</f>
        <v>0.14281280127578064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13.975319601754563</v>
      </c>
      <c r="C15" s="69">
        <f>IF(RES_hh_tesh!C15=0,0,RES_hh_tesh!C15/RES_summary!C$19)</f>
        <v>16.616224743422929</v>
      </c>
      <c r="D15" s="69">
        <f>IF(RES_hh_tesh!D15=0,0,RES_hh_tesh!D15/RES_summary!D$19)</f>
        <v>13.443172936988692</v>
      </c>
      <c r="E15" s="69">
        <f>IF(RES_hh_tesh!E15=0,0,RES_hh_tesh!E15/RES_summary!E$19)</f>
        <v>20.899950600969696</v>
      </c>
      <c r="F15" s="69">
        <f>IF(RES_hh_tesh!F15=0,0,RES_hh_tesh!F15/RES_summary!F$19)</f>
        <v>11.505809710561719</v>
      </c>
      <c r="G15" s="69">
        <f>IF(RES_hh_tesh!G15=0,0,RES_hh_tesh!G15/RES_summary!G$19)</f>
        <v>11.571294365133781</v>
      </c>
      <c r="H15" s="69">
        <f>IF(RES_hh_tesh!H15=0,0,RES_hh_tesh!H15/RES_summary!H$19)</f>
        <v>15.995654982078129</v>
      </c>
      <c r="I15" s="69">
        <f>IF(RES_hh_tesh!I15=0,0,RES_hh_tesh!I15/RES_summary!I$19)</f>
        <v>17.245344341659251</v>
      </c>
      <c r="J15" s="69">
        <f>IF(RES_hh_tesh!J15=0,0,RES_hh_tesh!J15/RES_summary!J$19)</f>
        <v>15.047709338645758</v>
      </c>
      <c r="K15" s="69">
        <f>IF(RES_hh_tesh!K15=0,0,RES_hh_tesh!K15/RES_summary!K$19)</f>
        <v>16.730987907304719</v>
      </c>
      <c r="L15" s="69">
        <f>IF(RES_hh_tesh!L15=0,0,RES_hh_tesh!L15/RES_summary!L$19)</f>
        <v>14.232874234658341</v>
      </c>
      <c r="M15" s="69">
        <f>IF(RES_hh_tesh!M15=0,0,RES_hh_tesh!M15/RES_summary!M$19)</f>
        <v>15.836623806249991</v>
      </c>
      <c r="N15" s="69">
        <f>IF(RES_hh_tesh!N15=0,0,RES_hh_tesh!N15/RES_summary!N$19)</f>
        <v>28.380143114657457</v>
      </c>
      <c r="O15" s="69">
        <f>IF(RES_hh_tesh!O15=0,0,RES_hh_tesh!O15/RES_summary!O$19)</f>
        <v>20.409054073914248</v>
      </c>
      <c r="P15" s="69">
        <f>IF(RES_hh_tesh!P15=0,0,RES_hh_tesh!P15/RES_summary!P$19)</f>
        <v>21.018274098316002</v>
      </c>
      <c r="Q15" s="69">
        <f>IF(RES_hh_tesh!Q15=0,0,RES_hh_tesh!Q15/RES_summary!Q$19)</f>
        <v>20.1669278258438</v>
      </c>
      <c r="R15" s="69">
        <f>IF(RES_hh_tesh!R15=0,0,RES_hh_tesh!R15/RES_summary!R$19)</f>
        <v>19.63326544538398</v>
      </c>
      <c r="S15" s="69">
        <f>IF(RES_hh_tesh!S15=0,0,RES_hh_tesh!S15/RES_summary!S$19)</f>
        <v>27.622645169096014</v>
      </c>
      <c r="T15" s="69">
        <f>IF(RES_hh_tesh!T15=0,0,RES_hh_tesh!T15/RES_summary!T$19)</f>
        <v>23.971535804430005</v>
      </c>
      <c r="U15" s="69">
        <f>IF(RES_hh_tesh!U15=0,0,RES_hh_tesh!U15/RES_summary!U$19)</f>
        <v>26.356018426843747</v>
      </c>
      <c r="V15" s="69">
        <f>IF(RES_hh_tesh!V15=0,0,RES_hh_tesh!V15/RES_summary!V$19)</f>
        <v>28.389808260613034</v>
      </c>
      <c r="W15" s="69">
        <f>IF(RES_hh_tesh!W15=0,0,RES_hh_tesh!W15/RES_summary!W$19)</f>
        <v>43.596248318202115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13.975319601754563</v>
      </c>
      <c r="C16" s="72">
        <f>IF(RES_hh_tesh!C16=0,0,RES_hh_tesh!C16/RES_summary!C$19)</f>
        <v>16.616224743422929</v>
      </c>
      <c r="D16" s="72">
        <f>IF(RES_hh_tesh!D16=0,0,RES_hh_tesh!D16/RES_summary!D$19)</f>
        <v>13.443172936988692</v>
      </c>
      <c r="E16" s="72">
        <f>IF(RES_hh_tesh!E16=0,0,RES_hh_tesh!E16/RES_summary!E$19)</f>
        <v>20.899950600969696</v>
      </c>
      <c r="F16" s="72">
        <f>IF(RES_hh_tesh!F16=0,0,RES_hh_tesh!F16/RES_summary!F$19)</f>
        <v>11.505809710561719</v>
      </c>
      <c r="G16" s="72">
        <f>IF(RES_hh_tesh!G16=0,0,RES_hh_tesh!G16/RES_summary!G$19)</f>
        <v>11.571294365133781</v>
      </c>
      <c r="H16" s="72">
        <f>IF(RES_hh_tesh!H16=0,0,RES_hh_tesh!H16/RES_summary!H$19)</f>
        <v>15.995654982078129</v>
      </c>
      <c r="I16" s="72">
        <f>IF(RES_hh_tesh!I16=0,0,RES_hh_tesh!I16/RES_summary!I$19)</f>
        <v>17.245344341659251</v>
      </c>
      <c r="J16" s="72">
        <f>IF(RES_hh_tesh!J16=0,0,RES_hh_tesh!J16/RES_summary!J$19)</f>
        <v>15.047709338645758</v>
      </c>
      <c r="K16" s="72">
        <f>IF(RES_hh_tesh!K16=0,0,RES_hh_tesh!K16/RES_summary!K$19)</f>
        <v>16.730987907304719</v>
      </c>
      <c r="L16" s="72">
        <f>IF(RES_hh_tesh!L16=0,0,RES_hh_tesh!L16/RES_summary!L$19)</f>
        <v>14.232874234658341</v>
      </c>
      <c r="M16" s="72">
        <f>IF(RES_hh_tesh!M16=0,0,RES_hh_tesh!M16/RES_summary!M$19)</f>
        <v>15.836623806249991</v>
      </c>
      <c r="N16" s="72">
        <f>IF(RES_hh_tesh!N16=0,0,RES_hh_tesh!N16/RES_summary!N$19)</f>
        <v>28.380143114657457</v>
      </c>
      <c r="O16" s="72">
        <f>IF(RES_hh_tesh!O16=0,0,RES_hh_tesh!O16/RES_summary!O$19)</f>
        <v>20.409054073914248</v>
      </c>
      <c r="P16" s="72">
        <f>IF(RES_hh_tesh!P16=0,0,RES_hh_tesh!P16/RES_summary!P$19)</f>
        <v>21.018274098316002</v>
      </c>
      <c r="Q16" s="72">
        <f>IF(RES_hh_tesh!Q16=0,0,RES_hh_tesh!Q16/RES_summary!Q$19)</f>
        <v>20.1669278258438</v>
      </c>
      <c r="R16" s="72">
        <f>IF(RES_hh_tesh!R16=0,0,RES_hh_tesh!R16/RES_summary!R$19)</f>
        <v>19.63326544538398</v>
      </c>
      <c r="S16" s="72">
        <f>IF(RES_hh_tesh!S16=0,0,RES_hh_tesh!S16/RES_summary!S$19)</f>
        <v>27.622645169096014</v>
      </c>
      <c r="T16" s="72">
        <f>IF(RES_hh_tesh!T16=0,0,RES_hh_tesh!T16/RES_summary!T$19)</f>
        <v>23.971535804430005</v>
      </c>
      <c r="U16" s="72">
        <f>IF(RES_hh_tesh!U16=0,0,RES_hh_tesh!U16/RES_summary!U$19)</f>
        <v>26.356018426843747</v>
      </c>
      <c r="V16" s="72">
        <f>IF(RES_hh_tesh!V16=0,0,RES_hh_tesh!V16/RES_summary!V$19)</f>
        <v>28.389808260613034</v>
      </c>
      <c r="W16" s="72">
        <f>IF(RES_hh_tesh!W16=0,0,RES_hh_tesh!W16/RES_summary!W$19)</f>
        <v>43.596248318202115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7.3112325184003266</v>
      </c>
      <c r="C17" s="69">
        <f>IF(RES_hh_tesh!C17=0,0,RES_hh_tesh!C17/RES_summary!C$19)</f>
        <v>6.1071612262209838</v>
      </c>
      <c r="D17" s="69">
        <f>IF(RES_hh_tesh!D17=0,0,RES_hh_tesh!D17/RES_summary!D$19)</f>
        <v>7.4708362030006858</v>
      </c>
      <c r="E17" s="69">
        <f>IF(RES_hh_tesh!E17=0,0,RES_hh_tesh!E17/RES_summary!E$19)</f>
        <v>7.2896929423709755</v>
      </c>
      <c r="F17" s="69">
        <f>IF(RES_hh_tesh!F17=0,0,RES_hh_tesh!F17/RES_summary!F$19)</f>
        <v>8.7797179465998223</v>
      </c>
      <c r="G17" s="69">
        <f>IF(RES_hh_tesh!G17=0,0,RES_hh_tesh!G17/RES_summary!G$19)</f>
        <v>9.0349464994515145</v>
      </c>
      <c r="H17" s="69">
        <f>IF(RES_hh_tesh!H17=0,0,RES_hh_tesh!H17/RES_summary!H$19)</f>
        <v>9.2937485587533022</v>
      </c>
      <c r="I17" s="69">
        <f>IF(RES_hh_tesh!I17=0,0,RES_hh_tesh!I17/RES_summary!I$19)</f>
        <v>9.1148205628930477</v>
      </c>
      <c r="J17" s="69">
        <f>IF(RES_hh_tesh!J17=0,0,RES_hh_tesh!J17/RES_summary!J$19)</f>
        <v>8.9778011669438271</v>
      </c>
      <c r="K17" s="69">
        <f>IF(RES_hh_tesh!K17=0,0,RES_hh_tesh!K17/RES_summary!K$19)</f>
        <v>6.0910618905258467</v>
      </c>
      <c r="L17" s="69">
        <f>IF(RES_hh_tesh!L17=0,0,RES_hh_tesh!L17/RES_summary!L$19)</f>
        <v>8.1197919821284863</v>
      </c>
      <c r="M17" s="69">
        <f>IF(RES_hh_tesh!M17=0,0,RES_hh_tesh!M17/RES_summary!M$19)</f>
        <v>8.137737419298384</v>
      </c>
      <c r="N17" s="69">
        <f>IF(RES_hh_tesh!N17=0,0,RES_hh_tesh!N17/RES_summary!N$19)</f>
        <v>7.112362861780273</v>
      </c>
      <c r="O17" s="69">
        <f>IF(RES_hh_tesh!O17=0,0,RES_hh_tesh!O17/RES_summary!O$19)</f>
        <v>7.8085825130340503</v>
      </c>
      <c r="P17" s="69">
        <f>IF(RES_hh_tesh!P17=0,0,RES_hh_tesh!P17/RES_summary!P$19)</f>
        <v>7.7207942669544529</v>
      </c>
      <c r="Q17" s="69">
        <f>IF(RES_hh_tesh!Q17=0,0,RES_hh_tesh!Q17/RES_summary!Q$19)</f>
        <v>8.0719398900540966</v>
      </c>
      <c r="R17" s="69">
        <f>IF(RES_hh_tesh!R17=0,0,RES_hh_tesh!R17/RES_summary!R$19)</f>
        <v>7.8250698048690523</v>
      </c>
      <c r="S17" s="69">
        <f>IF(RES_hh_tesh!S17=0,0,RES_hh_tesh!S17/RES_summary!S$19)</f>
        <v>8.1831758540449506</v>
      </c>
      <c r="T17" s="69">
        <f>IF(RES_hh_tesh!T17=0,0,RES_hh_tesh!T17/RES_summary!T$19)</f>
        <v>9.6729196489547746</v>
      </c>
      <c r="U17" s="69">
        <f>IF(RES_hh_tesh!U17=0,0,RES_hh_tesh!U17/RES_summary!U$19)</f>
        <v>9.7658003930458062</v>
      </c>
      <c r="V17" s="69">
        <f>IF(RES_hh_tesh!V17=0,0,RES_hh_tesh!V17/RES_summary!V$19)</f>
        <v>9.2618113173740912</v>
      </c>
      <c r="W17" s="69">
        <f>IF(RES_hh_tesh!W17=0,0,RES_hh_tesh!W17/RES_summary!W$19)</f>
        <v>7.5312268510175242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0</v>
      </c>
      <c r="C21" s="72">
        <f>IF(RES_hh_tesh!C21=0,0,RES_hh_tesh!C21/RES_summary!C$19)</f>
        <v>0</v>
      </c>
      <c r="D21" s="72">
        <f>IF(RES_hh_tesh!D21=0,0,RES_hh_tesh!D21/RES_summary!D$19)</f>
        <v>0</v>
      </c>
      <c r="E21" s="72">
        <f>IF(RES_hh_tesh!E21=0,0,RES_hh_tesh!E21/RES_summary!E$19)</f>
        <v>0</v>
      </c>
      <c r="F21" s="72">
        <f>IF(RES_hh_tesh!F21=0,0,RES_hh_tesh!F21/RES_summary!F$19)</f>
        <v>0</v>
      </c>
      <c r="G21" s="72">
        <f>IF(RES_hh_tesh!G21=0,0,RES_hh_tesh!G21/RES_summary!G$19)</f>
        <v>0</v>
      </c>
      <c r="H21" s="72">
        <f>IF(RES_hh_tesh!H21=0,0,RES_hh_tesh!H21/RES_summary!H$19)</f>
        <v>0</v>
      </c>
      <c r="I21" s="72">
        <f>IF(RES_hh_tesh!I21=0,0,RES_hh_tesh!I21/RES_summary!I$19)</f>
        <v>0</v>
      </c>
      <c r="J21" s="72">
        <f>IF(RES_hh_tesh!J21=0,0,RES_hh_tesh!J21/RES_summary!J$19)</f>
        <v>0</v>
      </c>
      <c r="K21" s="72">
        <f>IF(RES_hh_tesh!K21=0,0,RES_hh_tesh!K21/RES_summary!K$19)</f>
        <v>0</v>
      </c>
      <c r="L21" s="72">
        <f>IF(RES_hh_tesh!L21=0,0,RES_hh_tesh!L21/RES_summary!L$19)</f>
        <v>0</v>
      </c>
      <c r="M21" s="72">
        <f>IF(RES_hh_tesh!M21=0,0,RES_hh_tesh!M21/RES_summary!M$19)</f>
        <v>0</v>
      </c>
      <c r="N21" s="72">
        <f>IF(RES_hh_tesh!N21=0,0,RES_hh_tesh!N21/RES_summary!N$19)</f>
        <v>0</v>
      </c>
      <c r="O21" s="72">
        <f>IF(RES_hh_tesh!O21=0,0,RES_hh_tesh!O21/RES_summary!O$19)</f>
        <v>0</v>
      </c>
      <c r="P21" s="72">
        <f>IF(RES_hh_tesh!P21=0,0,RES_hh_tesh!P21/RES_summary!P$19)</f>
        <v>0</v>
      </c>
      <c r="Q21" s="72">
        <f>IF(RES_hh_tesh!Q21=0,0,RES_hh_tesh!Q21/RES_summary!Q$19)</f>
        <v>0</v>
      </c>
      <c r="R21" s="72">
        <f>IF(RES_hh_tesh!R21=0,0,RES_hh_tesh!R21/RES_summary!R$19)</f>
        <v>0</v>
      </c>
      <c r="S21" s="72">
        <f>IF(RES_hh_tesh!S21=0,0,RES_hh_tesh!S21/RES_summary!S$19)</f>
        <v>0</v>
      </c>
      <c r="T21" s="72">
        <f>IF(RES_hh_tesh!T21=0,0,RES_hh_tesh!T21/RES_summary!T$19)</f>
        <v>0</v>
      </c>
      <c r="U21" s="72">
        <f>IF(RES_hh_tesh!U21=0,0,RES_hh_tesh!U21/RES_summary!U$19)</f>
        <v>0</v>
      </c>
      <c r="V21" s="72">
        <f>IF(RES_hh_tesh!V21=0,0,RES_hh_tesh!V21/RES_summary!V$19)</f>
        <v>0</v>
      </c>
      <c r="W21" s="72">
        <f>IF(RES_hh_tesh!W21=0,0,RES_hh_tesh!W21/RES_summary!W$19)</f>
        <v>0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7.3112325184003266</v>
      </c>
      <c r="C25" s="74">
        <f>IF(RES_hh_tesh!C25=0,0,RES_hh_tesh!C25/RES_summary!C$19)</f>
        <v>6.1071612262209838</v>
      </c>
      <c r="D25" s="74">
        <f>IF(RES_hh_tesh!D25=0,0,RES_hh_tesh!D25/RES_summary!D$19)</f>
        <v>7.2735285302383268</v>
      </c>
      <c r="E25" s="74">
        <f>IF(RES_hh_tesh!E25=0,0,RES_hh_tesh!E25/RES_summary!E$19)</f>
        <v>7.0359585719629534</v>
      </c>
      <c r="F25" s="74">
        <f>IF(RES_hh_tesh!F25=0,0,RES_hh_tesh!F25/RES_summary!F$19)</f>
        <v>8.4513893342326547</v>
      </c>
      <c r="G25" s="74">
        <f>IF(RES_hh_tesh!G25=0,0,RES_hh_tesh!G25/RES_summary!G$19)</f>
        <v>8.614832871048737</v>
      </c>
      <c r="H25" s="74">
        <f>IF(RES_hh_tesh!H25=0,0,RES_hh_tesh!H25/RES_summary!H$19)</f>
        <v>8.7862442754431864</v>
      </c>
      <c r="I25" s="74">
        <f>IF(RES_hh_tesh!I25=0,0,RES_hh_tesh!I25/RES_summary!I$19)</f>
        <v>8.504429335882536</v>
      </c>
      <c r="J25" s="74">
        <f>IF(RES_hh_tesh!J25=0,0,RES_hh_tesh!J25/RES_summary!J$19)</f>
        <v>8.2905939071212256</v>
      </c>
      <c r="K25" s="74">
        <f>IF(RES_hh_tesh!K25=0,0,RES_hh_tesh!K25/RES_summary!K$19)</f>
        <v>5.401092315794962</v>
      </c>
      <c r="L25" s="74">
        <f>IF(RES_hh_tesh!L25=0,0,RES_hh_tesh!L25/RES_summary!L$19)</f>
        <v>5.5309041152623006</v>
      </c>
      <c r="M25" s="74">
        <f>IF(RES_hh_tesh!M25=0,0,RES_hh_tesh!M25/RES_summary!M$19)</f>
        <v>5.4440406900335407</v>
      </c>
      <c r="N25" s="74">
        <f>IF(RES_hh_tesh!N25=0,0,RES_hh_tesh!N25/RES_summary!N$19)</f>
        <v>4.226318199626248</v>
      </c>
      <c r="O25" s="74">
        <f>IF(RES_hh_tesh!O25=0,0,RES_hh_tesh!O25/RES_summary!O$19)</f>
        <v>4.8580449176925669</v>
      </c>
      <c r="P25" s="74">
        <f>IF(RES_hh_tesh!P25=0,0,RES_hh_tesh!P25/RES_summary!P$19)</f>
        <v>4.6976630823487966</v>
      </c>
      <c r="Q25" s="74">
        <f>IF(RES_hh_tesh!Q25=0,0,RES_hh_tesh!Q25/RES_summary!Q$19)</f>
        <v>5.092246888390255</v>
      </c>
      <c r="R25" s="74">
        <f>IF(RES_hh_tesh!R25=0,0,RES_hh_tesh!R25/RES_summary!R$19)</f>
        <v>4.871706038405808</v>
      </c>
      <c r="S25" s="74">
        <f>IF(RES_hh_tesh!S25=0,0,RES_hh_tesh!S25/RES_summary!S$19)</f>
        <v>5.3092753130037007</v>
      </c>
      <c r="T25" s="74">
        <f>IF(RES_hh_tesh!T25=0,0,RES_hh_tesh!T25/RES_summary!T$19)</f>
        <v>6.9096929196343755</v>
      </c>
      <c r="U25" s="74">
        <f>IF(RES_hh_tesh!U25=0,0,RES_hh_tesh!U25/RES_summary!U$19)</f>
        <v>7.137047951927034</v>
      </c>
      <c r="V25" s="74">
        <f>IF(RES_hh_tesh!V25=0,0,RES_hh_tesh!V25/RES_summary!V$19)</f>
        <v>6.7631135056594429</v>
      </c>
      <c r="W25" s="74">
        <f>IF(RES_hh_tesh!W25=0,0,RES_hh_tesh!W25/RES_summary!W$19)</f>
        <v>5.7928102538242996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6.1709629015764849</v>
      </c>
      <c r="E26" s="77">
        <f>IF(RES_hh_tesh!E26=0,0,RES_hh_tesh!E26/RES_summary!E$19)</f>
        <v>6.0227701106434477</v>
      </c>
      <c r="F26" s="77">
        <f>IF(RES_hh_tesh!F26=0,0,RES_hh_tesh!F26/RES_summary!F$19)</f>
        <v>7.2552132524986712</v>
      </c>
      <c r="G26" s="77">
        <f>IF(RES_hh_tesh!G26=0,0,RES_hh_tesh!G26/RES_summary!G$19)</f>
        <v>7.4613731658499765</v>
      </c>
      <c r="H26" s="77">
        <f>IF(RES_hh_tesh!H26=0,0,RES_hh_tesh!H26/RES_summary!H$19)</f>
        <v>7.6759887904823847</v>
      </c>
      <c r="I26" s="77">
        <f>IF(RES_hh_tesh!I26=0,0,RES_hh_tesh!I26/RES_summary!I$19)</f>
        <v>7.5325353433336089</v>
      </c>
      <c r="J26" s="77">
        <f>IF(RES_hh_tesh!J26=0,0,RES_hh_tesh!J26/RES_summary!J$19)</f>
        <v>7.4156186494278815</v>
      </c>
      <c r="K26" s="77">
        <f>IF(RES_hh_tesh!K26=0,0,RES_hh_tesh!K26/RES_summary!K$19)</f>
        <v>3.3531389129454165</v>
      </c>
      <c r="L26" s="77">
        <f>IF(RES_hh_tesh!L26=0,0,RES_hh_tesh!L26/RES_summary!L$19)</f>
        <v>7.2881769406221428</v>
      </c>
      <c r="M26" s="77">
        <f>IF(RES_hh_tesh!M26=0,0,RES_hh_tesh!M26/RES_summary!M$19)</f>
        <v>6.7220015158096702</v>
      </c>
      <c r="N26" s="77">
        <f>IF(RES_hh_tesh!N26=0,0,RES_hh_tesh!N26/RES_summary!N$19)</f>
        <v>5.8724256119084339</v>
      </c>
      <c r="O26" s="77">
        <f>IF(RES_hh_tesh!O26=0,0,RES_hh_tesh!O26/RES_summary!O$19)</f>
        <v>6.7892823544940102</v>
      </c>
      <c r="P26" s="77">
        <f>IF(RES_hh_tesh!P26=0,0,RES_hh_tesh!P26/RES_summary!P$19)</f>
        <v>6.9312373754106424</v>
      </c>
      <c r="Q26" s="77">
        <f>IF(RES_hh_tesh!Q26=0,0,RES_hh_tesh!Q26/RES_summary!Q$19)</f>
        <v>7.0918547390590172</v>
      </c>
      <c r="R26" s="77">
        <f>IF(RES_hh_tesh!R26=0,0,RES_hh_tesh!R26/RES_summary!R$19)</f>
        <v>7.0279199512986077</v>
      </c>
      <c r="S26" s="77">
        <f>IF(RES_hh_tesh!S26=0,0,RES_hh_tesh!S26/RES_summary!S$19)</f>
        <v>7.1181487908176981</v>
      </c>
      <c r="T26" s="77">
        <f>IF(RES_hh_tesh!T26=0,0,RES_hh_tesh!T26/RES_summary!T$19)</f>
        <v>7.2629354144711824</v>
      </c>
      <c r="U26" s="77">
        <f>IF(RES_hh_tesh!U26=0,0,RES_hh_tesh!U26/RES_summary!U$19)</f>
        <v>7.60986343013065</v>
      </c>
      <c r="V26" s="77">
        <f>IF(RES_hh_tesh!V26=0,0,RES_hh_tesh!V26/RES_summary!V$19)</f>
        <v>7.8881110933782494</v>
      </c>
      <c r="W26" s="77">
        <f>IF(RES_hh_tesh!W26=0,0,RES_hh_tesh!W26/RES_summary!W$19)</f>
        <v>6.2224026215325132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6.7140555175094621</v>
      </c>
      <c r="C27" s="69">
        <f>IF(RES_hh_tesh!C27=0,0,RES_hh_tesh!C27/RES_summary!C$19)</f>
        <v>6.0587159151632584</v>
      </c>
      <c r="D27" s="69">
        <f>IF(RES_hh_tesh!D27=0,0,RES_hh_tesh!D27/RES_summary!D$19)</f>
        <v>6.1665503886043043</v>
      </c>
      <c r="E27" s="69">
        <f>IF(RES_hh_tesh!E27=0,0,RES_hh_tesh!E27/RES_summary!E$19)</f>
        <v>5.8267019256205428</v>
      </c>
      <c r="F27" s="69">
        <f>IF(RES_hh_tesh!F27=0,0,RES_hh_tesh!F27/RES_summary!F$19)</f>
        <v>6.5246393285642208</v>
      </c>
      <c r="G27" s="69">
        <f>IF(RES_hh_tesh!G27=0,0,RES_hh_tesh!G27/RES_summary!G$19)</f>
        <v>6.3331525570066871</v>
      </c>
      <c r="H27" s="69">
        <f>IF(RES_hh_tesh!H27=0,0,RES_hh_tesh!H27/RES_summary!H$19)</f>
        <v>5.6325686749231147</v>
      </c>
      <c r="I27" s="69">
        <f>IF(RES_hh_tesh!I27=0,0,RES_hh_tesh!I27/RES_summary!I$19)</f>
        <v>5.1934696383818357</v>
      </c>
      <c r="J27" s="69">
        <f>IF(RES_hh_tesh!J27=0,0,RES_hh_tesh!J27/RES_summary!J$19)</f>
        <v>5.7273280654101342</v>
      </c>
      <c r="K27" s="69">
        <f>IF(RES_hh_tesh!K27=0,0,RES_hh_tesh!K27/RES_summary!K$19)</f>
        <v>5.9867864799467991</v>
      </c>
      <c r="L27" s="69">
        <f>IF(RES_hh_tesh!L27=0,0,RES_hh_tesh!L27/RES_summary!L$19)</f>
        <v>6.096016535497002</v>
      </c>
      <c r="M27" s="69">
        <f>IF(RES_hh_tesh!M27=0,0,RES_hh_tesh!M27/RES_summary!M$19)</f>
        <v>5.7566254233310987</v>
      </c>
      <c r="N27" s="69">
        <f>IF(RES_hh_tesh!N27=0,0,RES_hh_tesh!N27/RES_summary!N$19)</f>
        <v>5.1760063341971563</v>
      </c>
      <c r="O27" s="69">
        <f>IF(RES_hh_tesh!O27=0,0,RES_hh_tesh!O27/RES_summary!O$19)</f>
        <v>5.933384828075269</v>
      </c>
      <c r="P27" s="69">
        <f>IF(RES_hh_tesh!P27=0,0,RES_hh_tesh!P27/RES_summary!P$19)</f>
        <v>5.5177458839761426</v>
      </c>
      <c r="Q27" s="69">
        <f>IF(RES_hh_tesh!Q27=0,0,RES_hh_tesh!Q27/RES_summary!Q$19)</f>
        <v>5.8837340129641005</v>
      </c>
      <c r="R27" s="69">
        <f>IF(RES_hh_tesh!R27=0,0,RES_hh_tesh!R27/RES_summary!R$19)</f>
        <v>6.1482563044382497</v>
      </c>
      <c r="S27" s="69">
        <f>IF(RES_hh_tesh!S27=0,0,RES_hh_tesh!S27/RES_summary!S$19)</f>
        <v>4.6732340166192516</v>
      </c>
      <c r="T27" s="69">
        <f>IF(RES_hh_tesh!T27=0,0,RES_hh_tesh!T27/RES_summary!T$19)</f>
        <v>4.8482667937721384</v>
      </c>
      <c r="U27" s="69">
        <f>IF(RES_hh_tesh!U27=0,0,RES_hh_tesh!U27/RES_summary!U$19)</f>
        <v>4.5473166261267233</v>
      </c>
      <c r="V27" s="69">
        <f>IF(RES_hh_tesh!V27=0,0,RES_hh_tesh!V27/RES_summary!V$19)</f>
        <v>4.3368184195377593</v>
      </c>
      <c r="W27" s="69">
        <f>IF(RES_hh_tesh!W27=0,0,RES_hh_tesh!W27/RES_summary!W$19)</f>
        <v>4.0292550534903864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6.5486160022860647</v>
      </c>
      <c r="C29" s="72">
        <f>IF(RES_hh_tesh!C29=0,0,RES_hh_tesh!C29/RES_summary!C$19)</f>
        <v>6.373514350738624</v>
      </c>
      <c r="D29" s="72">
        <f>IF(RES_hh_tesh!D29=0,0,RES_hh_tesh!D29/RES_summary!D$19)</f>
        <v>6.1330488005189636</v>
      </c>
      <c r="E29" s="72">
        <f>IF(RES_hh_tesh!E29=0,0,RES_hh_tesh!E29/RES_summary!E$19)</f>
        <v>5.5989099656288044</v>
      </c>
      <c r="F29" s="72">
        <f>IF(RES_hh_tesh!F29=0,0,RES_hh_tesh!F29/RES_summary!F$19)</f>
        <v>6.558491292931258</v>
      </c>
      <c r="G29" s="72">
        <f>IF(RES_hh_tesh!G29=0,0,RES_hh_tesh!G29/RES_summary!G$19)</f>
        <v>6.3369468118053147</v>
      </c>
      <c r="H29" s="72">
        <f>IF(RES_hh_tesh!H29=0,0,RES_hh_tesh!H29/RES_summary!H$19)</f>
        <v>5.5092492403359454</v>
      </c>
      <c r="I29" s="72">
        <f>IF(RES_hh_tesh!I29=0,0,RES_hh_tesh!I29/RES_summary!I$19)</f>
        <v>5.1283099829557397</v>
      </c>
      <c r="J29" s="72">
        <f>IF(RES_hh_tesh!J29=0,0,RES_hh_tesh!J29/RES_summary!J$19)</f>
        <v>5.8710674345969647</v>
      </c>
      <c r="K29" s="72">
        <f>IF(RES_hh_tesh!K29=0,0,RES_hh_tesh!K29/RES_summary!K$19)</f>
        <v>6.2843298652184822</v>
      </c>
      <c r="L29" s="72">
        <f>IF(RES_hh_tesh!L29=0,0,RES_hh_tesh!L29/RES_summary!L$19)</f>
        <v>5.9026721101672548</v>
      </c>
      <c r="M29" s="72">
        <f>IF(RES_hh_tesh!M29=0,0,RES_hh_tesh!M29/RES_summary!M$19)</f>
        <v>5.4962328489374368</v>
      </c>
      <c r="N29" s="72">
        <f>IF(RES_hh_tesh!N29=0,0,RES_hh_tesh!N29/RES_summary!N$19)</f>
        <v>5.4933795541704979</v>
      </c>
      <c r="O29" s="72">
        <f>IF(RES_hh_tesh!O29=0,0,RES_hh_tesh!O29/RES_summary!O$19)</f>
        <v>5.9461195404200762</v>
      </c>
      <c r="P29" s="72">
        <f>IF(RES_hh_tesh!P29=0,0,RES_hh_tesh!P29/RES_summary!P$19)</f>
        <v>5.5313121440988366</v>
      </c>
      <c r="Q29" s="72">
        <f>IF(RES_hh_tesh!Q29=0,0,RES_hh_tesh!Q29/RES_summary!Q$19)</f>
        <v>5.8017591676889717</v>
      </c>
      <c r="R29" s="72">
        <f>IF(RES_hh_tesh!R29=0,0,RES_hh_tesh!R29/RES_summary!R$19)</f>
        <v>5.500199350063836</v>
      </c>
      <c r="S29" s="72">
        <f>IF(RES_hh_tesh!S29=0,0,RES_hh_tesh!S29/RES_summary!S$19)</f>
        <v>5.1158277553337568</v>
      </c>
      <c r="T29" s="72">
        <f>IF(RES_hh_tesh!T29=0,0,RES_hh_tesh!T29/RES_summary!T$19)</f>
        <v>4.9203560889071971</v>
      </c>
      <c r="U29" s="72">
        <f>IF(RES_hh_tesh!U29=0,0,RES_hh_tesh!U29/RES_summary!U$19)</f>
        <v>4.4695613179761402</v>
      </c>
      <c r="V29" s="72">
        <f>IF(RES_hh_tesh!V29=0,0,RES_hh_tesh!V29/RES_summary!V$19)</f>
        <v>4.2709859040369222</v>
      </c>
      <c r="W29" s="72">
        <f>IF(RES_hh_tesh!W29=0,0,RES_hh_tesh!W29/RES_summary!W$19)</f>
        <v>4.0646036321748307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0</v>
      </c>
      <c r="C30" s="72">
        <f>IF(RES_hh_tesh!C30=0,0,RES_hh_tesh!C30/RES_summary!C$19)</f>
        <v>0</v>
      </c>
      <c r="D30" s="72">
        <f>IF(RES_hh_tesh!D30=0,0,RES_hh_tesh!D30/RES_summary!D$19)</f>
        <v>0</v>
      </c>
      <c r="E30" s="72">
        <f>IF(RES_hh_tesh!E30=0,0,RES_hh_tesh!E30/RES_summary!E$19)</f>
        <v>0</v>
      </c>
      <c r="F30" s="72">
        <f>IF(RES_hh_tesh!F30=0,0,RES_hh_tesh!F30/RES_summary!F$19)</f>
        <v>0</v>
      </c>
      <c r="G30" s="72">
        <f>IF(RES_hh_tesh!G30=0,0,RES_hh_tesh!G30/RES_summary!G$19)</f>
        <v>0</v>
      </c>
      <c r="H30" s="72">
        <f>IF(RES_hh_tesh!H30=0,0,RES_hh_tesh!H30/RES_summary!H$19)</f>
        <v>0</v>
      </c>
      <c r="I30" s="72">
        <f>IF(RES_hh_tesh!I30=0,0,RES_hh_tesh!I30/RES_summary!I$19)</f>
        <v>0</v>
      </c>
      <c r="J30" s="72">
        <f>IF(RES_hh_tesh!J30=0,0,RES_hh_tesh!J30/RES_summary!J$19)</f>
        <v>0</v>
      </c>
      <c r="K30" s="72">
        <f>IF(RES_hh_tesh!K30=0,0,RES_hh_tesh!K30/RES_summary!K$19)</f>
        <v>0</v>
      </c>
      <c r="L30" s="72">
        <f>IF(RES_hh_tesh!L30=0,0,RES_hh_tesh!L30/RES_summary!L$19)</f>
        <v>0</v>
      </c>
      <c r="M30" s="72">
        <f>IF(RES_hh_tesh!M30=0,0,RES_hh_tesh!M30/RES_summary!M$19)</f>
        <v>0</v>
      </c>
      <c r="N30" s="72">
        <f>IF(RES_hh_tesh!N30=0,0,RES_hh_tesh!N30/RES_summary!N$19)</f>
        <v>0</v>
      </c>
      <c r="O30" s="72">
        <f>IF(RES_hh_tesh!O30=0,0,RES_hh_tesh!O30/RES_summary!O$19)</f>
        <v>0</v>
      </c>
      <c r="P30" s="72">
        <f>IF(RES_hh_tesh!P30=0,0,RES_hh_tesh!P30/RES_summary!P$19)</f>
        <v>0</v>
      </c>
      <c r="Q30" s="72">
        <f>IF(RES_hh_tesh!Q30=0,0,RES_hh_tesh!Q30/RES_summary!Q$19)</f>
        <v>0</v>
      </c>
      <c r="R30" s="72">
        <f>IF(RES_hh_tesh!R30=0,0,RES_hh_tesh!R30/RES_summary!R$19)</f>
        <v>0</v>
      </c>
      <c r="S30" s="72">
        <f>IF(RES_hh_tesh!S30=0,0,RES_hh_tesh!S30/RES_summary!S$19)</f>
        <v>0</v>
      </c>
      <c r="T30" s="72">
        <f>IF(RES_hh_tesh!T30=0,0,RES_hh_tesh!T30/RES_summary!T$19)</f>
        <v>0</v>
      </c>
      <c r="U30" s="72">
        <f>IF(RES_hh_tesh!U30=0,0,RES_hh_tesh!U30/RES_summary!U$19)</f>
        <v>0</v>
      </c>
      <c r="V30" s="72">
        <f>IF(RES_hh_tesh!V30=0,0,RES_hh_tesh!V30/RES_summary!V$19)</f>
        <v>0</v>
      </c>
      <c r="W30" s="72">
        <f>IF(RES_hh_tesh!W30=0,0,RES_hh_tesh!W30/RES_summary!W$19)</f>
        <v>0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7.4275986856655489</v>
      </c>
      <c r="C32" s="77">
        <f>IF(RES_hh_tesh!C32=0,0,RES_hh_tesh!C32/RES_summary!C$19)</f>
        <v>4.7091156906823501</v>
      </c>
      <c r="D32" s="77">
        <f>IF(RES_hh_tesh!D32=0,0,RES_hh_tesh!D32/RES_summary!D$19)</f>
        <v>6.2852330699266155</v>
      </c>
      <c r="E32" s="77">
        <f>IF(RES_hh_tesh!E32=0,0,RES_hh_tesh!E32/RES_summary!E$19)</f>
        <v>6.5286052438065489</v>
      </c>
      <c r="F32" s="77">
        <f>IF(RES_hh_tesh!F32=0,0,RES_hh_tesh!F32/RES_summary!F$19)</f>
        <v>6.4253997331435047</v>
      </c>
      <c r="G32" s="77">
        <f>IF(RES_hh_tesh!G32=0,0,RES_hh_tesh!G32/RES_summary!G$19)</f>
        <v>6.322012967723591</v>
      </c>
      <c r="H32" s="77">
        <f>IF(RES_hh_tesh!H32=0,0,RES_hh_tesh!H32/RES_summary!H$19)</f>
        <v>6.0173220238412348</v>
      </c>
      <c r="I32" s="77">
        <f>IF(RES_hh_tesh!I32=0,0,RES_hh_tesh!I32/RES_summary!I$19)</f>
        <v>5.4260654137760591</v>
      </c>
      <c r="J32" s="77">
        <f>IF(RES_hh_tesh!J32=0,0,RES_hh_tesh!J32/RES_summary!J$19)</f>
        <v>5.1361896368044837</v>
      </c>
      <c r="K32" s="77">
        <f>IF(RES_hh_tesh!K32=0,0,RES_hh_tesh!K32/RES_summary!K$19)</f>
        <v>4.7349015438893618</v>
      </c>
      <c r="L32" s="77">
        <f>IF(RES_hh_tesh!L32=0,0,RES_hh_tesh!L32/RES_summary!L$19)</f>
        <v>6.819080463610768</v>
      </c>
      <c r="M32" s="77">
        <f>IF(RES_hh_tesh!M32=0,0,RES_hh_tesh!M32/RES_summary!M$19)</f>
        <v>6.6592864601862303</v>
      </c>
      <c r="N32" s="77">
        <f>IF(RES_hh_tesh!N32=0,0,RES_hh_tesh!N32/RES_summary!N$19)</f>
        <v>4.0324825684170387</v>
      </c>
      <c r="O32" s="77">
        <f>IF(RES_hh_tesh!O32=0,0,RES_hh_tesh!O32/RES_summary!O$19)</f>
        <v>5.8923109863081686</v>
      </c>
      <c r="P32" s="77">
        <f>IF(RES_hh_tesh!P32=0,0,RES_hh_tesh!P32/RES_summary!P$19)</f>
        <v>5.4798475211526227</v>
      </c>
      <c r="Q32" s="77">
        <f>IF(RES_hh_tesh!Q32=0,0,RES_hh_tesh!Q32/RES_summary!Q$19)</f>
        <v>6.0984458881746084</v>
      </c>
      <c r="R32" s="77">
        <f>IF(RES_hh_tesh!R32=0,0,RES_hh_tesh!R32/RES_summary!R$19)</f>
        <v>7.8849195339737408</v>
      </c>
      <c r="S32" s="77">
        <f>IF(RES_hh_tesh!S32=0,0,RES_hh_tesh!S32/RES_summary!S$19)</f>
        <v>3.2682531795504457</v>
      </c>
      <c r="T32" s="77">
        <f>IF(RES_hh_tesh!T32=0,0,RES_hh_tesh!T32/RES_summary!T$19)</f>
        <v>4.6090045303317817</v>
      </c>
      <c r="U32" s="77">
        <f>IF(RES_hh_tesh!U32=0,0,RES_hh_tesh!U32/RES_summary!U$19)</f>
        <v>4.8051522393551487</v>
      </c>
      <c r="V32" s="77">
        <f>IF(RES_hh_tesh!V32=0,0,RES_hh_tesh!V32/RES_summary!V$19)</f>
        <v>4.548631205069106</v>
      </c>
      <c r="W32" s="77">
        <f>IF(RES_hh_tesh!W32=0,0,RES_hh_tesh!W32/RES_summary!W$19)</f>
        <v>3.9129113331965546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2.9068338290119375</v>
      </c>
      <c r="C3" s="65">
        <f>IF(RES_hh_emih!C3=0,0,RES_hh_emih!C3/RES_summary!C$19)</f>
        <v>2.876414394356575</v>
      </c>
      <c r="D3" s="65">
        <f>IF(RES_hh_emih!D3=0,0,RES_hh_emih!D3/RES_summary!D$19)</f>
        <v>3.0167527774326355</v>
      </c>
      <c r="E3" s="65">
        <f>IF(RES_hh_emih!E3=0,0,RES_hh_emih!E3/RES_summary!E$19)</f>
        <v>2.9845564672042109</v>
      </c>
      <c r="F3" s="65">
        <f>IF(RES_hh_emih!F3=0,0,RES_hh_emih!F3/RES_summary!F$19)</f>
        <v>2.9533215675775977</v>
      </c>
      <c r="G3" s="65">
        <f>IF(RES_hh_emih!G3=0,0,RES_hh_emih!G3/RES_summary!G$19)</f>
        <v>2.8407818334638049</v>
      </c>
      <c r="H3" s="65">
        <f>IF(RES_hh_emih!H3=0,0,RES_hh_emih!H3/RES_summary!H$19)</f>
        <v>2.5990618117672732</v>
      </c>
      <c r="I3" s="65">
        <f>IF(RES_hh_emih!I3=0,0,RES_hh_emih!I3/RES_summary!I$19)</f>
        <v>2.3635314506020819</v>
      </c>
      <c r="J3" s="65">
        <f>IF(RES_hh_emih!J3=0,0,RES_hh_emih!J3/RES_summary!J$19)</f>
        <v>2.5004980305336386</v>
      </c>
      <c r="K3" s="65">
        <f>IF(RES_hh_emih!K3=0,0,RES_hh_emih!K3/RES_summary!K$19)</f>
        <v>2.6332074177087716</v>
      </c>
      <c r="L3" s="65">
        <f>IF(RES_hh_emih!L3=0,0,RES_hh_emih!L3/RES_summary!L$19)</f>
        <v>2.3914453148431178</v>
      </c>
      <c r="M3" s="65">
        <f>IF(RES_hh_emih!M3=0,0,RES_hh_emih!M3/RES_summary!M$19)</f>
        <v>2.1737853666258862</v>
      </c>
      <c r="N3" s="65">
        <f>IF(RES_hh_emih!N3=0,0,RES_hh_emih!N3/RES_summary!N$19)</f>
        <v>2.3005346073300825</v>
      </c>
      <c r="O3" s="65">
        <f>IF(RES_hh_emih!O3=0,0,RES_hh_emih!O3/RES_summary!O$19)</f>
        <v>2.4021702080175555</v>
      </c>
      <c r="P3" s="65">
        <f>IF(RES_hh_emih!P3=0,0,RES_hh_emih!P3/RES_summary!P$19)</f>
        <v>2.1534629647290289</v>
      </c>
      <c r="Q3" s="65">
        <f>IF(RES_hh_emih!Q3=0,0,RES_hh_emih!Q3/RES_summary!Q$19)</f>
        <v>2.3594669845827361</v>
      </c>
      <c r="R3" s="65">
        <f>IF(RES_hh_emih!R3=0,0,RES_hh_emih!R3/RES_summary!R$19)</f>
        <v>1.973880972871225</v>
      </c>
      <c r="S3" s="65">
        <f>IF(RES_hh_emih!S3=0,0,RES_hh_emih!S3/RES_summary!S$19)</f>
        <v>2.1513272243028796</v>
      </c>
      <c r="T3" s="65">
        <f>IF(RES_hh_emih!T3=0,0,RES_hh_emih!T3/RES_summary!T$19)</f>
        <v>1.5577946265888061</v>
      </c>
      <c r="U3" s="65">
        <f>IF(RES_hh_emih!U3=0,0,RES_hh_emih!U3/RES_summary!U$19)</f>
        <v>1.5464349702430589</v>
      </c>
      <c r="V3" s="65">
        <f>IF(RES_hh_emih!V3=0,0,RES_hh_emih!V3/RES_summary!V$19)</f>
        <v>1.5445040127476433</v>
      </c>
      <c r="W3" s="65">
        <f>IF(RES_hh_emih!W3=0,0,RES_hh_emih!W3/RES_summary!W$19)</f>
        <v>1.4045590204700193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0.82626801903947522</v>
      </c>
      <c r="C4" s="69">
        <f>IF(RES_hh_emih!C4=0,0,RES_hh_emih!C4/RES_summary!C$19)</f>
        <v>0.85742021452395534</v>
      </c>
      <c r="D4" s="69">
        <f>IF(RES_hh_emih!D4=0,0,RES_hh_emih!D4/RES_summary!D$19)</f>
        <v>1.1513039762296446</v>
      </c>
      <c r="E4" s="69">
        <f>IF(RES_hh_emih!E4=0,0,RES_hh_emih!E4/RES_summary!E$19)</f>
        <v>1.3391044526106202</v>
      </c>
      <c r="F4" s="69">
        <f>IF(RES_hh_emih!F4=0,0,RES_hh_emih!F4/RES_summary!F$19)</f>
        <v>1.0541949455558808</v>
      </c>
      <c r="G4" s="69">
        <f>IF(RES_hh_emih!G4=0,0,RES_hh_emih!G4/RES_summary!G$19)</f>
        <v>1.0100536659352601</v>
      </c>
      <c r="H4" s="69">
        <f>IF(RES_hh_emih!H4=0,0,RES_hh_emih!H4/RES_summary!H$19)</f>
        <v>0.98806912126216639</v>
      </c>
      <c r="I4" s="69">
        <f>IF(RES_hh_emih!I4=0,0,RES_hh_emih!I4/RES_summary!I$19)</f>
        <v>0.81910461951376967</v>
      </c>
      <c r="J4" s="69">
        <f>IF(RES_hh_emih!J4=0,0,RES_hh_emih!J4/RES_summary!J$19)</f>
        <v>0.68129570274767803</v>
      </c>
      <c r="K4" s="69">
        <f>IF(RES_hh_emih!K4=0,0,RES_hh_emih!K4/RES_summary!K$19)</f>
        <v>0.67930717337422963</v>
      </c>
      <c r="L4" s="69">
        <f>IF(RES_hh_emih!L4=0,0,RES_hh_emih!L4/RES_summary!L$19)</f>
        <v>0.60081660482220023</v>
      </c>
      <c r="M4" s="69">
        <f>IF(RES_hh_emih!M4=0,0,RES_hh_emih!M4/RES_summary!M$19)</f>
        <v>0.53519430849309368</v>
      </c>
      <c r="N4" s="69">
        <f>IF(RES_hh_emih!N4=0,0,RES_hh_emih!N4/RES_summary!N$19)</f>
        <v>0.65026124836639754</v>
      </c>
      <c r="O4" s="69">
        <f>IF(RES_hh_emih!O4=0,0,RES_hh_emih!O4/RES_summary!O$19)</f>
        <v>0.66138843083027099</v>
      </c>
      <c r="P4" s="69">
        <f>IF(RES_hh_emih!P4=0,0,RES_hh_emih!P4/RES_summary!P$19)</f>
        <v>0.59183153531141197</v>
      </c>
      <c r="Q4" s="69">
        <f>IF(RES_hh_emih!Q4=0,0,RES_hh_emih!Q4/RES_summary!Q$19)</f>
        <v>0.75021537922141079</v>
      </c>
      <c r="R4" s="69">
        <f>IF(RES_hh_emih!R4=0,0,RES_hh_emih!R4/RES_summary!R$19)</f>
        <v>0.43993714651351812</v>
      </c>
      <c r="S4" s="69">
        <f>IF(RES_hh_emih!S4=0,0,RES_hh_emih!S4/RES_summary!S$19)</f>
        <v>0.66424421844377679</v>
      </c>
      <c r="T4" s="69">
        <f>IF(RES_hh_emih!T4=0,0,RES_hh_emih!T4/RES_summary!T$19)</f>
        <v>0.11643856765161199</v>
      </c>
      <c r="U4" s="69">
        <f>IF(RES_hh_emih!U4=0,0,RES_hh_emih!U4/RES_summary!U$19)</f>
        <v>0.2416785065003148</v>
      </c>
      <c r="V4" s="69">
        <f>IF(RES_hh_emih!V4=0,0,RES_hh_emih!V4/RES_summary!V$19)</f>
        <v>0.31143549935166787</v>
      </c>
      <c r="W4" s="69">
        <f>IF(RES_hh_emih!W4=0,0,RES_hh_emih!W4/RES_summary!W$19)</f>
        <v>0.22931313898164468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1.1544068183473992</v>
      </c>
      <c r="C6" s="72">
        <f>IF(RES_hh_emih!C6=0,0,RES_hh_emih!C6/RES_summary!C$19)</f>
        <v>1.2348903787272136</v>
      </c>
      <c r="D6" s="72">
        <f>IF(RES_hh_emih!D6=0,0,RES_hh_emih!D6/RES_summary!D$19)</f>
        <v>1.7399636975751571</v>
      </c>
      <c r="E6" s="72">
        <f>IF(RES_hh_emih!E6=0,0,RES_hh_emih!E6/RES_summary!E$19)</f>
        <v>2.2096384954523702</v>
      </c>
      <c r="F6" s="72">
        <f>IF(RES_hh_emih!F6=0,0,RES_hh_emih!F6/RES_summary!F$19)</f>
        <v>1.9098934215596115</v>
      </c>
      <c r="G6" s="72">
        <f>IF(RES_hh_emih!G6=0,0,RES_hh_emih!G6/RES_summary!G$19)</f>
        <v>2.0276104673454221</v>
      </c>
      <c r="H6" s="72">
        <f>IF(RES_hh_emih!H6=0,0,RES_hh_emih!H6/RES_summary!H$19)</f>
        <v>2.2453427006910633</v>
      </c>
      <c r="I6" s="72">
        <f>IF(RES_hh_emih!I6=0,0,RES_hh_emih!I6/RES_summary!I$19)</f>
        <v>2.0919683905586575</v>
      </c>
      <c r="J6" s="72">
        <f>IF(RES_hh_emih!J6=0,0,RES_hh_emih!J6/RES_summary!J$19)</f>
        <v>1.9577819323820804</v>
      </c>
      <c r="K6" s="72">
        <f>IF(RES_hh_emih!K6=0,0,RES_hh_emih!K6/RES_summary!K$19)</f>
        <v>2.1351225556582643</v>
      </c>
      <c r="L6" s="72">
        <f>IF(RES_hh_emih!L6=0,0,RES_hh_emih!L6/RES_summary!L$19)</f>
        <v>2.1612200329881022</v>
      </c>
      <c r="M6" s="72">
        <f>IF(RES_hh_emih!M6=0,0,RES_hh_emih!M6/RES_summary!M$19)</f>
        <v>2.0443770406523116</v>
      </c>
      <c r="N6" s="72">
        <f>IF(RES_hh_emih!N6=0,0,RES_hh_emih!N6/RES_summary!N$19)</f>
        <v>2.563855806502187</v>
      </c>
      <c r="O6" s="72">
        <f>IF(RES_hh_emih!O6=0,0,RES_hh_emih!O6/RES_summary!O$19)</f>
        <v>2.6094872839303784</v>
      </c>
      <c r="P6" s="72">
        <f>IF(RES_hh_emih!P6=0,0,RES_hh_emih!P6/RES_summary!P$19)</f>
        <v>2.4213674361376656</v>
      </c>
      <c r="Q6" s="72">
        <f>IF(RES_hh_emih!Q6=0,0,RES_hh_emih!Q6/RES_summary!Q$19)</f>
        <v>3.3704273522805792</v>
      </c>
      <c r="R6" s="72">
        <f>IF(RES_hh_emih!R6=0,0,RES_hh_emih!R6/RES_summary!R$19)</f>
        <v>2.3807650890722858</v>
      </c>
      <c r="S6" s="72">
        <f>IF(RES_hh_emih!S6=0,0,RES_hh_emih!S6/RES_summary!S$19)</f>
        <v>4.6737295523444526</v>
      </c>
      <c r="T6" s="72">
        <f>IF(RES_hh_emih!T6=0,0,RES_hh_emih!T6/RES_summary!T$19)</f>
        <v>1.3097598825320107</v>
      </c>
      <c r="U6" s="72">
        <f>IF(RES_hh_emih!U6=0,0,RES_hh_emih!U6/RES_summary!U$19)</f>
        <v>3.4488484424346044</v>
      </c>
      <c r="V6" s="72">
        <f>IF(RES_hh_emih!V6=0,0,RES_hh_emih!V6/RES_summary!V$19)</f>
        <v>4.6600656712859614</v>
      </c>
      <c r="W6" s="72">
        <f>IF(RES_hh_emih!W6=0,0,RES_hh_emih!W6/RES_summary!W$19)</f>
        <v>3.8046611461772373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1.2098210547146118</v>
      </c>
      <c r="C7" s="72">
        <f>IF(RES_hh_emih!C7=0,0,RES_hh_emih!C7/RES_summary!C$19)</f>
        <v>1.297157896053089</v>
      </c>
      <c r="D7" s="72">
        <f>IF(RES_hh_emih!D7=0,0,RES_hh_emih!D7/RES_summary!D$19)</f>
        <v>1.6104975749340551</v>
      </c>
      <c r="E7" s="72">
        <f>IF(RES_hh_emih!E7=0,0,RES_hh_emih!E7/RES_summary!E$19)</f>
        <v>1.9029244130867184</v>
      </c>
      <c r="F7" s="72">
        <f>IF(RES_hh_emih!F7=0,0,RES_hh_emih!F7/RES_summary!F$19)</f>
        <v>2.0637771475763986</v>
      </c>
      <c r="G7" s="72">
        <f>IF(RES_hh_emih!G7=0,0,RES_hh_emih!G7/RES_summary!G$19)</f>
        <v>2.1270275507449492</v>
      </c>
      <c r="H7" s="72">
        <f>IF(RES_hh_emih!H7=0,0,RES_hh_emih!H7/RES_summary!H$19)</f>
        <v>2.1629495430613264</v>
      </c>
      <c r="I7" s="72">
        <f>IF(RES_hh_emih!I7=0,0,RES_hh_emih!I7/RES_summary!I$19)</f>
        <v>2.1068370199221449</v>
      </c>
      <c r="J7" s="72">
        <f>IF(RES_hh_emih!J7=0,0,RES_hh_emih!J7/RES_summary!J$19)</f>
        <v>2.0896467846415576</v>
      </c>
      <c r="K7" s="72">
        <f>IF(RES_hh_emih!K7=0,0,RES_hh_emih!K7/RES_summary!K$19)</f>
        <v>2.1473460364812982</v>
      </c>
      <c r="L7" s="72">
        <f>IF(RES_hh_emih!L7=0,0,RES_hh_emih!L7/RES_summary!L$19)</f>
        <v>2.3167454712083502</v>
      </c>
      <c r="M7" s="72">
        <f>IF(RES_hh_emih!M7=0,0,RES_hh_emih!M7/RES_summary!M$19)</f>
        <v>2.3938809099701124</v>
      </c>
      <c r="N7" s="72">
        <f>IF(RES_hh_emih!N7=0,0,RES_hh_emih!N7/RES_summary!N$19)</f>
        <v>2.5957613309018739</v>
      </c>
      <c r="O7" s="72">
        <f>IF(RES_hh_emih!O7=0,0,RES_hh_emih!O7/RES_summary!O$19)</f>
        <v>2.6729622972407849</v>
      </c>
      <c r="P7" s="72">
        <f>IF(RES_hh_emih!P7=0,0,RES_hh_emih!P7/RES_summary!P$19)</f>
        <v>2.6925048084866656</v>
      </c>
      <c r="Q7" s="72">
        <f>IF(RES_hh_emih!Q7=0,0,RES_hh_emih!Q7/RES_summary!Q$19)</f>
        <v>2.9984158096867568</v>
      </c>
      <c r="R7" s="72">
        <f>IF(RES_hh_emih!R7=0,0,RES_hh_emih!R7/RES_summary!R$19)</f>
        <v>3.219050896568302</v>
      </c>
      <c r="S7" s="72">
        <f>IF(RES_hh_emih!S7=0,0,RES_hh_emih!S7/RES_summary!S$19)</f>
        <v>4.5076234245403866</v>
      </c>
      <c r="T7" s="72">
        <f>IF(RES_hh_emih!T7=0,0,RES_hh_emih!T7/RES_summary!T$19)</f>
        <v>1.9458564293617004</v>
      </c>
      <c r="U7" s="72">
        <f>IF(RES_hh_emih!U7=0,0,RES_hh_emih!U7/RES_summary!U$19)</f>
        <v>2.780631174918538</v>
      </c>
      <c r="V7" s="72">
        <f>IF(RES_hh_emih!V7=0,0,RES_hh_emih!V7/RES_summary!V$19)</f>
        <v>3.7111820857446265</v>
      </c>
      <c r="W7" s="72">
        <f>IF(RES_hh_emih!W7=0,0,RES_hh_emih!W7/RES_summary!W$19)</f>
        <v>4.6736204438162385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0</v>
      </c>
      <c r="C8" s="72">
        <f>IF(RES_hh_emih!C8=0,0,RES_hh_emih!C8/RES_summary!C$19)</f>
        <v>0</v>
      </c>
      <c r="D8" s="72">
        <f>IF(RES_hh_emih!D8=0,0,RES_hh_emih!D8/RES_summary!D$19)</f>
        <v>0</v>
      </c>
      <c r="E8" s="72">
        <f>IF(RES_hh_emih!E8=0,0,RES_hh_emih!E8/RES_summary!E$19)</f>
        <v>0</v>
      </c>
      <c r="F8" s="72">
        <f>IF(RES_hh_emih!F8=0,0,RES_hh_emih!F8/RES_summary!F$19)</f>
        <v>0</v>
      </c>
      <c r="G8" s="72">
        <f>IF(RES_hh_emih!G8=0,0,RES_hh_emih!G8/RES_summary!G$19)</f>
        <v>0</v>
      </c>
      <c r="H8" s="72">
        <f>IF(RES_hh_emih!H8=0,0,RES_hh_emih!H8/RES_summary!H$19)</f>
        <v>0</v>
      </c>
      <c r="I8" s="72">
        <f>IF(RES_hh_emih!I8=0,0,RES_hh_emih!I8/RES_summary!I$19)</f>
        <v>0</v>
      </c>
      <c r="J8" s="72">
        <f>IF(RES_hh_emih!J8=0,0,RES_hh_emih!J8/RES_summary!J$19)</f>
        <v>0</v>
      </c>
      <c r="K8" s="72">
        <f>IF(RES_hh_emih!K8=0,0,RES_hh_emih!K8/RES_summary!K$19)</f>
        <v>0</v>
      </c>
      <c r="L8" s="72">
        <f>IF(RES_hh_emih!L8=0,0,RES_hh_emih!L8/RES_summary!L$19)</f>
        <v>0</v>
      </c>
      <c r="M8" s="72">
        <f>IF(RES_hh_emih!M8=0,0,RES_hh_emih!M8/RES_summary!M$19)</f>
        <v>0</v>
      </c>
      <c r="N8" s="72">
        <f>IF(RES_hh_emih!N8=0,0,RES_hh_emih!N8/RES_summary!N$19)</f>
        <v>0</v>
      </c>
      <c r="O8" s="72">
        <f>IF(RES_hh_emih!O8=0,0,RES_hh_emih!O8/RES_summary!O$19)</f>
        <v>0</v>
      </c>
      <c r="P8" s="72">
        <f>IF(RES_hh_emih!P8=0,0,RES_hh_emih!P8/RES_summary!P$19)</f>
        <v>0</v>
      </c>
      <c r="Q8" s="72">
        <f>IF(RES_hh_emih!Q8=0,0,RES_hh_emih!Q8/RES_summary!Q$19)</f>
        <v>0</v>
      </c>
      <c r="R8" s="72">
        <f>IF(RES_hh_emih!R8=0,0,RES_hh_emih!R8/RES_summary!R$19)</f>
        <v>0</v>
      </c>
      <c r="S8" s="72">
        <f>IF(RES_hh_emih!S8=0,0,RES_hh_emih!S8/RES_summary!S$19)</f>
        <v>0</v>
      </c>
      <c r="T8" s="72">
        <f>IF(RES_hh_emih!T8=0,0,RES_hh_emih!T8/RES_summary!T$19)</f>
        <v>0</v>
      </c>
      <c r="U8" s="72">
        <f>IF(RES_hh_emih!U8=0,0,RES_hh_emih!U8/RES_summary!U$19)</f>
        <v>0</v>
      </c>
      <c r="V8" s="72">
        <f>IF(RES_hh_emih!V8=0,0,RES_hh_emih!V8/RES_summary!V$19)</f>
        <v>0</v>
      </c>
      <c r="W8" s="72">
        <f>IF(RES_hh_emih!W8=0,0,RES_hh_emih!W8/RES_summary!W$19)</f>
        <v>0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</v>
      </c>
      <c r="C17" s="69">
        <f>IF(RES_hh_emih!C17=0,0,RES_hh_emih!C17/RES_summary!C$19)</f>
        <v>0</v>
      </c>
      <c r="D17" s="69">
        <f>IF(RES_hh_emih!D17=0,0,RES_hh_emih!D17/RES_summary!D$19)</f>
        <v>0</v>
      </c>
      <c r="E17" s="69">
        <f>IF(RES_hh_emih!E17=0,0,RES_hh_emih!E17/RES_summary!E$19)</f>
        <v>0</v>
      </c>
      <c r="F17" s="69">
        <f>IF(RES_hh_emih!F17=0,0,RES_hh_emih!F17/RES_summary!F$19)</f>
        <v>0</v>
      </c>
      <c r="G17" s="69">
        <f>IF(RES_hh_emih!G17=0,0,RES_hh_emih!G17/RES_summary!G$19)</f>
        <v>0</v>
      </c>
      <c r="H17" s="69">
        <f>IF(RES_hh_emih!H17=0,0,RES_hh_emih!H17/RES_summary!H$19)</f>
        <v>0</v>
      </c>
      <c r="I17" s="69">
        <f>IF(RES_hh_emih!I17=0,0,RES_hh_emih!I17/RES_summary!I$19)</f>
        <v>0</v>
      </c>
      <c r="J17" s="69">
        <f>IF(RES_hh_emih!J17=0,0,RES_hh_emih!J17/RES_summary!J$19)</f>
        <v>0</v>
      </c>
      <c r="K17" s="69">
        <f>IF(RES_hh_emih!K17=0,0,RES_hh_emih!K17/RES_summary!K$19)</f>
        <v>0</v>
      </c>
      <c r="L17" s="69">
        <f>IF(RES_hh_emih!L17=0,0,RES_hh_emih!L17/RES_summary!L$19)</f>
        <v>0</v>
      </c>
      <c r="M17" s="69">
        <f>IF(RES_hh_emih!M17=0,0,RES_hh_emih!M17/RES_summary!M$19)</f>
        <v>0</v>
      </c>
      <c r="N17" s="69">
        <f>IF(RES_hh_emih!N17=0,0,RES_hh_emih!N17/RES_summary!N$19)</f>
        <v>0</v>
      </c>
      <c r="O17" s="69">
        <f>IF(RES_hh_emih!O17=0,0,RES_hh_emih!O17/RES_summary!O$19)</f>
        <v>0</v>
      </c>
      <c r="P17" s="69">
        <f>IF(RES_hh_emih!P17=0,0,RES_hh_emih!P17/RES_summary!P$19)</f>
        <v>0</v>
      </c>
      <c r="Q17" s="69">
        <f>IF(RES_hh_emih!Q17=0,0,RES_hh_emih!Q17/RES_summary!Q$19)</f>
        <v>0</v>
      </c>
      <c r="R17" s="69">
        <f>IF(RES_hh_emih!R17=0,0,RES_hh_emih!R17/RES_summary!R$19)</f>
        <v>0</v>
      </c>
      <c r="S17" s="69">
        <f>IF(RES_hh_emih!S17=0,0,RES_hh_emih!S17/RES_summary!S$19)</f>
        <v>0</v>
      </c>
      <c r="T17" s="69">
        <f>IF(RES_hh_emih!T17=0,0,RES_hh_emih!T17/RES_summary!T$19)</f>
        <v>0</v>
      </c>
      <c r="U17" s="69">
        <f>IF(RES_hh_emih!U17=0,0,RES_hh_emih!U17/RES_summary!U$19)</f>
        <v>0</v>
      </c>
      <c r="V17" s="69">
        <f>IF(RES_hh_emih!V17=0,0,RES_hh_emih!V17/RES_summary!V$19)</f>
        <v>0</v>
      </c>
      <c r="W17" s="69">
        <f>IF(RES_hh_emih!W17=0,0,RES_hh_emih!W17/RES_summary!W$19)</f>
        <v>0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0</v>
      </c>
      <c r="C21" s="72">
        <f>IF(RES_hh_emih!C21=0,0,RES_hh_emih!C21/RES_summary!C$19)</f>
        <v>0</v>
      </c>
      <c r="D21" s="72">
        <f>IF(RES_hh_emih!D21=0,0,RES_hh_emih!D21/RES_summary!D$19)</f>
        <v>0</v>
      </c>
      <c r="E21" s="72">
        <f>IF(RES_hh_emih!E21=0,0,RES_hh_emih!E21/RES_summary!E$19)</f>
        <v>0</v>
      </c>
      <c r="F21" s="72">
        <f>IF(RES_hh_emih!F21=0,0,RES_hh_emih!F21/RES_summary!F$19)</f>
        <v>0</v>
      </c>
      <c r="G21" s="72">
        <f>IF(RES_hh_emih!G21=0,0,RES_hh_emih!G21/RES_summary!G$19)</f>
        <v>0</v>
      </c>
      <c r="H21" s="72">
        <f>IF(RES_hh_emih!H21=0,0,RES_hh_emih!H21/RES_summary!H$19)</f>
        <v>0</v>
      </c>
      <c r="I21" s="72">
        <f>IF(RES_hh_emih!I21=0,0,RES_hh_emih!I21/RES_summary!I$19)</f>
        <v>0</v>
      </c>
      <c r="J21" s="72">
        <f>IF(RES_hh_emih!J21=0,0,RES_hh_emih!J21/RES_summary!J$19)</f>
        <v>0</v>
      </c>
      <c r="K21" s="72">
        <f>IF(RES_hh_emih!K21=0,0,RES_hh_emih!K21/RES_summary!K$19)</f>
        <v>0</v>
      </c>
      <c r="L21" s="72">
        <f>IF(RES_hh_emih!L21=0,0,RES_hh_emih!L21/RES_summary!L$19)</f>
        <v>0</v>
      </c>
      <c r="M21" s="72">
        <f>IF(RES_hh_emih!M21=0,0,RES_hh_emih!M21/RES_summary!M$19)</f>
        <v>0</v>
      </c>
      <c r="N21" s="72">
        <f>IF(RES_hh_emih!N21=0,0,RES_hh_emih!N21/RES_summary!N$19)</f>
        <v>0</v>
      </c>
      <c r="O21" s="72">
        <f>IF(RES_hh_emih!O21=0,0,RES_hh_emih!O21/RES_summary!O$19)</f>
        <v>0</v>
      </c>
      <c r="P21" s="72">
        <f>IF(RES_hh_emih!P21=0,0,RES_hh_emih!P21/RES_summary!P$19)</f>
        <v>0</v>
      </c>
      <c r="Q21" s="72">
        <f>IF(RES_hh_emih!Q21=0,0,RES_hh_emih!Q21/RES_summary!Q$19)</f>
        <v>0</v>
      </c>
      <c r="R21" s="72">
        <f>IF(RES_hh_emih!R21=0,0,RES_hh_emih!R21/RES_summary!R$19)</f>
        <v>0</v>
      </c>
      <c r="S21" s="72">
        <f>IF(RES_hh_emih!S21=0,0,RES_hh_emih!S21/RES_summary!S$19)</f>
        <v>0</v>
      </c>
      <c r="T21" s="72">
        <f>IF(RES_hh_emih!T21=0,0,RES_hh_emih!T21/RES_summary!T$19)</f>
        <v>0</v>
      </c>
      <c r="U21" s="72">
        <f>IF(RES_hh_emih!U21=0,0,RES_hh_emih!U21/RES_summary!U$19)</f>
        <v>0</v>
      </c>
      <c r="V21" s="72">
        <f>IF(RES_hh_emih!V21=0,0,RES_hh_emih!V21/RES_summary!V$19)</f>
        <v>0</v>
      </c>
      <c r="W21" s="72">
        <f>IF(RES_hh_emih!W21=0,0,RES_hh_emih!W21/RES_summary!W$19)</f>
        <v>0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2.0805658099724629</v>
      </c>
      <c r="C27" s="69">
        <f>IF(RES_hh_emih!C27=0,0,RES_hh_emih!C27/RES_summary!C$19)</f>
        <v>2.0189941798326201</v>
      </c>
      <c r="D27" s="69">
        <f>IF(RES_hh_emih!D27=0,0,RES_hh_emih!D27/RES_summary!D$19)</f>
        <v>1.8654488012029913</v>
      </c>
      <c r="E27" s="69">
        <f>IF(RES_hh_emih!E27=0,0,RES_hh_emih!E27/RES_summary!E$19)</f>
        <v>1.64545201459359</v>
      </c>
      <c r="F27" s="69">
        <f>IF(RES_hh_emih!F27=0,0,RES_hh_emih!F27/RES_summary!F$19)</f>
        <v>1.8991266220217167</v>
      </c>
      <c r="G27" s="69">
        <f>IF(RES_hh_emih!G27=0,0,RES_hh_emih!G27/RES_summary!G$19)</f>
        <v>1.8307281675285443</v>
      </c>
      <c r="H27" s="69">
        <f>IF(RES_hh_emih!H27=0,0,RES_hh_emih!H27/RES_summary!H$19)</f>
        <v>1.6109926905051071</v>
      </c>
      <c r="I27" s="69">
        <f>IF(RES_hh_emih!I27=0,0,RES_hh_emih!I27/RES_summary!I$19)</f>
        <v>1.5444268310883125</v>
      </c>
      <c r="J27" s="69">
        <f>IF(RES_hh_emih!J27=0,0,RES_hh_emih!J27/RES_summary!J$19)</f>
        <v>1.8192023277859601</v>
      </c>
      <c r="K27" s="69">
        <f>IF(RES_hh_emih!K27=0,0,RES_hh_emih!K27/RES_summary!K$19)</f>
        <v>1.9539002443345421</v>
      </c>
      <c r="L27" s="69">
        <f>IF(RES_hh_emih!L27=0,0,RES_hh_emih!L27/RES_summary!L$19)</f>
        <v>1.7906287100209177</v>
      </c>
      <c r="M27" s="69">
        <f>IF(RES_hh_emih!M27=0,0,RES_hh_emih!M27/RES_summary!M$19)</f>
        <v>1.6385910581327923</v>
      </c>
      <c r="N27" s="69">
        <f>IF(RES_hh_emih!N27=0,0,RES_hh_emih!N27/RES_summary!N$19)</f>
        <v>1.6502733589636853</v>
      </c>
      <c r="O27" s="69">
        <f>IF(RES_hh_emih!O27=0,0,RES_hh_emih!O27/RES_summary!O$19)</f>
        <v>1.7407817771872836</v>
      </c>
      <c r="P27" s="69">
        <f>IF(RES_hh_emih!P27=0,0,RES_hh_emih!P27/RES_summary!P$19)</f>
        <v>1.561631429417617</v>
      </c>
      <c r="Q27" s="69">
        <f>IF(RES_hh_emih!Q27=0,0,RES_hh_emih!Q27/RES_summary!Q$19)</f>
        <v>1.6092516053613259</v>
      </c>
      <c r="R27" s="69">
        <f>IF(RES_hh_emih!R27=0,0,RES_hh_emih!R27/RES_summary!R$19)</f>
        <v>1.5339438263577068</v>
      </c>
      <c r="S27" s="69">
        <f>IF(RES_hh_emih!S27=0,0,RES_hh_emih!S27/RES_summary!S$19)</f>
        <v>1.4870830058591029</v>
      </c>
      <c r="T27" s="69">
        <f>IF(RES_hh_emih!T27=0,0,RES_hh_emih!T27/RES_summary!T$19)</f>
        <v>1.4413560589371939</v>
      </c>
      <c r="U27" s="69">
        <f>IF(RES_hh_emih!U27=0,0,RES_hh_emih!U27/RES_summary!U$19)</f>
        <v>1.304756463742744</v>
      </c>
      <c r="V27" s="69">
        <f>IF(RES_hh_emih!V27=0,0,RES_hh_emih!V27/RES_summary!V$19)</f>
        <v>1.2330685133959758</v>
      </c>
      <c r="W27" s="69">
        <f>IF(RES_hh_emih!W27=0,0,RES_hh_emih!W27/RES_summary!W$19)</f>
        <v>1.1752458814883744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2.5629582066114924</v>
      </c>
      <c r="C29" s="72">
        <f>IF(RES_hh_emih!C29=0,0,RES_hh_emih!C29/RES_summary!C$19)</f>
        <v>2.4899308303444663</v>
      </c>
      <c r="D29" s="72">
        <f>IF(RES_hh_emih!D29=0,0,RES_hh_emih!D29/RES_summary!D$19)</f>
        <v>2.3920251865348527</v>
      </c>
      <c r="E29" s="72">
        <f>IF(RES_hh_emih!E29=0,0,RES_hh_emih!E29/RES_summary!E$19)</f>
        <v>2.1794582370535647</v>
      </c>
      <c r="F29" s="72">
        <f>IF(RES_hh_emih!F29=0,0,RES_hh_emih!F29/RES_summary!F$19)</f>
        <v>2.5469443248713071</v>
      </c>
      <c r="G29" s="72">
        <f>IF(RES_hh_emih!G29=0,0,RES_hh_emih!G29/RES_summary!G$19)</f>
        <v>2.454292372464244</v>
      </c>
      <c r="H29" s="72">
        <f>IF(RES_hh_emih!H29=0,0,RES_hh_emih!H29/RES_summary!H$19)</f>
        <v>2.1273409127513374</v>
      </c>
      <c r="I29" s="72">
        <f>IF(RES_hh_emih!I29=0,0,RES_hh_emih!I29/RES_summary!I$19)</f>
        <v>1.9770843889221548</v>
      </c>
      <c r="J29" s="72">
        <f>IF(RES_hh_emih!J29=0,0,RES_hh_emih!J29/RES_summary!J$19)</f>
        <v>2.2615538690923858</v>
      </c>
      <c r="K29" s="72">
        <f>IF(RES_hh_emih!K29=0,0,RES_hh_emih!K29/RES_summary!K$19)</f>
        <v>2.4182960337857513</v>
      </c>
      <c r="L29" s="72">
        <f>IF(RES_hh_emih!L29=0,0,RES_hh_emih!L29/RES_summary!L$19)</f>
        <v>2.2694357220386263</v>
      </c>
      <c r="M29" s="72">
        <f>IF(RES_hh_emih!M29=0,0,RES_hh_emih!M29/RES_summary!M$19)</f>
        <v>2.1112789515774595</v>
      </c>
      <c r="N29" s="72">
        <f>IF(RES_hh_emih!N29=0,0,RES_hh_emih!N29/RES_summary!N$19)</f>
        <v>2.1082896988455415</v>
      </c>
      <c r="O29" s="72">
        <f>IF(RES_hh_emih!O29=0,0,RES_hh_emih!O29/RES_summary!O$19)</f>
        <v>2.2805013221293939</v>
      </c>
      <c r="P29" s="72">
        <f>IF(RES_hh_emih!P29=0,0,RES_hh_emih!P29/RES_summary!P$19)</f>
        <v>2.1206396980836622</v>
      </c>
      <c r="Q29" s="72">
        <f>IF(RES_hh_emih!Q29=0,0,RES_hh_emih!Q29/RES_summary!Q$19)</f>
        <v>2.2236477640689527</v>
      </c>
      <c r="R29" s="72">
        <f>IF(RES_hh_emih!R29=0,0,RES_hh_emih!R29/RES_summary!R$19)</f>
        <v>2.1063535759190524</v>
      </c>
      <c r="S29" s="72">
        <f>IF(RES_hh_emih!S29=0,0,RES_hh_emih!S29/RES_summary!S$19)</f>
        <v>1.9555403755091572</v>
      </c>
      <c r="T29" s="72">
        <f>IF(RES_hh_emih!T29=0,0,RES_hh_emih!T29/RES_summary!T$19)</f>
        <v>1.8756340801903468</v>
      </c>
      <c r="U29" s="72">
        <f>IF(RES_hh_emih!U29=0,0,RES_hh_emih!U29/RES_summary!U$19)</f>
        <v>1.698230971121611</v>
      </c>
      <c r="V29" s="72">
        <f>IF(RES_hh_emih!V29=0,0,RES_hh_emih!V29/RES_summary!V$19)</f>
        <v>1.6163126212438523</v>
      </c>
      <c r="W29" s="72">
        <f>IF(RES_hh_emih!W29=0,0,RES_hh_emih!W29/RES_summary!W$19)</f>
        <v>1.5323194855509061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</v>
      </c>
      <c r="C30" s="72">
        <f>IF(RES_hh_emih!C30=0,0,RES_hh_emih!C30/RES_summary!C$19)</f>
        <v>0</v>
      </c>
      <c r="D30" s="72">
        <f>IF(RES_hh_emih!D30=0,0,RES_hh_emih!D30/RES_summary!D$19)</f>
        <v>0</v>
      </c>
      <c r="E30" s="72">
        <f>IF(RES_hh_emih!E30=0,0,RES_hh_emih!E30/RES_summary!E$19)</f>
        <v>0</v>
      </c>
      <c r="F30" s="72">
        <f>IF(RES_hh_emih!F30=0,0,RES_hh_emih!F30/RES_summary!F$19)</f>
        <v>0</v>
      </c>
      <c r="G30" s="72">
        <f>IF(RES_hh_emih!G30=0,0,RES_hh_emih!G30/RES_summary!G$19)</f>
        <v>0</v>
      </c>
      <c r="H30" s="72">
        <f>IF(RES_hh_emih!H30=0,0,RES_hh_emih!H30/RES_summary!H$19)</f>
        <v>0</v>
      </c>
      <c r="I30" s="72">
        <f>IF(RES_hh_emih!I30=0,0,RES_hh_emih!I30/RES_summary!I$19)</f>
        <v>0</v>
      </c>
      <c r="J30" s="72">
        <f>IF(RES_hh_emih!J30=0,0,RES_hh_emih!J30/RES_summary!J$19)</f>
        <v>0</v>
      </c>
      <c r="K30" s="72">
        <f>IF(RES_hh_emih!K30=0,0,RES_hh_emih!K30/RES_summary!K$19)</f>
        <v>0</v>
      </c>
      <c r="L30" s="72">
        <f>IF(RES_hh_emih!L30=0,0,RES_hh_emih!L30/RES_summary!L$19)</f>
        <v>0</v>
      </c>
      <c r="M30" s="72">
        <f>IF(RES_hh_emih!M30=0,0,RES_hh_emih!M30/RES_summary!M$19)</f>
        <v>0</v>
      </c>
      <c r="N30" s="72">
        <f>IF(RES_hh_emih!N30=0,0,RES_hh_emih!N30/RES_summary!N$19)</f>
        <v>0</v>
      </c>
      <c r="O30" s="72">
        <f>IF(RES_hh_emih!O30=0,0,RES_hh_emih!O30/RES_summary!O$19)</f>
        <v>0</v>
      </c>
      <c r="P30" s="72">
        <f>IF(RES_hh_emih!P30=0,0,RES_hh_emih!P30/RES_summary!P$19)</f>
        <v>0</v>
      </c>
      <c r="Q30" s="72">
        <f>IF(RES_hh_emih!Q30=0,0,RES_hh_emih!Q30/RES_summary!Q$19)</f>
        <v>0</v>
      </c>
      <c r="R30" s="72">
        <f>IF(RES_hh_emih!R30=0,0,RES_hh_emih!R30/RES_summary!R$19)</f>
        <v>0</v>
      </c>
      <c r="S30" s="72">
        <f>IF(RES_hh_emih!S30=0,0,RES_hh_emih!S30/RES_summary!S$19)</f>
        <v>0</v>
      </c>
      <c r="T30" s="72">
        <f>IF(RES_hh_emih!T30=0,0,RES_hh_emih!T30/RES_summary!T$19)</f>
        <v>0</v>
      </c>
      <c r="U30" s="72">
        <f>IF(RES_hh_emih!U30=0,0,RES_hh_emih!U30/RES_summary!U$19)</f>
        <v>0</v>
      </c>
      <c r="V30" s="72">
        <f>IF(RES_hh_emih!V30=0,0,RES_hh_emih!V30/RES_summary!V$19)</f>
        <v>0</v>
      </c>
      <c r="W30" s="72">
        <f>IF(RES_hh_emih!W30=0,0,RES_hh_emih!W30/RES_summary!W$19)</f>
        <v>0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4034</v>
      </c>
      <c r="D3" s="67">
        <f t="shared" si="0"/>
        <v>4259</v>
      </c>
      <c r="E3" s="67">
        <f t="shared" si="0"/>
        <v>4092</v>
      </c>
      <c r="F3" s="67">
        <f t="shared" si="0"/>
        <v>4090</v>
      </c>
      <c r="G3" s="67">
        <f t="shared" si="0"/>
        <v>4197</v>
      </c>
      <c r="H3" s="67">
        <f t="shared" si="0"/>
        <v>4809</v>
      </c>
      <c r="I3" s="67">
        <f t="shared" si="0"/>
        <v>4875</v>
      </c>
      <c r="J3" s="67">
        <f t="shared" si="0"/>
        <v>5790</v>
      </c>
      <c r="K3" s="67">
        <f t="shared" si="0"/>
        <v>5804</v>
      </c>
      <c r="L3" s="67">
        <f t="shared" si="0"/>
        <v>6084</v>
      </c>
      <c r="M3" s="67">
        <f t="shared" si="0"/>
        <v>5245</v>
      </c>
      <c r="N3" s="67">
        <f t="shared" si="0"/>
        <v>6102</v>
      </c>
      <c r="O3" s="67">
        <f t="shared" si="0"/>
        <v>7325</v>
      </c>
      <c r="P3" s="67">
        <f t="shared" si="0"/>
        <v>8456</v>
      </c>
      <c r="Q3" s="67">
        <f t="shared" si="0"/>
        <v>10831</v>
      </c>
      <c r="R3" s="67">
        <f t="shared" si="0"/>
        <v>9239</v>
      </c>
      <c r="S3" s="67">
        <f t="shared" si="0"/>
        <v>9321</v>
      </c>
      <c r="T3" s="67">
        <f t="shared" si="0"/>
        <v>11523</v>
      </c>
      <c r="U3" s="67">
        <f t="shared" si="0"/>
        <v>13769</v>
      </c>
      <c r="V3" s="67">
        <f t="shared" si="0"/>
        <v>14989</v>
      </c>
      <c r="W3" s="67">
        <f t="shared" si="0"/>
        <v>6019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4034</v>
      </c>
      <c r="D4" s="71">
        <f t="shared" si="1"/>
        <v>4259</v>
      </c>
      <c r="E4" s="71">
        <f t="shared" si="1"/>
        <v>4092</v>
      </c>
      <c r="F4" s="71">
        <f t="shared" si="1"/>
        <v>4090</v>
      </c>
      <c r="G4" s="71">
        <f t="shared" si="1"/>
        <v>4197</v>
      </c>
      <c r="H4" s="71">
        <f t="shared" si="1"/>
        <v>4809</v>
      </c>
      <c r="I4" s="71">
        <f t="shared" si="1"/>
        <v>4875</v>
      </c>
      <c r="J4" s="71">
        <f t="shared" si="1"/>
        <v>5790</v>
      </c>
      <c r="K4" s="71">
        <f t="shared" si="1"/>
        <v>5804</v>
      </c>
      <c r="L4" s="71">
        <f t="shared" si="1"/>
        <v>6084</v>
      </c>
      <c r="M4" s="71">
        <f t="shared" si="1"/>
        <v>5245</v>
      </c>
      <c r="N4" s="71">
        <f t="shared" si="1"/>
        <v>6102</v>
      </c>
      <c r="O4" s="71">
        <f t="shared" si="1"/>
        <v>7325</v>
      </c>
      <c r="P4" s="71">
        <f t="shared" si="1"/>
        <v>8456</v>
      </c>
      <c r="Q4" s="71">
        <f t="shared" si="1"/>
        <v>10831</v>
      </c>
      <c r="R4" s="71">
        <f t="shared" ref="R4:V4" si="2">SUM(R5:R13)</f>
        <v>9239</v>
      </c>
      <c r="S4" s="71">
        <f t="shared" si="2"/>
        <v>9321</v>
      </c>
      <c r="T4" s="71">
        <f t="shared" si="2"/>
        <v>11523</v>
      </c>
      <c r="U4" s="71">
        <f t="shared" si="2"/>
        <v>13769</v>
      </c>
      <c r="V4" s="71">
        <f t="shared" si="2"/>
        <v>14989</v>
      </c>
      <c r="W4" s="71">
        <f t="shared" ref="W4" si="3">SUM(W5:W13)</f>
        <v>6019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1858</v>
      </c>
      <c r="D6" s="82">
        <v>1736</v>
      </c>
      <c r="E6" s="82">
        <v>331</v>
      </c>
      <c r="F6" s="82">
        <v>0</v>
      </c>
      <c r="G6" s="82">
        <v>91</v>
      </c>
      <c r="H6" s="82">
        <v>74</v>
      </c>
      <c r="I6" s="82">
        <v>350</v>
      </c>
      <c r="J6" s="82">
        <v>727</v>
      </c>
      <c r="K6" s="82">
        <v>1620</v>
      </c>
      <c r="L6" s="82">
        <v>943</v>
      </c>
      <c r="M6" s="82">
        <v>1875</v>
      </c>
      <c r="N6" s="82">
        <v>2706</v>
      </c>
      <c r="O6" s="82">
        <v>3379</v>
      </c>
      <c r="P6" s="82">
        <v>755</v>
      </c>
      <c r="Q6" s="82">
        <v>310</v>
      </c>
      <c r="R6" s="82">
        <v>0</v>
      </c>
      <c r="S6" s="82">
        <v>1</v>
      </c>
      <c r="T6" s="82">
        <v>0</v>
      </c>
      <c r="U6" s="82">
        <v>0</v>
      </c>
      <c r="V6" s="82">
        <v>174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16</v>
      </c>
      <c r="D7" s="82">
        <v>0</v>
      </c>
      <c r="E7" s="82">
        <v>0</v>
      </c>
      <c r="F7" s="82">
        <v>0</v>
      </c>
      <c r="G7" s="82">
        <v>0</v>
      </c>
      <c r="H7" s="82">
        <v>18</v>
      </c>
      <c r="I7" s="82">
        <v>169</v>
      </c>
      <c r="J7" s="82">
        <v>200</v>
      </c>
      <c r="K7" s="82">
        <v>187</v>
      </c>
      <c r="L7" s="82">
        <v>56</v>
      </c>
      <c r="M7" s="82">
        <v>96</v>
      </c>
      <c r="N7" s="82">
        <v>88</v>
      </c>
      <c r="O7" s="82">
        <v>141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11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0</v>
      </c>
      <c r="D8" s="82">
        <v>0</v>
      </c>
      <c r="E8" s="82">
        <v>0</v>
      </c>
      <c r="F8" s="82">
        <v>0</v>
      </c>
      <c r="G8" s="82">
        <v>0</v>
      </c>
      <c r="H8" s="82">
        <v>0</v>
      </c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2">
        <v>0</v>
      </c>
      <c r="P8" s="82">
        <v>0</v>
      </c>
      <c r="Q8" s="82">
        <v>0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82">
        <v>0</v>
      </c>
      <c r="J9" s="82">
        <v>0</v>
      </c>
      <c r="K9" s="82">
        <v>0</v>
      </c>
      <c r="L9" s="82">
        <v>3551</v>
      </c>
      <c r="M9" s="82">
        <v>935</v>
      </c>
      <c r="N9" s="82">
        <v>661</v>
      </c>
      <c r="O9" s="82">
        <v>60</v>
      </c>
      <c r="P9" s="82">
        <v>759</v>
      </c>
      <c r="Q9" s="82">
        <v>0</v>
      </c>
      <c r="R9" s="82">
        <v>125</v>
      </c>
      <c r="S9" s="82">
        <v>0</v>
      </c>
      <c r="T9" s="82">
        <v>197</v>
      </c>
      <c r="U9" s="82">
        <v>289</v>
      </c>
      <c r="V9" s="82">
        <v>0</v>
      </c>
      <c r="W9" s="82">
        <v>33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1817</v>
      </c>
      <c r="D12" s="82">
        <v>2070</v>
      </c>
      <c r="E12" s="82">
        <v>3305</v>
      </c>
      <c r="F12" s="82">
        <v>3378</v>
      </c>
      <c r="G12" s="82">
        <v>3368</v>
      </c>
      <c r="H12" s="82">
        <v>3796</v>
      </c>
      <c r="I12" s="82">
        <v>3766</v>
      </c>
      <c r="J12" s="82">
        <v>4221</v>
      </c>
      <c r="K12" s="82">
        <v>3997</v>
      </c>
      <c r="L12" s="82">
        <v>1534</v>
      </c>
      <c r="M12" s="82">
        <v>2339</v>
      </c>
      <c r="N12" s="82">
        <v>2647</v>
      </c>
      <c r="O12" s="82">
        <v>3745</v>
      </c>
      <c r="P12" s="82">
        <v>6942</v>
      </c>
      <c r="Q12" s="82">
        <v>8721</v>
      </c>
      <c r="R12" s="82">
        <v>6009</v>
      </c>
      <c r="S12" s="82">
        <v>5180</v>
      </c>
      <c r="T12" s="82">
        <v>7971</v>
      </c>
      <c r="U12" s="82">
        <v>10786</v>
      </c>
      <c r="V12" s="82">
        <v>11109</v>
      </c>
      <c r="W12" s="82">
        <v>2868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343</v>
      </c>
      <c r="D13" s="83">
        <v>453</v>
      </c>
      <c r="E13" s="83">
        <v>456</v>
      </c>
      <c r="F13" s="83">
        <v>712</v>
      </c>
      <c r="G13" s="83">
        <v>738</v>
      </c>
      <c r="H13" s="83">
        <v>921</v>
      </c>
      <c r="I13" s="83">
        <v>590</v>
      </c>
      <c r="J13" s="83">
        <v>642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1800</v>
      </c>
      <c r="R13" s="83">
        <v>3105</v>
      </c>
      <c r="S13" s="83">
        <v>4140</v>
      </c>
      <c r="T13" s="83">
        <v>3355</v>
      </c>
      <c r="U13" s="83">
        <v>2694</v>
      </c>
      <c r="V13" s="83">
        <v>3695</v>
      </c>
      <c r="W13" s="83">
        <v>3118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1874</v>
      </c>
      <c r="D14" s="85">
        <f t="shared" si="4"/>
        <v>1736</v>
      </c>
      <c r="E14" s="85">
        <f t="shared" si="4"/>
        <v>331</v>
      </c>
      <c r="F14" s="85">
        <f t="shared" si="4"/>
        <v>0</v>
      </c>
      <c r="G14" s="85">
        <f t="shared" si="4"/>
        <v>91</v>
      </c>
      <c r="H14" s="85">
        <f t="shared" si="4"/>
        <v>92</v>
      </c>
      <c r="I14" s="85">
        <f t="shared" si="4"/>
        <v>519</v>
      </c>
      <c r="J14" s="85">
        <f t="shared" si="4"/>
        <v>927</v>
      </c>
      <c r="K14" s="85">
        <f t="shared" si="4"/>
        <v>1807</v>
      </c>
      <c r="L14" s="85">
        <f t="shared" si="4"/>
        <v>4550</v>
      </c>
      <c r="M14" s="85">
        <f t="shared" si="4"/>
        <v>2906</v>
      </c>
      <c r="N14" s="85">
        <f t="shared" si="4"/>
        <v>3455</v>
      </c>
      <c r="O14" s="85">
        <f t="shared" si="4"/>
        <v>3580</v>
      </c>
      <c r="P14" s="85">
        <f t="shared" si="4"/>
        <v>1514</v>
      </c>
      <c r="Q14" s="85">
        <f t="shared" si="4"/>
        <v>310</v>
      </c>
      <c r="R14" s="85">
        <f t="shared" ref="R14:V14" si="5">SUM(R5:R11)</f>
        <v>125</v>
      </c>
      <c r="S14" s="85">
        <f t="shared" si="5"/>
        <v>1</v>
      </c>
      <c r="T14" s="85">
        <f t="shared" si="5"/>
        <v>197</v>
      </c>
      <c r="U14" s="85">
        <f t="shared" si="5"/>
        <v>289</v>
      </c>
      <c r="V14" s="85">
        <f t="shared" si="5"/>
        <v>185</v>
      </c>
      <c r="W14" s="85">
        <f t="shared" ref="W14" si="6">SUM(W5:W11)</f>
        <v>33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1406</v>
      </c>
      <c r="D15" s="71">
        <f t="shared" si="7"/>
        <v>848</v>
      </c>
      <c r="E15" s="71">
        <f t="shared" si="7"/>
        <v>416</v>
      </c>
      <c r="F15" s="71">
        <f t="shared" si="7"/>
        <v>1596</v>
      </c>
      <c r="G15" s="71">
        <f t="shared" si="7"/>
        <v>505</v>
      </c>
      <c r="H15" s="71">
        <f t="shared" si="7"/>
        <v>657</v>
      </c>
      <c r="I15" s="71">
        <f t="shared" si="7"/>
        <v>1555</v>
      </c>
      <c r="J15" s="71">
        <f t="shared" si="7"/>
        <v>2129</v>
      </c>
      <c r="K15" s="71">
        <f t="shared" si="7"/>
        <v>2565</v>
      </c>
      <c r="L15" s="71">
        <f t="shared" si="7"/>
        <v>1885</v>
      </c>
      <c r="M15" s="71">
        <f t="shared" si="7"/>
        <v>1482</v>
      </c>
      <c r="N15" s="71">
        <f t="shared" si="7"/>
        <v>1796</v>
      </c>
      <c r="O15" s="71">
        <f t="shared" si="7"/>
        <v>1946</v>
      </c>
      <c r="P15" s="71">
        <f t="shared" si="7"/>
        <v>1429</v>
      </c>
      <c r="Q15" s="71">
        <f t="shared" si="7"/>
        <v>4048</v>
      </c>
      <c r="R15" s="71">
        <f t="shared" si="7"/>
        <v>2676</v>
      </c>
      <c r="S15" s="71">
        <f t="shared" si="7"/>
        <v>4399</v>
      </c>
      <c r="T15" s="71">
        <f t="shared" si="7"/>
        <v>4361</v>
      </c>
      <c r="U15" s="71">
        <f t="shared" si="7"/>
        <v>6373</v>
      </c>
      <c r="V15" s="71">
        <f t="shared" si="7"/>
        <v>8948</v>
      </c>
      <c r="W15" s="71">
        <f t="shared" si="7"/>
        <v>5490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1406</v>
      </c>
      <c r="D16" s="82">
        <v>848</v>
      </c>
      <c r="E16" s="82">
        <v>416</v>
      </c>
      <c r="F16" s="82">
        <v>1596</v>
      </c>
      <c r="G16" s="82">
        <v>505</v>
      </c>
      <c r="H16" s="82">
        <v>657</v>
      </c>
      <c r="I16" s="82">
        <v>1555</v>
      </c>
      <c r="J16" s="82">
        <v>2129</v>
      </c>
      <c r="K16" s="82">
        <v>2565</v>
      </c>
      <c r="L16" s="82">
        <v>1885</v>
      </c>
      <c r="M16" s="82">
        <v>1482</v>
      </c>
      <c r="N16" s="82">
        <v>1796</v>
      </c>
      <c r="O16" s="82">
        <v>1946</v>
      </c>
      <c r="P16" s="82">
        <v>1429</v>
      </c>
      <c r="Q16" s="82">
        <v>4048</v>
      </c>
      <c r="R16" s="82">
        <v>2676</v>
      </c>
      <c r="S16" s="82">
        <v>4399</v>
      </c>
      <c r="T16" s="82">
        <v>4361</v>
      </c>
      <c r="U16" s="82">
        <v>6373</v>
      </c>
      <c r="V16" s="82">
        <v>8948</v>
      </c>
      <c r="W16" s="82">
        <v>5490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4034</v>
      </c>
      <c r="D17" s="71">
        <f t="shared" si="8"/>
        <v>4259</v>
      </c>
      <c r="E17" s="71">
        <f t="shared" si="8"/>
        <v>4092</v>
      </c>
      <c r="F17" s="71">
        <f t="shared" si="8"/>
        <v>4090</v>
      </c>
      <c r="G17" s="71">
        <f t="shared" si="8"/>
        <v>4197</v>
      </c>
      <c r="H17" s="71">
        <f t="shared" si="8"/>
        <v>4809</v>
      </c>
      <c r="I17" s="71">
        <f t="shared" si="8"/>
        <v>4875</v>
      </c>
      <c r="J17" s="71">
        <f t="shared" si="8"/>
        <v>5790</v>
      </c>
      <c r="K17" s="71">
        <f t="shared" si="8"/>
        <v>5804</v>
      </c>
      <c r="L17" s="71">
        <f t="shared" si="8"/>
        <v>6084</v>
      </c>
      <c r="M17" s="71">
        <f t="shared" si="8"/>
        <v>5245</v>
      </c>
      <c r="N17" s="71">
        <f t="shared" si="8"/>
        <v>6102</v>
      </c>
      <c r="O17" s="71">
        <f t="shared" si="8"/>
        <v>7325</v>
      </c>
      <c r="P17" s="71">
        <f t="shared" si="8"/>
        <v>8456</v>
      </c>
      <c r="Q17" s="71">
        <f t="shared" si="8"/>
        <v>10831</v>
      </c>
      <c r="R17" s="71">
        <f t="shared" ref="R17:V17" si="9">SUM(R18:R25)</f>
        <v>9239</v>
      </c>
      <c r="S17" s="71">
        <f t="shared" si="9"/>
        <v>9321</v>
      </c>
      <c r="T17" s="71">
        <f t="shared" si="9"/>
        <v>11523</v>
      </c>
      <c r="U17" s="71">
        <f t="shared" si="9"/>
        <v>13769</v>
      </c>
      <c r="V17" s="71">
        <f t="shared" si="9"/>
        <v>14989</v>
      </c>
      <c r="W17" s="71">
        <f t="shared" ref="W17" si="10">SUM(W18:W25)</f>
        <v>6019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2">
        <v>0</v>
      </c>
      <c r="P21" s="82">
        <v>0</v>
      </c>
      <c r="Q21" s="82">
        <v>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4034</v>
      </c>
      <c r="D25" s="83">
        <v>4259</v>
      </c>
      <c r="E25" s="83">
        <v>4092</v>
      </c>
      <c r="F25" s="83">
        <v>4090</v>
      </c>
      <c r="G25" s="83">
        <v>4197</v>
      </c>
      <c r="H25" s="83">
        <v>4809</v>
      </c>
      <c r="I25" s="83">
        <v>4875</v>
      </c>
      <c r="J25" s="83">
        <v>5790</v>
      </c>
      <c r="K25" s="83">
        <v>5804</v>
      </c>
      <c r="L25" s="83">
        <v>6084</v>
      </c>
      <c r="M25" s="83">
        <v>5245</v>
      </c>
      <c r="N25" s="83">
        <v>6102</v>
      </c>
      <c r="O25" s="83">
        <v>7325</v>
      </c>
      <c r="P25" s="83">
        <v>8456</v>
      </c>
      <c r="Q25" s="83">
        <v>10831</v>
      </c>
      <c r="R25" s="83">
        <v>9239</v>
      </c>
      <c r="S25" s="83">
        <v>9321</v>
      </c>
      <c r="T25" s="83">
        <v>11523</v>
      </c>
      <c r="U25" s="83">
        <v>13769</v>
      </c>
      <c r="V25" s="83">
        <v>14989</v>
      </c>
      <c r="W25" s="83">
        <v>6019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830</v>
      </c>
      <c r="E26" s="85">
        <v>264</v>
      </c>
      <c r="F26" s="85">
        <v>96</v>
      </c>
      <c r="G26" s="85">
        <v>301</v>
      </c>
      <c r="H26" s="85">
        <v>319</v>
      </c>
      <c r="I26" s="85">
        <v>729</v>
      </c>
      <c r="J26" s="85">
        <v>885</v>
      </c>
      <c r="K26" s="85">
        <v>4292</v>
      </c>
      <c r="L26" s="85">
        <v>5908</v>
      </c>
      <c r="M26" s="85">
        <v>1942</v>
      </c>
      <c r="N26" s="85">
        <v>3926</v>
      </c>
      <c r="O26" s="85">
        <v>92</v>
      </c>
      <c r="P26" s="85">
        <v>2362</v>
      </c>
      <c r="Q26" s="85">
        <v>3435</v>
      </c>
      <c r="R26" s="85">
        <v>4534</v>
      </c>
      <c r="S26" s="85">
        <v>4572</v>
      </c>
      <c r="T26" s="85">
        <v>4461</v>
      </c>
      <c r="U26" s="85">
        <v>2463</v>
      </c>
      <c r="V26" s="85">
        <v>3122</v>
      </c>
      <c r="W26" s="85">
        <v>54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4034</v>
      </c>
      <c r="D27" s="71">
        <f t="shared" si="11"/>
        <v>4259</v>
      </c>
      <c r="E27" s="71">
        <f t="shared" si="11"/>
        <v>4092</v>
      </c>
      <c r="F27" s="71">
        <f t="shared" si="11"/>
        <v>4090</v>
      </c>
      <c r="G27" s="71">
        <f t="shared" si="11"/>
        <v>4197</v>
      </c>
      <c r="H27" s="71">
        <f t="shared" si="11"/>
        <v>4809</v>
      </c>
      <c r="I27" s="71">
        <f t="shared" si="11"/>
        <v>4875</v>
      </c>
      <c r="J27" s="71">
        <f t="shared" si="11"/>
        <v>5790</v>
      </c>
      <c r="K27" s="71">
        <f t="shared" si="11"/>
        <v>5804</v>
      </c>
      <c r="L27" s="71">
        <f t="shared" si="11"/>
        <v>6084</v>
      </c>
      <c r="M27" s="71">
        <f t="shared" si="11"/>
        <v>5245</v>
      </c>
      <c r="N27" s="71">
        <f t="shared" si="11"/>
        <v>6102</v>
      </c>
      <c r="O27" s="71">
        <f t="shared" si="11"/>
        <v>7325</v>
      </c>
      <c r="P27" s="71">
        <f t="shared" si="11"/>
        <v>8456</v>
      </c>
      <c r="Q27" s="71">
        <f t="shared" si="11"/>
        <v>10831</v>
      </c>
      <c r="R27" s="71">
        <f t="shared" ref="R27:V27" si="12">SUM(R28:R32)</f>
        <v>9239</v>
      </c>
      <c r="S27" s="71">
        <f t="shared" si="12"/>
        <v>9321</v>
      </c>
      <c r="T27" s="71">
        <f t="shared" si="12"/>
        <v>11523</v>
      </c>
      <c r="U27" s="71">
        <f t="shared" si="12"/>
        <v>13769</v>
      </c>
      <c r="V27" s="71">
        <f t="shared" si="12"/>
        <v>14989</v>
      </c>
      <c r="W27" s="71">
        <f t="shared" ref="W27" si="13">SUM(W28:W32)</f>
        <v>6019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3253</v>
      </c>
      <c r="D29" s="82">
        <v>2652</v>
      </c>
      <c r="E29" s="82">
        <v>2685</v>
      </c>
      <c r="F29" s="82">
        <v>3068</v>
      </c>
      <c r="G29" s="82">
        <v>3363</v>
      </c>
      <c r="H29" s="82">
        <v>4079</v>
      </c>
      <c r="I29" s="82">
        <v>4577</v>
      </c>
      <c r="J29" s="82">
        <v>5215</v>
      </c>
      <c r="K29" s="82">
        <v>4426</v>
      </c>
      <c r="L29" s="82">
        <v>3756</v>
      </c>
      <c r="M29" s="82">
        <v>3630</v>
      </c>
      <c r="N29" s="82">
        <v>5159</v>
      </c>
      <c r="O29" s="82">
        <v>5282</v>
      </c>
      <c r="P29" s="82">
        <v>5379</v>
      </c>
      <c r="Q29" s="82">
        <v>7822</v>
      </c>
      <c r="R29" s="82">
        <v>7254</v>
      </c>
      <c r="S29" s="82">
        <v>8335</v>
      </c>
      <c r="T29" s="82">
        <v>8725</v>
      </c>
      <c r="U29" s="82">
        <v>10325</v>
      </c>
      <c r="V29" s="82">
        <v>11072</v>
      </c>
      <c r="W29" s="82">
        <v>4573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2">
        <v>0</v>
      </c>
      <c r="P30" s="82">
        <v>0</v>
      </c>
      <c r="Q30" s="82">
        <v>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781</v>
      </c>
      <c r="D32" s="86">
        <v>1607</v>
      </c>
      <c r="E32" s="86">
        <v>1407</v>
      </c>
      <c r="F32" s="86">
        <v>1022</v>
      </c>
      <c r="G32" s="86">
        <v>834</v>
      </c>
      <c r="H32" s="86">
        <v>730</v>
      </c>
      <c r="I32" s="86">
        <v>298</v>
      </c>
      <c r="J32" s="86">
        <v>575</v>
      </c>
      <c r="K32" s="86">
        <v>1378</v>
      </c>
      <c r="L32" s="86">
        <v>2328</v>
      </c>
      <c r="M32" s="86">
        <v>1615</v>
      </c>
      <c r="N32" s="86">
        <v>943</v>
      </c>
      <c r="O32" s="86">
        <v>2043</v>
      </c>
      <c r="P32" s="86">
        <v>3077</v>
      </c>
      <c r="Q32" s="86">
        <v>3009</v>
      </c>
      <c r="R32" s="86">
        <v>1985</v>
      </c>
      <c r="S32" s="86">
        <v>986</v>
      </c>
      <c r="T32" s="86">
        <v>2798</v>
      </c>
      <c r="U32" s="86">
        <v>3444</v>
      </c>
      <c r="V32" s="86">
        <v>3917</v>
      </c>
      <c r="W32" s="86">
        <v>1446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1.1097547940114145</v>
      </c>
      <c r="D3" s="65">
        <f t="shared" si="0"/>
        <v>1.1128614062980013</v>
      </c>
      <c r="E3" s="65">
        <f t="shared" si="0"/>
        <v>1.0068473311809036</v>
      </c>
      <c r="F3" s="65">
        <f t="shared" si="0"/>
        <v>1.2203934486428789</v>
      </c>
      <c r="G3" s="65">
        <f t="shared" si="0"/>
        <v>1.1283603044899149</v>
      </c>
      <c r="H3" s="65">
        <f t="shared" si="0"/>
        <v>1.307302848926817</v>
      </c>
      <c r="I3" s="65">
        <f t="shared" si="0"/>
        <v>1.3909842607297995</v>
      </c>
      <c r="J3" s="65">
        <f t="shared" si="0"/>
        <v>1.6808701565369946</v>
      </c>
      <c r="K3" s="65">
        <f t="shared" si="0"/>
        <v>1.4273360516122049</v>
      </c>
      <c r="L3" s="65">
        <f t="shared" si="0"/>
        <v>1.5525828404867048</v>
      </c>
      <c r="M3" s="65">
        <f t="shared" si="0"/>
        <v>1.3827189560585886</v>
      </c>
      <c r="N3" s="65">
        <f t="shared" si="0"/>
        <v>1.6206565376504201</v>
      </c>
      <c r="O3" s="65">
        <f t="shared" si="0"/>
        <v>2.0930291885117924</v>
      </c>
      <c r="P3" s="65">
        <f t="shared" si="0"/>
        <v>1.8962445233850302</v>
      </c>
      <c r="Q3" s="65">
        <f t="shared" si="0"/>
        <v>2.74395282937247</v>
      </c>
      <c r="R3" s="65">
        <f t="shared" ref="R3:V3" si="1">SUM(R4,R15,R17,R27)</f>
        <v>2.1510223161155091</v>
      </c>
      <c r="S3" s="65">
        <f t="shared" si="1"/>
        <v>2.6649207404652184</v>
      </c>
      <c r="T3" s="65">
        <f t="shared" si="1"/>
        <v>3.1146455740012753</v>
      </c>
      <c r="U3" s="65">
        <f t="shared" si="1"/>
        <v>3.7971352930556619</v>
      </c>
      <c r="V3" s="65">
        <f t="shared" si="1"/>
        <v>4.2619950252404308</v>
      </c>
      <c r="W3" s="65">
        <f t="shared" ref="W3" si="2">SUM(W4,W15,W17,W27)</f>
        <v>2.0961267589118342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0.1139354111223842</v>
      </c>
      <c r="D4" s="69">
        <f t="shared" si="3"/>
        <v>0.15585614190170757</v>
      </c>
      <c r="E4" s="69">
        <f t="shared" si="3"/>
        <v>0.11440981725114356</v>
      </c>
      <c r="F4" s="69">
        <f t="shared" si="3"/>
        <v>9.8010966991333728E-2</v>
      </c>
      <c r="G4" s="69">
        <f t="shared" si="3"/>
        <v>9.2538563264214516E-2</v>
      </c>
      <c r="H4" s="69">
        <f t="shared" si="3"/>
        <v>0.11936116766454882</v>
      </c>
      <c r="I4" s="69">
        <f t="shared" si="3"/>
        <v>0.12733330035827756</v>
      </c>
      <c r="J4" s="69">
        <f t="shared" si="3"/>
        <v>0.15386020968525965</v>
      </c>
      <c r="K4" s="69">
        <f t="shared" si="3"/>
        <v>0.1700407448558017</v>
      </c>
      <c r="L4" s="69">
        <f t="shared" si="3"/>
        <v>0.36766029777192044</v>
      </c>
      <c r="M4" s="69">
        <f t="shared" si="3"/>
        <v>0.2186322818645402</v>
      </c>
      <c r="N4" s="69">
        <f t="shared" si="3"/>
        <v>0.3244290143206694</v>
      </c>
      <c r="O4" s="69">
        <f t="shared" si="3"/>
        <v>0.37220076476931507</v>
      </c>
      <c r="P4" s="69">
        <f t="shared" si="3"/>
        <v>0.1961034178408613</v>
      </c>
      <c r="Q4" s="69">
        <f t="shared" si="3"/>
        <v>0.27627017677492838</v>
      </c>
      <c r="R4" s="69">
        <f t="shared" ref="R4:V4" si="4">SUM(R5:R14)</f>
        <v>0.22422387007655187</v>
      </c>
      <c r="S4" s="69">
        <f t="shared" si="4"/>
        <v>0.50495622530919515</v>
      </c>
      <c r="T4" s="69">
        <f t="shared" si="4"/>
        <v>0.44076735300758579</v>
      </c>
      <c r="U4" s="69">
        <f t="shared" si="4"/>
        <v>0.42217494169471614</v>
      </c>
      <c r="V4" s="69">
        <f t="shared" si="4"/>
        <v>0.55446732645917285</v>
      </c>
      <c r="W4" s="69">
        <f t="shared" ref="W4" si="5">SUM(W5:W14)</f>
        <v>0.36801174406101783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8.2687155915742119E-2</v>
      </c>
      <c r="D6" s="72">
        <v>0.10797703206267238</v>
      </c>
      <c r="E6" s="72">
        <v>2.5805152285680446E-2</v>
      </c>
      <c r="F6" s="72">
        <v>0</v>
      </c>
      <c r="G6" s="72">
        <v>6.3175631752033614E-3</v>
      </c>
      <c r="H6" s="72">
        <v>5.58903850158665E-3</v>
      </c>
      <c r="I6" s="72">
        <v>2.4345720986848812E-2</v>
      </c>
      <c r="J6" s="72">
        <v>4.6774246820846473E-2</v>
      </c>
      <c r="K6" s="72">
        <v>0.11346837661585218</v>
      </c>
      <c r="L6" s="72">
        <v>6.6673276999295594E-2</v>
      </c>
      <c r="M6" s="72">
        <v>0.12661658454886859</v>
      </c>
      <c r="N6" s="72">
        <v>0.23387019332359138</v>
      </c>
      <c r="O6" s="72">
        <v>0.3014271669179972</v>
      </c>
      <c r="P6" s="72">
        <v>5.9443780802653584E-2</v>
      </c>
      <c r="Q6" s="72">
        <v>3.2601195291152671E-2</v>
      </c>
      <c r="R6" s="72">
        <v>0</v>
      </c>
      <c r="S6" s="72">
        <v>1.3923898265170894E-4</v>
      </c>
      <c r="T6" s="72">
        <v>0</v>
      </c>
      <c r="U6" s="72">
        <v>0</v>
      </c>
      <c r="V6" s="72">
        <v>2.2494876350488434E-2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6.5377455853687276E-4</v>
      </c>
      <c r="D7" s="72">
        <v>0</v>
      </c>
      <c r="E7" s="72">
        <v>0</v>
      </c>
      <c r="F7" s="72">
        <v>0</v>
      </c>
      <c r="G7" s="72">
        <v>0</v>
      </c>
      <c r="H7" s="72">
        <v>1.1336121935428109E-3</v>
      </c>
      <c r="I7" s="72">
        <v>1.047667263380429E-2</v>
      </c>
      <c r="J7" s="72">
        <v>1.2422941326976977E-2</v>
      </c>
      <c r="K7" s="72">
        <v>1.1689978135694766E-2</v>
      </c>
      <c r="L7" s="72">
        <v>3.7716843634678977E-3</v>
      </c>
      <c r="M7" s="72">
        <v>6.6957048463264848E-3</v>
      </c>
      <c r="N7" s="72">
        <v>6.656672546397349E-3</v>
      </c>
      <c r="O7" s="72">
        <v>1.096088774361334E-2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9.5438852922488085E-4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0.27112457234095921</v>
      </c>
      <c r="M9" s="72">
        <v>5.1665061665473092E-2</v>
      </c>
      <c r="N9" s="72">
        <v>4.094722400310899E-2</v>
      </c>
      <c r="O9" s="72">
        <v>3.2281478380804317E-3</v>
      </c>
      <c r="P9" s="72">
        <v>4.6921383999211128E-2</v>
      </c>
      <c r="Q9" s="72">
        <v>0</v>
      </c>
      <c r="R9" s="72">
        <v>7.4120003573685403E-3</v>
      </c>
      <c r="S9" s="72">
        <v>0</v>
      </c>
      <c r="T9" s="72">
        <v>1.3699794385880155E-2</v>
      </c>
      <c r="U9" s="72">
        <v>2.4519911139617375E-2</v>
      </c>
      <c r="V9" s="72">
        <v>0</v>
      </c>
      <c r="W9" s="72">
        <v>2.7717154806152647E-3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2.0108864520818892E-2</v>
      </c>
      <c r="D12" s="72">
        <v>2.9082349676293036E-2</v>
      </c>
      <c r="E12" s="72">
        <v>6.5002705949299966E-2</v>
      </c>
      <c r="F12" s="72">
        <v>5.7826516816232139E-2</v>
      </c>
      <c r="G12" s="72">
        <v>4.9435397204356031E-2</v>
      </c>
      <c r="H12" s="72">
        <v>5.977664709942631E-2</v>
      </c>
      <c r="I12" s="72">
        <v>5.9269166362748697E-2</v>
      </c>
      <c r="J12" s="72">
        <v>5.6889399827986353E-2</v>
      </c>
      <c r="K12" s="72">
        <v>4.3525671843331677E-2</v>
      </c>
      <c r="L12" s="72">
        <v>2.3320235417324971E-2</v>
      </c>
      <c r="M12" s="72">
        <v>3.1752368641598382E-2</v>
      </c>
      <c r="N12" s="72">
        <v>4.0625492035924672E-2</v>
      </c>
      <c r="O12" s="72">
        <v>5.3070140187250939E-2</v>
      </c>
      <c r="P12" s="72">
        <v>8.8755913375821061E-2</v>
      </c>
      <c r="Q12" s="72">
        <v>0.14154070252407444</v>
      </c>
      <c r="R12" s="72">
        <v>7.8505463450828622E-2</v>
      </c>
      <c r="S12" s="72">
        <v>9.0256469154200297E-2</v>
      </c>
      <c r="T12" s="72">
        <v>0.13348633765675832</v>
      </c>
      <c r="U12" s="72">
        <v>0.20660793011564493</v>
      </c>
      <c r="V12" s="72">
        <v>0.21495544785016321</v>
      </c>
      <c r="W12" s="72">
        <v>5.980564213163439E-2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9.7471028377158521E-3</v>
      </c>
      <c r="D13" s="74">
        <v>1.7705719868475526E-2</v>
      </c>
      <c r="E13" s="74">
        <v>2.3379736173682632E-2</v>
      </c>
      <c r="F13" s="74">
        <v>4.018445017510159E-2</v>
      </c>
      <c r="G13" s="74">
        <v>3.6716078618163034E-2</v>
      </c>
      <c r="H13" s="74">
        <v>5.2790736727059445E-2</v>
      </c>
      <c r="I13" s="74">
        <v>3.2873901835934083E-2</v>
      </c>
      <c r="J13" s="74">
        <v>3.7124567913266918E-2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0.10173586844746077</v>
      </c>
      <c r="R13" s="74">
        <v>0.13825658549618761</v>
      </c>
      <c r="S13" s="74">
        <v>0.41455867534877083</v>
      </c>
      <c r="T13" s="74">
        <v>0.29346318353958006</v>
      </c>
      <c r="U13" s="74">
        <v>0.19084990752565345</v>
      </c>
      <c r="V13" s="74">
        <v>0.31573667889317913</v>
      </c>
      <c r="W13" s="74">
        <v>0.30541222075836205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7.3851328957045637E-4</v>
      </c>
      <c r="D14" s="76">
        <v>1.0910402942666394E-3</v>
      </c>
      <c r="E14" s="76">
        <v>2.2222284248051209E-4</v>
      </c>
      <c r="F14" s="76">
        <v>0</v>
      </c>
      <c r="G14" s="76">
        <v>6.952426649208344E-5</v>
      </c>
      <c r="H14" s="76">
        <v>7.1133142933617333E-5</v>
      </c>
      <c r="I14" s="76">
        <v>3.6783853894167693E-4</v>
      </c>
      <c r="J14" s="76">
        <v>6.4905379618292571E-4</v>
      </c>
      <c r="K14" s="76">
        <v>1.3567182609230555E-3</v>
      </c>
      <c r="L14" s="76">
        <v>2.7705286508727753E-3</v>
      </c>
      <c r="M14" s="76">
        <v>1.9025621622736539E-3</v>
      </c>
      <c r="N14" s="76">
        <v>2.3294324116469338E-3</v>
      </c>
      <c r="O14" s="76">
        <v>3.5144220823731423E-3</v>
      </c>
      <c r="P14" s="76">
        <v>9.8233966317555054E-4</v>
      </c>
      <c r="Q14" s="76">
        <v>3.9241051224046754E-4</v>
      </c>
      <c r="R14" s="76">
        <v>4.982077216709799E-5</v>
      </c>
      <c r="S14" s="76">
        <v>1.8418235723015249E-6</v>
      </c>
      <c r="T14" s="76">
        <v>1.1803742536724282E-4</v>
      </c>
      <c r="U14" s="76">
        <v>1.9719291380040265E-4</v>
      </c>
      <c r="V14" s="76">
        <v>3.2593483611718883E-4</v>
      </c>
      <c r="W14" s="76">
        <v>2.2165690406162228E-5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0.23445967691740724</v>
      </c>
      <c r="D15" s="69">
        <f t="shared" si="6"/>
        <v>0.10874472655034993</v>
      </c>
      <c r="E15" s="69">
        <f t="shared" si="6"/>
        <v>8.0010841005877797E-2</v>
      </c>
      <c r="F15" s="69">
        <f t="shared" si="6"/>
        <v>0.1585512847776733</v>
      </c>
      <c r="G15" s="69">
        <f t="shared" si="6"/>
        <v>4.9016189697183798E-2</v>
      </c>
      <c r="H15" s="69">
        <f t="shared" si="6"/>
        <v>8.5682082883686353E-2</v>
      </c>
      <c r="I15" s="69">
        <f t="shared" si="6"/>
        <v>0.20660686000374687</v>
      </c>
      <c r="J15" s="69">
        <f t="shared" si="6"/>
        <v>0.23107227221184512</v>
      </c>
      <c r="K15" s="69">
        <f t="shared" si="6"/>
        <v>0.28814024171827785</v>
      </c>
      <c r="L15" s="69">
        <f t="shared" si="6"/>
        <v>0.16919650729667024</v>
      </c>
      <c r="M15" s="69">
        <f t="shared" si="6"/>
        <v>0.1402307571462002</v>
      </c>
      <c r="N15" s="69">
        <f t="shared" si="6"/>
        <v>0.28693823142669184</v>
      </c>
      <c r="O15" s="69">
        <f t="shared" si="6"/>
        <v>0.21096183467660068</v>
      </c>
      <c r="P15" s="69">
        <f t="shared" si="6"/>
        <v>0.15334329039869812</v>
      </c>
      <c r="Q15" s="69">
        <f t="shared" si="6"/>
        <v>0.39161888991556404</v>
      </c>
      <c r="R15" s="69">
        <f t="shared" si="6"/>
        <v>0.24312197839381833</v>
      </c>
      <c r="S15" s="69">
        <f t="shared" si="6"/>
        <v>0.53281608996867524</v>
      </c>
      <c r="T15" s="69">
        <f t="shared" si="6"/>
        <v>0.4441845084930629</v>
      </c>
      <c r="U15" s="69">
        <f t="shared" si="6"/>
        <v>0.68015073174488339</v>
      </c>
      <c r="V15" s="69">
        <f t="shared" si="6"/>
        <v>0.95768149215782883</v>
      </c>
      <c r="W15" s="69">
        <f t="shared" si="6"/>
        <v>0.75378836156205076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0.23445967691740724</v>
      </c>
      <c r="D16" s="72">
        <v>0.10874472655034993</v>
      </c>
      <c r="E16" s="72">
        <v>8.0010841005877797E-2</v>
      </c>
      <c r="F16" s="72">
        <v>0.1585512847776733</v>
      </c>
      <c r="G16" s="72">
        <v>4.9016189697183798E-2</v>
      </c>
      <c r="H16" s="72">
        <v>8.5682082883686353E-2</v>
      </c>
      <c r="I16" s="72">
        <v>0.20660686000374687</v>
      </c>
      <c r="J16" s="72">
        <v>0.23107227221184512</v>
      </c>
      <c r="K16" s="72">
        <v>0.28814024171827785</v>
      </c>
      <c r="L16" s="72">
        <v>0.16919650729667024</v>
      </c>
      <c r="M16" s="72">
        <v>0.1402307571462002</v>
      </c>
      <c r="N16" s="72">
        <v>0.28693823142669184</v>
      </c>
      <c r="O16" s="72">
        <v>0.21096183467660068</v>
      </c>
      <c r="P16" s="72">
        <v>0.15334329039869812</v>
      </c>
      <c r="Q16" s="72">
        <v>0.39161888991556404</v>
      </c>
      <c r="R16" s="72">
        <v>0.24312197839381833</v>
      </c>
      <c r="S16" s="72">
        <v>0.53281608996867524</v>
      </c>
      <c r="T16" s="72">
        <v>0.4441845084930629</v>
      </c>
      <c r="U16" s="72">
        <v>0.68015073174488339</v>
      </c>
      <c r="V16" s="72">
        <v>0.95768149215782883</v>
      </c>
      <c r="W16" s="72">
        <v>0.75378836156205076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0.4069969908428539</v>
      </c>
      <c r="D17" s="69">
        <f t="shared" si="7"/>
        <v>0.48505080326898969</v>
      </c>
      <c r="E17" s="69">
        <f t="shared" si="7"/>
        <v>0.47806830210448581</v>
      </c>
      <c r="F17" s="69">
        <f t="shared" si="7"/>
        <v>0.58316024129875121</v>
      </c>
      <c r="G17" s="69">
        <f t="shared" si="7"/>
        <v>0.60276835769622406</v>
      </c>
      <c r="H17" s="69">
        <f t="shared" si="7"/>
        <v>0.71019534674612417</v>
      </c>
      <c r="I17" s="69">
        <f t="shared" si="7"/>
        <v>0.6816392302137857</v>
      </c>
      <c r="J17" s="69">
        <f t="shared" si="7"/>
        <v>0.79471806381989085</v>
      </c>
      <c r="K17" s="69">
        <f t="shared" si="7"/>
        <v>0.46685073123179477</v>
      </c>
      <c r="L17" s="69">
        <f t="shared" si="7"/>
        <v>0.48728956972192866</v>
      </c>
      <c r="M17" s="69">
        <f t="shared" si="7"/>
        <v>0.58917514378038971</v>
      </c>
      <c r="N17" s="69">
        <f t="shared" si="7"/>
        <v>0.52622480874114663</v>
      </c>
      <c r="O17" s="69">
        <f t="shared" si="7"/>
        <v>0.87928617654232666</v>
      </c>
      <c r="P17" s="69">
        <f t="shared" si="7"/>
        <v>0.88253369773052426</v>
      </c>
      <c r="Q17" s="69">
        <f t="shared" si="7"/>
        <v>1.1458088568740221</v>
      </c>
      <c r="R17" s="69">
        <f t="shared" ref="R17:V17" si="8">SUM(R18:R26)</f>
        <v>0.87122133118028477</v>
      </c>
      <c r="S17" s="69">
        <f t="shared" si="8"/>
        <v>0.91645880444631078</v>
      </c>
      <c r="T17" s="69">
        <f t="shared" si="8"/>
        <v>1.4033788180588616</v>
      </c>
      <c r="U17" s="69">
        <f t="shared" si="8"/>
        <v>1.7761015471496713</v>
      </c>
      <c r="V17" s="69">
        <f t="shared" si="8"/>
        <v>1.7978842349183999</v>
      </c>
      <c r="W17" s="69">
        <f t="shared" ref="W17" si="9">SUM(W18:W26)</f>
        <v>0.61580281361714417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0.4069969908428539</v>
      </c>
      <c r="D25" s="74">
        <v>0.43996859624094597</v>
      </c>
      <c r="E25" s="74">
        <v>0.46406641349693672</v>
      </c>
      <c r="F25" s="74">
        <v>0.57702452458828046</v>
      </c>
      <c r="G25" s="74">
        <v>0.58296998112754883</v>
      </c>
      <c r="H25" s="74">
        <v>0.6885876596281939</v>
      </c>
      <c r="I25" s="74">
        <v>0.6331040408587949</v>
      </c>
      <c r="J25" s="74">
        <v>0.73657769470998347</v>
      </c>
      <c r="K25" s="74">
        <v>0.33898101914982426</v>
      </c>
      <c r="L25" s="74">
        <v>0.1038369261266609</v>
      </c>
      <c r="M25" s="74">
        <v>0.47283371964816856</v>
      </c>
      <c r="N25" s="74">
        <v>0.32043484178704407</v>
      </c>
      <c r="O25" s="74">
        <v>0.8737028715585291</v>
      </c>
      <c r="P25" s="74">
        <v>0.73576559280026566</v>
      </c>
      <c r="Q25" s="74">
        <v>0.92639560864554604</v>
      </c>
      <c r="R25" s="74">
        <v>0.58298450602023533</v>
      </c>
      <c r="S25" s="74">
        <v>0.62067111385479712</v>
      </c>
      <c r="T25" s="74">
        <v>1.1070747042823097</v>
      </c>
      <c r="U25" s="74">
        <v>1.603731476309995</v>
      </c>
      <c r="V25" s="74">
        <v>1.5700116220365328</v>
      </c>
      <c r="W25" s="74">
        <v>0.61269579328273538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4.5082207028043705E-2</v>
      </c>
      <c r="E26" s="77">
        <v>1.4001888607549057E-2</v>
      </c>
      <c r="F26" s="77">
        <v>6.1357167104707788E-3</v>
      </c>
      <c r="G26" s="77">
        <v>1.9798376568675252E-2</v>
      </c>
      <c r="H26" s="77">
        <v>2.1607687117930235E-2</v>
      </c>
      <c r="I26" s="77">
        <v>4.8535189354990738E-2</v>
      </c>
      <c r="J26" s="77">
        <v>5.8140369109907428E-2</v>
      </c>
      <c r="K26" s="77">
        <v>0.12786971208197048</v>
      </c>
      <c r="L26" s="77">
        <v>0.38345264359526776</v>
      </c>
      <c r="M26" s="77">
        <v>0.11634142413222119</v>
      </c>
      <c r="N26" s="77">
        <v>0.20578996695410257</v>
      </c>
      <c r="O26" s="77">
        <v>5.5833049837976005E-3</v>
      </c>
      <c r="P26" s="77">
        <v>0.14676810493025866</v>
      </c>
      <c r="Q26" s="77">
        <v>0.21941324822847608</v>
      </c>
      <c r="R26" s="77">
        <v>0.28823682516004945</v>
      </c>
      <c r="S26" s="77">
        <v>0.29578769059151366</v>
      </c>
      <c r="T26" s="77">
        <v>0.2963041137765518</v>
      </c>
      <c r="U26" s="77">
        <v>0.17237007083967634</v>
      </c>
      <c r="V26" s="77">
        <v>0.22787261288186716</v>
      </c>
      <c r="W26" s="77">
        <v>3.1070203344088338E-3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0.3543627151287691</v>
      </c>
      <c r="D27" s="69">
        <f t="shared" si="10"/>
        <v>0.3632097345769541</v>
      </c>
      <c r="E27" s="69">
        <f t="shared" si="10"/>
        <v>0.33435837081939651</v>
      </c>
      <c r="F27" s="69">
        <f t="shared" si="10"/>
        <v>0.38067095557512076</v>
      </c>
      <c r="G27" s="69">
        <f t="shared" si="10"/>
        <v>0.38403719383229251</v>
      </c>
      <c r="H27" s="69">
        <f t="shared" si="10"/>
        <v>0.39206425163245767</v>
      </c>
      <c r="I27" s="69">
        <f t="shared" si="10"/>
        <v>0.37540487015398949</v>
      </c>
      <c r="J27" s="69">
        <f t="shared" si="10"/>
        <v>0.50121961081999877</v>
      </c>
      <c r="K27" s="69">
        <f t="shared" si="10"/>
        <v>0.50230433380633055</v>
      </c>
      <c r="L27" s="69">
        <f t="shared" si="10"/>
        <v>0.52843646569618552</v>
      </c>
      <c r="M27" s="69">
        <f t="shared" si="10"/>
        <v>0.43468077326745852</v>
      </c>
      <c r="N27" s="69">
        <f t="shared" si="10"/>
        <v>0.48306448316191231</v>
      </c>
      <c r="O27" s="69">
        <f t="shared" si="10"/>
        <v>0.63058041252355002</v>
      </c>
      <c r="P27" s="69">
        <f t="shared" si="10"/>
        <v>0.66426411741494662</v>
      </c>
      <c r="Q27" s="69">
        <f t="shared" si="10"/>
        <v>0.93025490580795533</v>
      </c>
      <c r="R27" s="69">
        <f t="shared" ref="R27:V27" si="11">SUM(R28:R32)</f>
        <v>0.8124551364648539</v>
      </c>
      <c r="S27" s="69">
        <f t="shared" si="11"/>
        <v>0.71068962074103725</v>
      </c>
      <c r="T27" s="69">
        <f t="shared" si="11"/>
        <v>0.82631489444176487</v>
      </c>
      <c r="U27" s="69">
        <f t="shared" si="11"/>
        <v>0.91870807246639119</v>
      </c>
      <c r="V27" s="69">
        <f t="shared" si="11"/>
        <v>0.95196197170502961</v>
      </c>
      <c r="W27" s="69">
        <f t="shared" ref="W27" si="12">SUM(W28:W32)</f>
        <v>0.35852383967162138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0.31114751672868635</v>
      </c>
      <c r="D29" s="72">
        <v>0.24445206386421486</v>
      </c>
      <c r="E29" s="72">
        <v>0.22628751064999719</v>
      </c>
      <c r="F29" s="72">
        <v>0.30336184423751772</v>
      </c>
      <c r="G29" s="72">
        <v>0.32190903656349601</v>
      </c>
      <c r="H29" s="72">
        <v>0.34023938680116206</v>
      </c>
      <c r="I29" s="72">
        <v>0.35630054032352076</v>
      </c>
      <c r="J29" s="72">
        <v>0.46626023022725765</v>
      </c>
      <c r="K29" s="72">
        <v>0.42493833727589392</v>
      </c>
      <c r="L29" s="72">
        <v>0.33988237171207603</v>
      </c>
      <c r="M29" s="72">
        <v>0.30690764124652337</v>
      </c>
      <c r="N29" s="72">
        <v>0.43790366641772738</v>
      </c>
      <c r="O29" s="72">
        <v>0.48780819233780809</v>
      </c>
      <c r="P29" s="72">
        <v>0.46480949914474223</v>
      </c>
      <c r="Q29" s="72">
        <v>0.71399451261070834</v>
      </c>
      <c r="R29" s="72">
        <v>0.62954158664815496</v>
      </c>
      <c r="S29" s="72">
        <v>0.67346358358535774</v>
      </c>
      <c r="T29" s="72">
        <v>0.67901318720179593</v>
      </c>
      <c r="U29" s="72">
        <v>0.73143053716979789</v>
      </c>
      <c r="V29" s="72">
        <v>0.75153055918348444</v>
      </c>
      <c r="W29" s="72">
        <v>0.29524576118252011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4.3215198400082748E-2</v>
      </c>
      <c r="D32" s="77">
        <v>0.11875767071273922</v>
      </c>
      <c r="E32" s="77">
        <v>0.10807086016939932</v>
      </c>
      <c r="F32" s="77">
        <v>7.730911133760307E-2</v>
      </c>
      <c r="G32" s="77">
        <v>6.2128157268796502E-2</v>
      </c>
      <c r="H32" s="77">
        <v>5.1824864831295614E-2</v>
      </c>
      <c r="I32" s="77">
        <v>1.9104329830468718E-2</v>
      </c>
      <c r="J32" s="77">
        <v>3.4959380592741118E-2</v>
      </c>
      <c r="K32" s="77">
        <v>7.7365996530436631E-2</v>
      </c>
      <c r="L32" s="77">
        <v>0.18855409398410947</v>
      </c>
      <c r="M32" s="77">
        <v>0.12777313202093515</v>
      </c>
      <c r="N32" s="77">
        <v>4.5160816744184921E-2</v>
      </c>
      <c r="O32" s="77">
        <v>0.14277222018574195</v>
      </c>
      <c r="P32" s="77">
        <v>0.19945461827020444</v>
      </c>
      <c r="Q32" s="77">
        <v>0.21626039319724699</v>
      </c>
      <c r="R32" s="77">
        <v>0.18291354981669891</v>
      </c>
      <c r="S32" s="77">
        <v>3.7226037155679521E-2</v>
      </c>
      <c r="T32" s="77">
        <v>0.14730170723996894</v>
      </c>
      <c r="U32" s="77">
        <v>0.18727753529659327</v>
      </c>
      <c r="V32" s="77">
        <v>0.2004314125215452</v>
      </c>
      <c r="W32" s="77">
        <v>6.3278078489101261E-2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1.1048319836817933</v>
      </c>
      <c r="D3" s="65">
        <f t="shared" si="0"/>
        <v>0.91001992626143291</v>
      </c>
      <c r="E3" s="65">
        <f t="shared" si="0"/>
        <v>0.84150654853813056</v>
      </c>
      <c r="F3" s="65">
        <f t="shared" si="0"/>
        <v>1.1391287541302935</v>
      </c>
      <c r="G3" s="65">
        <f t="shared" si="0"/>
        <v>0.84313041552050549</v>
      </c>
      <c r="H3" s="65">
        <f t="shared" si="0"/>
        <v>1.0615319838151143</v>
      </c>
      <c r="I3" s="65">
        <f t="shared" si="0"/>
        <v>1.4366979837794365</v>
      </c>
      <c r="J3" s="65">
        <f t="shared" si="0"/>
        <v>1.6972637394848613</v>
      </c>
      <c r="K3" s="65">
        <f t="shared" si="0"/>
        <v>1.7522065437225405</v>
      </c>
      <c r="L3" s="65">
        <f t="shared" si="0"/>
        <v>1.6736408253924462</v>
      </c>
      <c r="M3" s="65">
        <f t="shared" si="0"/>
        <v>1.3569720110658423</v>
      </c>
      <c r="N3" s="65">
        <f t="shared" si="0"/>
        <v>2.0209303313821332</v>
      </c>
      <c r="O3" s="65">
        <f t="shared" si="0"/>
        <v>2.0749674355724577</v>
      </c>
      <c r="P3" s="65">
        <f t="shared" si="0"/>
        <v>2.018839009290772</v>
      </c>
      <c r="Q3" s="65">
        <f t="shared" si="0"/>
        <v>3.6374101824132223</v>
      </c>
      <c r="R3" s="65">
        <f t="shared" ref="R3:V3" si="1">SUM(R4,R15,R17,R27)</f>
        <v>2.6243725270298475</v>
      </c>
      <c r="S3" s="65">
        <f t="shared" si="1"/>
        <v>4.1308582166656844</v>
      </c>
      <c r="T3" s="65">
        <f t="shared" si="1"/>
        <v>4.2850223214754717</v>
      </c>
      <c r="U3" s="65">
        <f t="shared" si="1"/>
        <v>5.8726015203696944</v>
      </c>
      <c r="V3" s="65">
        <f t="shared" si="1"/>
        <v>7.4049074930366707</v>
      </c>
      <c r="W3" s="65">
        <f t="shared" ref="W3" si="2">SUM(W4,W15,W17,W27)</f>
        <v>4.6517041389071281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7.5826108068505857E-2</v>
      </c>
      <c r="D4" s="69">
        <f t="shared" si="3"/>
        <v>0.11028563084710817</v>
      </c>
      <c r="E4" s="69">
        <f t="shared" si="3"/>
        <v>0.1460302383292354</v>
      </c>
      <c r="F4" s="69">
        <f t="shared" si="3"/>
        <v>0.13846441258321951</v>
      </c>
      <c r="G4" s="69">
        <f t="shared" si="3"/>
        <v>0.12930370006799188</v>
      </c>
      <c r="H4" s="69">
        <f t="shared" si="3"/>
        <v>0.16932712473810613</v>
      </c>
      <c r="I4" s="69">
        <f t="shared" si="3"/>
        <v>0.17797853156630539</v>
      </c>
      <c r="J4" s="69">
        <f t="shared" si="3"/>
        <v>0.19545218009714702</v>
      </c>
      <c r="K4" s="69">
        <f t="shared" si="3"/>
        <v>0.17762218811388125</v>
      </c>
      <c r="L4" s="69">
        <f t="shared" si="3"/>
        <v>0.31224981990035228</v>
      </c>
      <c r="M4" s="69">
        <f t="shared" si="3"/>
        <v>0.20352811183603806</v>
      </c>
      <c r="N4" s="69">
        <f t="shared" si="3"/>
        <v>0.28746653448587844</v>
      </c>
      <c r="O4" s="69">
        <f t="shared" si="3"/>
        <v>0.35240085144458161</v>
      </c>
      <c r="P4" s="69">
        <f t="shared" si="3"/>
        <v>0.38251945529290049</v>
      </c>
      <c r="Q4" s="69">
        <f t="shared" si="3"/>
        <v>0.61191004232970403</v>
      </c>
      <c r="R4" s="69">
        <f t="shared" ref="R4:V4" si="4">SUM(R5:R14)</f>
        <v>0.40486239002943725</v>
      </c>
      <c r="S4" s="69">
        <f t="shared" si="4"/>
        <v>0.67375246959274349</v>
      </c>
      <c r="T4" s="69">
        <f t="shared" si="4"/>
        <v>0.76194303822849851</v>
      </c>
      <c r="U4" s="69">
        <f t="shared" si="4"/>
        <v>0.97063493433683312</v>
      </c>
      <c r="V4" s="69">
        <f t="shared" si="4"/>
        <v>1.1154600784792947</v>
      </c>
      <c r="W4" s="69">
        <f t="shared" ref="W4" si="5">SUM(W5:W14)</f>
        <v>0.50638690042799805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3.6621564775117951E-2</v>
      </c>
      <c r="D6" s="72">
        <v>4.8384589590014737E-2</v>
      </c>
      <c r="E6" s="72">
        <v>1.1702344936747497E-2</v>
      </c>
      <c r="F6" s="72">
        <v>0</v>
      </c>
      <c r="G6" s="72">
        <v>2.9336503851292756E-3</v>
      </c>
      <c r="H6" s="72">
        <v>2.6268750908122005E-3</v>
      </c>
      <c r="I6" s="72">
        <v>1.1583951279089988E-2</v>
      </c>
      <c r="J6" s="72">
        <v>2.2543027710758012E-2</v>
      </c>
      <c r="K6" s="72">
        <v>5.543776186477796E-2</v>
      </c>
      <c r="L6" s="72">
        <v>3.3049844284395925E-2</v>
      </c>
      <c r="M6" s="72">
        <v>6.4204820975377302E-2</v>
      </c>
      <c r="N6" s="72">
        <v>0.12250537763623244</v>
      </c>
      <c r="O6" s="72">
        <v>0.16473890892060189</v>
      </c>
      <c r="P6" s="72">
        <v>3.4034883595233628E-2</v>
      </c>
      <c r="Q6" s="72">
        <v>1.9368110349920069E-2</v>
      </c>
      <c r="R6" s="72">
        <v>0</v>
      </c>
      <c r="S6" s="72">
        <v>8.5229172255306786E-5</v>
      </c>
      <c r="T6" s="72">
        <v>0</v>
      </c>
      <c r="U6" s="72">
        <v>0</v>
      </c>
      <c r="V6" s="72">
        <v>1.4072984339045358E-2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3.2633554348129157E-4</v>
      </c>
      <c r="D7" s="72">
        <v>0</v>
      </c>
      <c r="E7" s="72">
        <v>0</v>
      </c>
      <c r="F7" s="72">
        <v>0</v>
      </c>
      <c r="G7" s="72">
        <v>0</v>
      </c>
      <c r="H7" s="72">
        <v>5.9812576376409821E-4</v>
      </c>
      <c r="I7" s="72">
        <v>5.5917777981621848E-3</v>
      </c>
      <c r="J7" s="72">
        <v>6.7109333232185072E-3</v>
      </c>
      <c r="K7" s="72">
        <v>6.3965626757281034E-3</v>
      </c>
      <c r="L7" s="72">
        <v>2.0921496103772494E-3</v>
      </c>
      <c r="M7" s="72">
        <v>3.7947675076234234E-3</v>
      </c>
      <c r="N7" s="72">
        <v>3.8907642997035394E-3</v>
      </c>
      <c r="O7" s="72">
        <v>6.6707002755117739E-3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6.6106658431113862E-4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0.20967928496342317</v>
      </c>
      <c r="M9" s="72">
        <v>4.05764514525161E-2</v>
      </c>
      <c r="N9" s="72">
        <v>3.2587514808323559E-2</v>
      </c>
      <c r="O9" s="72">
        <v>2.5970247998145794E-3</v>
      </c>
      <c r="P9" s="72">
        <v>3.8103543927299595E-2</v>
      </c>
      <c r="Q9" s="72">
        <v>0</v>
      </c>
      <c r="R9" s="72">
        <v>6.1845504776081531E-3</v>
      </c>
      <c r="S9" s="72">
        <v>0</v>
      </c>
      <c r="T9" s="72">
        <v>1.1840568872841436E-2</v>
      </c>
      <c r="U9" s="72">
        <v>2.1530645886414339E-2</v>
      </c>
      <c r="V9" s="72">
        <v>0</v>
      </c>
      <c r="W9" s="72">
        <v>2.4916627961634559E-3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3.2334788311088991E-2</v>
      </c>
      <c r="D12" s="72">
        <v>5.0148381044428494E-2</v>
      </c>
      <c r="E12" s="72">
        <v>0.11986902136189191</v>
      </c>
      <c r="F12" s="72">
        <v>0.11372170812625491</v>
      </c>
      <c r="G12" s="72">
        <v>0.10343810318418108</v>
      </c>
      <c r="H12" s="72">
        <v>0.13278474666423154</v>
      </c>
      <c r="I12" s="72">
        <v>0.13949300171638496</v>
      </c>
      <c r="J12" s="72">
        <v>0.14161828685480826</v>
      </c>
      <c r="K12" s="72">
        <v>0.11443114531245212</v>
      </c>
      <c r="L12" s="72">
        <v>6.4658012391283118E-2</v>
      </c>
      <c r="M12" s="72">
        <v>9.3049509738247577E-2</v>
      </c>
      <c r="N12" s="72">
        <v>0.12615344532997197</v>
      </c>
      <c r="O12" s="72">
        <v>0.17487979536628026</v>
      </c>
      <c r="P12" s="72">
        <v>0.30939868810719168</v>
      </c>
      <c r="Q12" s="72">
        <v>0.51552913270147516</v>
      </c>
      <c r="R12" s="72">
        <v>0.29089744254872552</v>
      </c>
      <c r="S12" s="72">
        <v>0.33804918417492141</v>
      </c>
      <c r="T12" s="72">
        <v>0.50338699864138559</v>
      </c>
      <c r="U12" s="72">
        <v>0.78335105746330613</v>
      </c>
      <c r="V12" s="72">
        <v>0.82029672798498221</v>
      </c>
      <c r="W12" s="72">
        <v>0.22991030434908263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5.8049061492471618E-3</v>
      </c>
      <c r="D13" s="74">
        <v>1.0661619918398304E-2</v>
      </c>
      <c r="E13" s="74">
        <v>1.4236649188115459E-2</v>
      </c>
      <c r="F13" s="74">
        <v>2.4742704456964588E-2</v>
      </c>
      <c r="G13" s="74">
        <v>2.2862422232189449E-2</v>
      </c>
      <c r="H13" s="74">
        <v>3.3246244076364666E-2</v>
      </c>
      <c r="I13" s="74">
        <v>2.0941962233726588E-2</v>
      </c>
      <c r="J13" s="74">
        <v>2.3930878412179311E-2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7.6620388766068317E-2</v>
      </c>
      <c r="R13" s="74">
        <v>0.10773057623093653</v>
      </c>
      <c r="S13" s="74">
        <v>0.33561621442199441</v>
      </c>
      <c r="T13" s="74">
        <v>0.24659743328890432</v>
      </c>
      <c r="U13" s="74">
        <v>0.16555603807331234</v>
      </c>
      <c r="V13" s="74">
        <v>0.2801033647348391</v>
      </c>
      <c r="W13" s="74">
        <v>0.27396276759234583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7.3851328957045637E-4</v>
      </c>
      <c r="D14" s="76">
        <v>1.0910402942666394E-3</v>
      </c>
      <c r="E14" s="76">
        <v>2.2222284248051209E-4</v>
      </c>
      <c r="F14" s="76">
        <v>0</v>
      </c>
      <c r="G14" s="76">
        <v>6.952426649208344E-5</v>
      </c>
      <c r="H14" s="76">
        <v>7.1133142933617333E-5</v>
      </c>
      <c r="I14" s="76">
        <v>3.6783853894167693E-4</v>
      </c>
      <c r="J14" s="76">
        <v>6.4905379618292571E-4</v>
      </c>
      <c r="K14" s="76">
        <v>1.3567182609230555E-3</v>
      </c>
      <c r="L14" s="76">
        <v>2.7705286508727753E-3</v>
      </c>
      <c r="M14" s="76">
        <v>1.9025621622736539E-3</v>
      </c>
      <c r="N14" s="76">
        <v>2.3294324116469338E-3</v>
      </c>
      <c r="O14" s="76">
        <v>3.5144220823731423E-3</v>
      </c>
      <c r="P14" s="76">
        <v>9.8233966317555054E-4</v>
      </c>
      <c r="Q14" s="76">
        <v>3.9241051224046754E-4</v>
      </c>
      <c r="R14" s="76">
        <v>4.982077216709799E-5</v>
      </c>
      <c r="S14" s="76">
        <v>1.8418235723015249E-6</v>
      </c>
      <c r="T14" s="76">
        <v>1.1803742536724282E-4</v>
      </c>
      <c r="U14" s="76">
        <v>1.9719291380040265E-4</v>
      </c>
      <c r="V14" s="76">
        <v>3.2593483611718883E-4</v>
      </c>
      <c r="W14" s="76">
        <v>2.2165690406162228E-5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0.59739904436146984</v>
      </c>
      <c r="D15" s="69">
        <f t="shared" si="6"/>
        <v>0.2869493159539635</v>
      </c>
      <c r="E15" s="69">
        <f t="shared" si="6"/>
        <v>0.21846647956758192</v>
      </c>
      <c r="F15" s="69">
        <f t="shared" si="6"/>
        <v>0.4474758207594709</v>
      </c>
      <c r="G15" s="69">
        <f t="shared" si="6"/>
        <v>0.14288061133444144</v>
      </c>
      <c r="H15" s="69">
        <f t="shared" si="6"/>
        <v>0.25776855598723203</v>
      </c>
      <c r="I15" s="69">
        <f t="shared" si="6"/>
        <v>0.64107023105889516</v>
      </c>
      <c r="J15" s="69">
        <f t="shared" si="6"/>
        <v>0.73920042146023124</v>
      </c>
      <c r="K15" s="69">
        <f t="shared" si="6"/>
        <v>0.95015101103463118</v>
      </c>
      <c r="L15" s="69">
        <f t="shared" si="6"/>
        <v>0.57503079624768016</v>
      </c>
      <c r="M15" s="69">
        <f t="shared" si="6"/>
        <v>0.49351593263188082</v>
      </c>
      <c r="N15" s="69">
        <f t="shared" si="6"/>
        <v>1.0517078346823032</v>
      </c>
      <c r="O15" s="69">
        <f t="shared" si="6"/>
        <v>0.81000524495768955</v>
      </c>
      <c r="P15" s="69">
        <f t="shared" si="6"/>
        <v>0.61776074906150369</v>
      </c>
      <c r="Q15" s="69">
        <f t="shared" si="6"/>
        <v>1.6412994084462116</v>
      </c>
      <c r="R15" s="69">
        <f t="shared" si="6"/>
        <v>1.0437171371238707</v>
      </c>
      <c r="S15" s="69">
        <f t="shared" si="6"/>
        <v>2.3305888144722582</v>
      </c>
      <c r="T15" s="69">
        <f t="shared" si="6"/>
        <v>1.9730116420044816</v>
      </c>
      <c r="U15" s="69">
        <f t="shared" si="6"/>
        <v>3.0631112753930383</v>
      </c>
      <c r="V15" s="69">
        <f t="shared" si="6"/>
        <v>4.3732431048045983</v>
      </c>
      <c r="W15" s="69">
        <f t="shared" si="6"/>
        <v>3.4885950195596376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0.59739904436146984</v>
      </c>
      <c r="D16" s="72">
        <v>0.2869493159539635</v>
      </c>
      <c r="E16" s="72">
        <v>0.21846647956758192</v>
      </c>
      <c r="F16" s="72">
        <v>0.4474758207594709</v>
      </c>
      <c r="G16" s="72">
        <v>0.14288061133444144</v>
      </c>
      <c r="H16" s="72">
        <v>0.25776855598723203</v>
      </c>
      <c r="I16" s="72">
        <v>0.64107023105889516</v>
      </c>
      <c r="J16" s="72">
        <v>0.73920042146023124</v>
      </c>
      <c r="K16" s="72">
        <v>0.95015101103463118</v>
      </c>
      <c r="L16" s="72">
        <v>0.57503079624768016</v>
      </c>
      <c r="M16" s="72">
        <v>0.49351593263188082</v>
      </c>
      <c r="N16" s="72">
        <v>1.0517078346823032</v>
      </c>
      <c r="O16" s="72">
        <v>0.81000524495768955</v>
      </c>
      <c r="P16" s="72">
        <v>0.61776074906150369</v>
      </c>
      <c r="Q16" s="72">
        <v>1.6412994084462116</v>
      </c>
      <c r="R16" s="72">
        <v>1.0437171371238707</v>
      </c>
      <c r="S16" s="72">
        <v>2.3305888144722582</v>
      </c>
      <c r="T16" s="72">
        <v>1.9730116420044816</v>
      </c>
      <c r="U16" s="72">
        <v>3.0631112753930383</v>
      </c>
      <c r="V16" s="72">
        <v>4.3732431048045983</v>
      </c>
      <c r="W16" s="72">
        <v>3.4885950195596376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0.21658567113456179</v>
      </c>
      <c r="D17" s="69">
        <f t="shared" si="7"/>
        <v>0.27994398950861654</v>
      </c>
      <c r="E17" s="69">
        <f t="shared" si="7"/>
        <v>0.2625567543152203</v>
      </c>
      <c r="F17" s="69">
        <f t="shared" si="7"/>
        <v>0.31623224146292528</v>
      </c>
      <c r="G17" s="69">
        <f t="shared" si="7"/>
        <v>0.33421095003699619</v>
      </c>
      <c r="H17" s="69">
        <f t="shared" si="7"/>
        <v>0.39438074962829051</v>
      </c>
      <c r="I17" s="69">
        <f t="shared" si="7"/>
        <v>0.39264147806189892</v>
      </c>
      <c r="J17" s="69">
        <f t="shared" si="7"/>
        <v>0.46025684508679171</v>
      </c>
      <c r="K17" s="69">
        <f t="shared" si="7"/>
        <v>0.31385548266714069</v>
      </c>
      <c r="L17" s="69">
        <f t="shared" si="7"/>
        <v>0.44074601792308055</v>
      </c>
      <c r="M17" s="69">
        <f t="shared" si="7"/>
        <v>0.37988933261262159</v>
      </c>
      <c r="N17" s="69">
        <f t="shared" si="7"/>
        <v>0.38730210044947333</v>
      </c>
      <c r="O17" s="69">
        <f t="shared" si="7"/>
        <v>0.5125074233548077</v>
      </c>
      <c r="P17" s="69">
        <f t="shared" si="7"/>
        <v>0.58681781923930143</v>
      </c>
      <c r="Q17" s="69">
        <f t="shared" si="7"/>
        <v>0.78973092931794664</v>
      </c>
      <c r="R17" s="69">
        <f t="shared" ref="R17:V17" si="8">SUM(R18:R26)</f>
        <v>0.65447309088751526</v>
      </c>
      <c r="S17" s="69">
        <f t="shared" si="8"/>
        <v>0.69342914620175544</v>
      </c>
      <c r="T17" s="69">
        <f t="shared" si="8"/>
        <v>1.0189283052928702</v>
      </c>
      <c r="U17" s="69">
        <f t="shared" si="8"/>
        <v>1.2373609162444894</v>
      </c>
      <c r="V17" s="69">
        <f t="shared" si="8"/>
        <v>1.2862875081746712</v>
      </c>
      <c r="W17" s="69">
        <f t="shared" ref="W17" si="9">SUM(W18:W26)</f>
        <v>0.42101142244302958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0.21658567113456179</v>
      </c>
      <c r="D25" s="74">
        <v>0.23486178248057282</v>
      </c>
      <c r="E25" s="74">
        <v>0.24855486570767124</v>
      </c>
      <c r="F25" s="74">
        <v>0.31009652475245453</v>
      </c>
      <c r="G25" s="74">
        <v>0.31441257346832097</v>
      </c>
      <c r="H25" s="74">
        <v>0.3727730625103603</v>
      </c>
      <c r="I25" s="74">
        <v>0.34410628870690818</v>
      </c>
      <c r="J25" s="74">
        <v>0.40211647597688427</v>
      </c>
      <c r="K25" s="74">
        <v>0.18598577058517018</v>
      </c>
      <c r="L25" s="74">
        <v>5.7293374327812771E-2</v>
      </c>
      <c r="M25" s="74">
        <v>0.26354790848040038</v>
      </c>
      <c r="N25" s="74">
        <v>0.18151213349537076</v>
      </c>
      <c r="O25" s="74">
        <v>0.50692411837101015</v>
      </c>
      <c r="P25" s="74">
        <v>0.44004971430904272</v>
      </c>
      <c r="Q25" s="74">
        <v>0.57031768108947056</v>
      </c>
      <c r="R25" s="74">
        <v>0.36623626572746582</v>
      </c>
      <c r="S25" s="74">
        <v>0.39764145561024183</v>
      </c>
      <c r="T25" s="74">
        <v>0.72262419151631829</v>
      </c>
      <c r="U25" s="74">
        <v>1.0649908454048131</v>
      </c>
      <c r="V25" s="74">
        <v>1.0584148952928041</v>
      </c>
      <c r="W25" s="74">
        <v>0.41790440210862073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4.5082207028043705E-2</v>
      </c>
      <c r="E26" s="77">
        <v>1.4001888607549057E-2</v>
      </c>
      <c r="F26" s="77">
        <v>6.1357167104707788E-3</v>
      </c>
      <c r="G26" s="77">
        <v>1.9798376568675252E-2</v>
      </c>
      <c r="H26" s="77">
        <v>2.1607687117930235E-2</v>
      </c>
      <c r="I26" s="77">
        <v>4.8535189354990738E-2</v>
      </c>
      <c r="J26" s="77">
        <v>5.8140369109907428E-2</v>
      </c>
      <c r="K26" s="77">
        <v>0.12786971208197048</v>
      </c>
      <c r="L26" s="77">
        <v>0.38345264359526776</v>
      </c>
      <c r="M26" s="77">
        <v>0.11634142413222119</v>
      </c>
      <c r="N26" s="77">
        <v>0.20578996695410257</v>
      </c>
      <c r="O26" s="77">
        <v>5.5833049837976005E-3</v>
      </c>
      <c r="P26" s="77">
        <v>0.14676810493025866</v>
      </c>
      <c r="Q26" s="77">
        <v>0.21941324822847608</v>
      </c>
      <c r="R26" s="77">
        <v>0.28823682516004945</v>
      </c>
      <c r="S26" s="77">
        <v>0.29578769059151366</v>
      </c>
      <c r="T26" s="77">
        <v>0.2963041137765518</v>
      </c>
      <c r="U26" s="77">
        <v>0.17237007083967634</v>
      </c>
      <c r="V26" s="77">
        <v>0.22787261288186716</v>
      </c>
      <c r="W26" s="77">
        <v>3.1070203344088338E-3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0.21502116011725586</v>
      </c>
      <c r="D27" s="69">
        <f t="shared" si="10"/>
        <v>0.23284098995174463</v>
      </c>
      <c r="E27" s="69">
        <f t="shared" si="10"/>
        <v>0.21445307632609295</v>
      </c>
      <c r="F27" s="69">
        <f t="shared" si="10"/>
        <v>0.23695627932467775</v>
      </c>
      <c r="G27" s="69">
        <f t="shared" si="10"/>
        <v>0.23673515408107607</v>
      </c>
      <c r="H27" s="69">
        <f t="shared" si="10"/>
        <v>0.24005555346148577</v>
      </c>
      <c r="I27" s="69">
        <f t="shared" si="10"/>
        <v>0.22500774309233698</v>
      </c>
      <c r="J27" s="69">
        <f t="shared" si="10"/>
        <v>0.30235429284069132</v>
      </c>
      <c r="K27" s="69">
        <f t="shared" si="10"/>
        <v>0.31057786190688735</v>
      </c>
      <c r="L27" s="69">
        <f t="shared" si="10"/>
        <v>0.3456141913213332</v>
      </c>
      <c r="M27" s="69">
        <f t="shared" si="10"/>
        <v>0.28003863398530193</v>
      </c>
      <c r="N27" s="69">
        <f t="shared" si="10"/>
        <v>0.29445386176447813</v>
      </c>
      <c r="O27" s="69">
        <f t="shared" si="10"/>
        <v>0.40005391581537869</v>
      </c>
      <c r="P27" s="69">
        <f t="shared" si="10"/>
        <v>0.43174098569706648</v>
      </c>
      <c r="Q27" s="69">
        <f t="shared" si="10"/>
        <v>0.59446980231935997</v>
      </c>
      <c r="R27" s="69">
        <f t="shared" ref="R27:V27" si="11">SUM(R28:R32)</f>
        <v>0.52131990898902436</v>
      </c>
      <c r="S27" s="69">
        <f t="shared" si="11"/>
        <v>0.43308778639892687</v>
      </c>
      <c r="T27" s="69">
        <f t="shared" si="11"/>
        <v>0.5311393359496217</v>
      </c>
      <c r="U27" s="69">
        <f t="shared" si="11"/>
        <v>0.60149439439533392</v>
      </c>
      <c r="V27" s="69">
        <f t="shared" si="11"/>
        <v>0.62991680157810714</v>
      </c>
      <c r="W27" s="69">
        <f t="shared" ref="W27" si="12">SUM(W28:W32)</f>
        <v>0.23571079647646251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0.18262537666328402</v>
      </c>
      <c r="D29" s="72">
        <v>0.14364088114490448</v>
      </c>
      <c r="E29" s="72">
        <v>0.13311501945600079</v>
      </c>
      <c r="F29" s="72">
        <v>0.17865208137766139</v>
      </c>
      <c r="G29" s="72">
        <v>0.18978158818662208</v>
      </c>
      <c r="H29" s="72">
        <v>0.2008043403303604</v>
      </c>
      <c r="I29" s="72">
        <v>0.21050630051447347</v>
      </c>
      <c r="J29" s="72">
        <v>0.27575551286287364</v>
      </c>
      <c r="K29" s="72">
        <v>0.25156573424440598</v>
      </c>
      <c r="L29" s="72">
        <v>0.20140270605004784</v>
      </c>
      <c r="M29" s="72">
        <v>0.18195559847848491</v>
      </c>
      <c r="N29" s="72">
        <v>0.25961889829571971</v>
      </c>
      <c r="O29" s="72">
        <v>0.28920567509831985</v>
      </c>
      <c r="P29" s="72">
        <v>0.27557049492759883</v>
      </c>
      <c r="Q29" s="72">
        <v>0.42330421727128387</v>
      </c>
      <c r="R29" s="72">
        <v>0.37443474398440335</v>
      </c>
      <c r="S29" s="72">
        <v>0.40265744512734447</v>
      </c>
      <c r="T29" s="72">
        <v>0.40844457743739521</v>
      </c>
      <c r="U29" s="72">
        <v>0.44272968390701373</v>
      </c>
      <c r="V29" s="72">
        <v>0.45753125510553744</v>
      </c>
      <c r="W29" s="72">
        <v>0.18070396983598519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3.2395783453971837E-2</v>
      </c>
      <c r="D32" s="77">
        <v>8.920010880684015E-2</v>
      </c>
      <c r="E32" s="77">
        <v>8.1338056870092157E-2</v>
      </c>
      <c r="F32" s="77">
        <v>5.8304197947016356E-2</v>
      </c>
      <c r="G32" s="77">
        <v>4.6953565894453979E-2</v>
      </c>
      <c r="H32" s="77">
        <v>3.9251213131125375E-2</v>
      </c>
      <c r="I32" s="77">
        <v>1.4501442577863507E-2</v>
      </c>
      <c r="J32" s="77">
        <v>2.6598779977817691E-2</v>
      </c>
      <c r="K32" s="77">
        <v>5.9012127662481352E-2</v>
      </c>
      <c r="L32" s="77">
        <v>0.14421148527128533</v>
      </c>
      <c r="M32" s="77">
        <v>9.8083035506817046E-2</v>
      </c>
      <c r="N32" s="77">
        <v>3.4834963468758397E-2</v>
      </c>
      <c r="O32" s="77">
        <v>0.11084824071705884</v>
      </c>
      <c r="P32" s="77">
        <v>0.15617049076946765</v>
      </c>
      <c r="Q32" s="77">
        <v>0.17116558504807605</v>
      </c>
      <c r="R32" s="77">
        <v>0.14688516500462101</v>
      </c>
      <c r="S32" s="77">
        <v>3.0430341271582402E-2</v>
      </c>
      <c r="T32" s="77">
        <v>0.12269475851222646</v>
      </c>
      <c r="U32" s="77">
        <v>0.15876471048832022</v>
      </c>
      <c r="V32" s="77">
        <v>0.17238554647256976</v>
      </c>
      <c r="W32" s="77">
        <v>5.5006826640477319E-2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0.99556405581107976</v>
      </c>
      <c r="D3" s="66">
        <f>IF(RES_hh_tes_in!D3=0,"",RES_hh_tes_in!D3/RES_hh_fec_in!D3)</f>
        <v>0.81772979196813689</v>
      </c>
      <c r="E3" s="66">
        <f>IF(RES_hh_tes_in!E3=0,"",RES_hh_tes_in!E3/RES_hh_fec_in!E3)</f>
        <v>0.83578366101556889</v>
      </c>
      <c r="F3" s="66">
        <f>IF(RES_hh_tes_in!F3=0,"",RES_hh_tes_in!F3/RES_hh_fec_in!F3)</f>
        <v>0.9334110695178226</v>
      </c>
      <c r="G3" s="66">
        <f>IF(RES_hh_tes_in!G3=0,"",RES_hh_tes_in!G3/RES_hh_fec_in!G3)</f>
        <v>0.74721736679814343</v>
      </c>
      <c r="H3" s="66">
        <f>IF(RES_hh_tes_in!H3=0,"",RES_hh_tes_in!H3/RES_hh_fec_in!H3)</f>
        <v>0.8120015837849206</v>
      </c>
      <c r="I3" s="66">
        <f>IF(RES_hh_tes_in!I3=0,"",RES_hh_tes_in!I3/RES_hh_fec_in!I3)</f>
        <v>1.032864299288083</v>
      </c>
      <c r="J3" s="66">
        <f>IF(RES_hh_tes_in!J3=0,"",RES_hh_tes_in!J3/RES_hh_fec_in!J3)</f>
        <v>1.0097530335011966</v>
      </c>
      <c r="K3" s="66">
        <f>IF(RES_hh_tes_in!K3=0,"",RES_hh_tes_in!K3/RES_hh_fec_in!K3)</f>
        <v>1.227606170070032</v>
      </c>
      <c r="L3" s="66">
        <f>IF(RES_hh_tes_in!L3=0,"",RES_hh_tes_in!L3/RES_hh_fec_in!L3)</f>
        <v>1.0779719972093675</v>
      </c>
      <c r="M3" s="66">
        <f>IF(RES_hh_tes_in!M3=0,"",RES_hh_tes_in!M3/RES_hh_fec_in!M3)</f>
        <v>0.98137948071086156</v>
      </c>
      <c r="N3" s="66">
        <f>IF(RES_hh_tes_in!N3=0,"",RES_hh_tes_in!N3/RES_hh_fec_in!N3)</f>
        <v>1.2469824940897214</v>
      </c>
      <c r="O3" s="66">
        <f>IF(RES_hh_tes_in!O3=0,"",RES_hh_tes_in!O3/RES_hh_fec_in!O3)</f>
        <v>0.99137052027823025</v>
      </c>
      <c r="P3" s="66">
        <f>IF(RES_hh_tes_in!P3=0,"",RES_hh_tes_in!P3/RES_hh_fec_in!P3)</f>
        <v>1.064651201041781</v>
      </c>
      <c r="Q3" s="66">
        <f>IF(RES_hh_tes_in!Q3=0,"",RES_hh_tes_in!Q3/RES_hh_fec_in!Q3)</f>
        <v>1.3256095890121704</v>
      </c>
      <c r="R3" s="66">
        <f>IF(RES_hh_tes_in!R3=0,"",RES_hh_tes_in!R3/RES_hh_fec_in!R3)</f>
        <v>1.2200582520078884</v>
      </c>
      <c r="S3" s="66">
        <f>IF(RES_hh_tes_in!S3=0,"",RES_hh_tes_in!S3/RES_hh_fec_in!S3)</f>
        <v>1.5500867076236404</v>
      </c>
      <c r="T3" s="66">
        <f>IF(RES_hh_tes_in!T3=0,"",RES_hh_tes_in!T3/RES_hh_fec_in!T3)</f>
        <v>1.3757656271530936</v>
      </c>
      <c r="U3" s="66">
        <f>IF(RES_hh_tes_in!U3=0,"",RES_hh_tes_in!U3/RES_hh_fec_in!U3)</f>
        <v>1.5465873789405713</v>
      </c>
      <c r="V3" s="66">
        <f>IF(RES_hh_tes_in!V3=0,"",RES_hh_tes_in!V3/RES_hh_fec_in!V3)</f>
        <v>1.7374275308120379</v>
      </c>
      <c r="W3" s="66">
        <f>IF(RES_hh_tes_in!W3=0,"",RES_hh_tes_in!W3/RES_hh_fec_in!W3)</f>
        <v>2.2191902847144487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0.66551836098662009</v>
      </c>
      <c r="D4" s="70">
        <f>IF(RES_hh_tes_in!D4=0,"",RES_hh_tes_in!D4/RES_hh_fec_in!D4)</f>
        <v>0.70761170847319599</v>
      </c>
      <c r="E4" s="70">
        <f>IF(RES_hh_tes_in!E4=0,"",RES_hh_tes_in!E4/RES_hh_fec_in!E4)</f>
        <v>1.2763785646880383</v>
      </c>
      <c r="F4" s="70">
        <f>IF(RES_hh_tes_in!F4=0,"",RES_hh_tes_in!F4/RES_hh_fec_in!F4)</f>
        <v>1.4127440717472233</v>
      </c>
      <c r="G4" s="70">
        <f>IF(RES_hh_tes_in!G4=0,"",RES_hh_tes_in!G4/RES_hh_fec_in!G4)</f>
        <v>1.3972953059451136</v>
      </c>
      <c r="H4" s="70">
        <f>IF(RES_hh_tes_in!H4=0,"",RES_hh_tes_in!H4/RES_hh_fec_in!H4)</f>
        <v>1.4186114969483292</v>
      </c>
      <c r="I4" s="70">
        <f>IF(RES_hh_tes_in!I4=0,"",RES_hh_tes_in!I4/RES_hh_fec_in!I4)</f>
        <v>1.3977375208647496</v>
      </c>
      <c r="J4" s="70">
        <f>IF(RES_hh_tes_in!J4=0,"",RES_hh_tes_in!J4/RES_hh_fec_in!J4)</f>
        <v>1.2703231101593384</v>
      </c>
      <c r="K4" s="70">
        <f>IF(RES_hh_tes_in!K4=0,"",RES_hh_tes_in!K4/RES_hh_fec_in!K4)</f>
        <v>1.0445860388609141</v>
      </c>
      <c r="L4" s="70">
        <f>IF(RES_hh_tes_in!L4=0,"",RES_hh_tes_in!L4/RES_hh_fec_in!L4)</f>
        <v>0.84928892728596361</v>
      </c>
      <c r="M4" s="70">
        <f>IF(RES_hh_tes_in!M4=0,"",RES_hh_tes_in!M4/RES_hh_fec_in!M4)</f>
        <v>0.93091518828010789</v>
      </c>
      <c r="N4" s="70">
        <f>IF(RES_hh_tes_in!N4=0,"",RES_hh_tes_in!N4/RES_hh_fec_in!N4)</f>
        <v>0.88606913006166332</v>
      </c>
      <c r="O4" s="70">
        <f>IF(RES_hh_tes_in!O4=0,"",RES_hh_tes_in!O4/RES_hh_fec_in!O4)</f>
        <v>0.94680313637451774</v>
      </c>
      <c r="P4" s="70">
        <f>IF(RES_hh_tes_in!P4=0,"",RES_hh_tes_in!P4/RES_hh_fec_in!P4)</f>
        <v>1.9506006550243635</v>
      </c>
      <c r="Q4" s="70">
        <f>IF(RES_hh_tes_in!Q4=0,"",RES_hh_tes_in!Q4/RES_hh_fec_in!Q4)</f>
        <v>2.2148972048771465</v>
      </c>
      <c r="R4" s="70">
        <f>IF(RES_hh_tes_in!R4=0,"",RES_hh_tes_in!R4/RES_hh_fec_in!R4)</f>
        <v>1.8056168145310039</v>
      </c>
      <c r="S4" s="70">
        <f>IF(RES_hh_tes_in!S4=0,"",RES_hh_tes_in!S4/RES_hh_fec_in!S4)</f>
        <v>1.3342789648353992</v>
      </c>
      <c r="T4" s="70">
        <f>IF(RES_hh_tes_in!T4=0,"",RES_hh_tes_in!T4/RES_hh_fec_in!T4)</f>
        <v>1.7286739433611935</v>
      </c>
      <c r="U4" s="70">
        <f>IF(RES_hh_tes_in!U4=0,"",RES_hh_tes_in!U4/RES_hh_fec_in!U4)</f>
        <v>2.2991296698957568</v>
      </c>
      <c r="V4" s="70">
        <f>IF(RES_hh_tes_in!V4=0,"",RES_hh_tes_in!V4/RES_hh_fec_in!V4)</f>
        <v>2.011768818917826</v>
      </c>
      <c r="W4" s="70">
        <f>IF(RES_hh_tes_in!W4=0,"",RES_hh_tes_in!W4/RES_hh_fec_in!W4)</f>
        <v>1.3760074470450516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0.44289302697066008</v>
      </c>
      <c r="D6" s="78">
        <f>IF(RES_hh_tes_in!D6=0,"",RES_hh_tes_in!D6/RES_hh_fec_in!D6)</f>
        <v>0.44810075500066715</v>
      </c>
      <c r="E6" s="78">
        <f>IF(RES_hh_tes_in!E6=0,"",RES_hh_tes_in!E6/RES_hh_fec_in!E6)</f>
        <v>0.45348869896967253</v>
      </c>
      <c r="F6" s="78" t="str">
        <f>IF(RES_hh_tes_in!F6=0,"",RES_hh_tes_in!F6/RES_hh_fec_in!F6)</f>
        <v/>
      </c>
      <c r="G6" s="78">
        <f>IF(RES_hh_tes_in!G6=0,"",RES_hh_tes_in!G6/RES_hh_fec_in!G6)</f>
        <v>0.46436423408379163</v>
      </c>
      <c r="H6" s="78">
        <f>IF(RES_hh_tes_in!H6=0,"",RES_hh_tes_in!H6/RES_hh_fec_in!H6)</f>
        <v>0.47000483000188087</v>
      </c>
      <c r="I6" s="78">
        <f>IF(RES_hh_tes_in!I6=0,"",RES_hh_tes_in!I6/RES_hh_fec_in!I6)</f>
        <v>0.47581056586278392</v>
      </c>
      <c r="J6" s="78">
        <f>IF(RES_hh_tes_in!J6=0,"",RES_hh_tes_in!J6/RES_hh_fec_in!J6)</f>
        <v>0.48195383662941149</v>
      </c>
      <c r="K6" s="78">
        <f>IF(RES_hh_tes_in!K6=0,"",RES_hh_tes_in!K6/RES_hh_fec_in!K6)</f>
        <v>0.48857455723071469</v>
      </c>
      <c r="L6" s="78">
        <f>IF(RES_hh_tes_in!L6=0,"",RES_hh_tes_in!L6/RES_hh_fec_in!L6)</f>
        <v>0.49569851328509168</v>
      </c>
      <c r="M6" s="78">
        <f>IF(RES_hh_tes_in!M6=0,"",RES_hh_tes_in!M6/RES_hh_fec_in!M6)</f>
        <v>0.50708065775219979</v>
      </c>
      <c r="N6" s="78">
        <f>IF(RES_hh_tes_in!N6=0,"",RES_hh_tes_in!N6/RES_hh_fec_in!N6)</f>
        <v>0.52381783200020493</v>
      </c>
      <c r="O6" s="78">
        <f>IF(RES_hh_tes_in!O6=0,"",RES_hh_tes_in!O6/RES_hh_fec_in!O6)</f>
        <v>0.54652973255532356</v>
      </c>
      <c r="P6" s="78">
        <f>IF(RES_hh_tes_in!P6=0,"",RES_hh_tes_in!P6/RES_hh_fec_in!P6)</f>
        <v>0.57255583571013879</v>
      </c>
      <c r="Q6" s="78">
        <f>IF(RES_hh_tes_in!Q6=0,"",RES_hh_tes_in!Q6/RES_hh_fec_in!Q6)</f>
        <v>0.59409203180891335</v>
      </c>
      <c r="R6" s="78" t="str">
        <f>IF(RES_hh_tes_in!R6=0,"",RES_hh_tes_in!R6/RES_hh_fec_in!R6)</f>
        <v/>
      </c>
      <c r="S6" s="78">
        <f>IF(RES_hh_tes_in!S6=0,"",RES_hh_tes_in!S6/RES_hh_fec_in!S6)</f>
        <v>0.61210711707437726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>
        <f>IF(RES_hh_tes_in!V6=0,"",RES_hh_tes_in!V6/RES_hh_fec_in!V6)</f>
        <v>0.62560843277272737</v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0.49915607638758597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>
        <f>IF(RES_hh_tes_in!H7=0,"",RES_hh_tes_in!H7/RES_hh_fec_in!H7)</f>
        <v>0.52762820228213259</v>
      </c>
      <c r="I7" s="78">
        <f>IF(RES_hh_tes_in!I7=0,"",RES_hh_tes_in!I7/RES_hh_fec_in!I7)</f>
        <v>0.5337360432662196</v>
      </c>
      <c r="J7" s="78">
        <f>IF(RES_hh_tes_in!J7=0,"",RES_hh_tes_in!J7/RES_hh_fec_in!J7)</f>
        <v>0.54020486345253949</v>
      </c>
      <c r="K7" s="78">
        <f>IF(RES_hh_tes_in!K7=0,"",RES_hh_tes_in!K7/RES_hh_fec_in!K7)</f>
        <v>0.54718345932543</v>
      </c>
      <c r="L7" s="78">
        <f>IF(RES_hh_tes_in!L7=0,"",RES_hh_tes_in!L7/RES_hh_fec_in!L7)</f>
        <v>0.55469901740494798</v>
      </c>
      <c r="M7" s="78">
        <f>IF(RES_hh_tes_in!M7=0,"",RES_hh_tes_in!M7/RES_hh_fec_in!M7)</f>
        <v>0.56674653299650379</v>
      </c>
      <c r="N7" s="78">
        <f>IF(RES_hh_tes_in!N7=0,"",RES_hh_tes_in!N7/RES_hh_fec_in!N7)</f>
        <v>0.58449086575683462</v>
      </c>
      <c r="O7" s="78">
        <f>IF(RES_hh_tes_in!O7=0,"",RES_hh_tes_in!O7/RES_hh_fec_in!O7)</f>
        <v>0.60859124110623608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>
        <f>IF(RES_hh_tes_in!V7=0,"",RES_hh_tes_in!V7/RES_hh_fec_in!V7)</f>
        <v>0.69265981732621251</v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 t="str">
        <f>IF(RES_hh_tes_in!C8=0,"",RES_hh_tes_in!C8/RES_hh_fec_in!C8)</f>
        <v/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 t="str">
        <f>IF(RES_hh_tes_in!H8=0,"",RES_hh_tes_in!H8/RES_hh_fec_in!H8)</f>
        <v/>
      </c>
      <c r="I8" s="78" t="str">
        <f>IF(RES_hh_tes_in!I8=0,"",RES_hh_tes_in!I8/RES_hh_fec_in!I8)</f>
        <v/>
      </c>
      <c r="J8" s="78" t="str">
        <f>IF(RES_hh_tes_in!J8=0,"",RES_hh_tes_in!J8/RES_hh_fec_in!J8)</f>
        <v/>
      </c>
      <c r="K8" s="78" t="str">
        <f>IF(RES_hh_tes_in!K8=0,"",RES_hh_tes_in!K8/RES_hh_fec_in!K8)</f>
        <v/>
      </c>
      <c r="L8" s="78" t="str">
        <f>IF(RES_hh_tes_in!L8=0,"",RES_hh_tes_in!L8/RES_hh_fec_in!L8)</f>
        <v/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 t="str">
        <f>IF(RES_hh_tes_in!O8=0,"",RES_hh_tes_in!O8/RES_hh_fec_in!O8)</f>
        <v/>
      </c>
      <c r="P8" s="78" t="str">
        <f>IF(RES_hh_tes_in!P8=0,"",RES_hh_tes_in!P8/RES_hh_fec_in!P8)</f>
        <v/>
      </c>
      <c r="Q8" s="78" t="str">
        <f>IF(RES_hh_tes_in!Q8=0,"",RES_hh_tes_in!Q8/RES_hh_fec_in!Q8)</f>
        <v/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 t="str">
        <f>IF(RES_hh_tes_in!C9=0,"",RES_hh_tes_in!C9/RES_hh_fec_in!C9)</f>
        <v/>
      </c>
      <c r="D9" s="78" t="str">
        <f>IF(RES_hh_tes_in!D9=0,"",RES_hh_tes_in!D9/RES_hh_fec_in!D9)</f>
        <v/>
      </c>
      <c r="E9" s="78" t="str">
        <f>IF(RES_hh_tes_in!E9=0,"",RES_hh_tes_in!E9/RES_hh_fec_in!E9)</f>
        <v/>
      </c>
      <c r="F9" s="78" t="str">
        <f>IF(RES_hh_tes_in!F9=0,"",RES_hh_tes_in!F9/RES_hh_fec_in!F9)</f>
        <v/>
      </c>
      <c r="G9" s="78" t="str">
        <f>IF(RES_hh_tes_in!G9=0,"",RES_hh_tes_in!G9/RES_hh_fec_in!G9)</f>
        <v/>
      </c>
      <c r="H9" s="78" t="str">
        <f>IF(RES_hh_tes_in!H9=0,"",RES_hh_tes_in!H9/RES_hh_fec_in!H9)</f>
        <v/>
      </c>
      <c r="I9" s="78" t="str">
        <f>IF(RES_hh_tes_in!I9=0,"",RES_hh_tes_in!I9/RES_hh_fec_in!I9)</f>
        <v/>
      </c>
      <c r="J9" s="78" t="str">
        <f>IF(RES_hh_tes_in!J9=0,"",RES_hh_tes_in!J9/RES_hh_fec_in!J9)</f>
        <v/>
      </c>
      <c r="K9" s="78" t="str">
        <f>IF(RES_hh_tes_in!K9=0,"",RES_hh_tes_in!K9/RES_hh_fec_in!K9)</f>
        <v/>
      </c>
      <c r="L9" s="78">
        <f>IF(RES_hh_tes_in!L9=0,"",RES_hh_tes_in!L9/RES_hh_fec_in!L9)</f>
        <v>0.77336879926816793</v>
      </c>
      <c r="M9" s="78">
        <f>IF(RES_hh_tes_in!M9=0,"",RES_hh_tes_in!M9/RES_hh_fec_in!M9)</f>
        <v>0.78537507058919609</v>
      </c>
      <c r="N9" s="78">
        <f>IF(RES_hh_tes_in!N9=0,"",RES_hh_tes_in!N9/RES_hh_fec_in!N9)</f>
        <v>0.7958418574565469</v>
      </c>
      <c r="O9" s="78">
        <f>IF(RES_hh_tes_in!O9=0,"",RES_hh_tes_in!O9/RES_hh_fec_in!O9)</f>
        <v>0.8044937623918923</v>
      </c>
      <c r="P9" s="78">
        <f>IF(RES_hh_tes_in!P9=0,"",RES_hh_tes_in!P9/RES_hh_fec_in!P9)</f>
        <v>0.81207203794202265</v>
      </c>
      <c r="Q9" s="78" t="str">
        <f>IF(RES_hh_tes_in!Q9=0,"",RES_hh_tes_in!Q9/RES_hh_fec_in!Q9)</f>
        <v/>
      </c>
      <c r="R9" s="78">
        <f>IF(RES_hh_tes_in!R9=0,"",RES_hh_tes_in!R9/RES_hh_fec_in!R9)</f>
        <v>0.83439694811399534</v>
      </c>
      <c r="S9" s="78" t="str">
        <f>IF(RES_hh_tes_in!S9=0,"",RES_hh_tes_in!S9/RES_hh_fec_in!S9)</f>
        <v/>
      </c>
      <c r="T9" s="78">
        <f>IF(RES_hh_tes_in!T9=0,"",RES_hh_tes_in!T9/RES_hh_fec_in!T9)</f>
        <v>0.86428807172792677</v>
      </c>
      <c r="U9" s="78">
        <f>IF(RES_hh_tes_in!U9=0,"",RES_hh_tes_in!U9/RES_hh_fec_in!U9)</f>
        <v>0.8780882509654282</v>
      </c>
      <c r="V9" s="78" t="str">
        <f>IF(RES_hh_tes_in!V9=0,"",RES_hh_tes_in!V9/RES_hh_fec_in!V9)</f>
        <v/>
      </c>
      <c r="W9" s="78">
        <f>IF(RES_hh_tes_in!W9=0,"",RES_hh_tes_in!W9/RES_hh_fec_in!W9)</f>
        <v>0.89896052231535584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1.607986780039842</v>
      </c>
      <c r="D12" s="78">
        <f>IF(RES_hh_tes_in!D12=0,"",RES_hh_tes_in!D12/RES_hh_fec_in!D12)</f>
        <v>1.724357956032273</v>
      </c>
      <c r="E12" s="78">
        <f>IF(RES_hh_tes_in!E12=0,"",RES_hh_tes_in!E12/RES_hh_fec_in!E12)</f>
        <v>1.8440620219008408</v>
      </c>
      <c r="F12" s="78">
        <f>IF(RES_hh_tes_in!F12=0,"",RES_hh_tes_in!F12/RES_hh_fec_in!F12)</f>
        <v>1.9666013861366238</v>
      </c>
      <c r="G12" s="78">
        <f>IF(RES_hh_tes_in!G12=0,"",RES_hh_tes_in!G12/RES_hh_fec_in!G12)</f>
        <v>2.0923894422571072</v>
      </c>
      <c r="H12" s="78">
        <f>IF(RES_hh_tes_in!H12=0,"",RES_hh_tes_in!H12/RES_hh_fec_in!H12)</f>
        <v>2.2213481870833451</v>
      </c>
      <c r="I12" s="78">
        <f>IF(RES_hh_tes_in!I12=0,"",RES_hh_tes_in!I12/RES_hh_fec_in!I12)</f>
        <v>2.3535509317380545</v>
      </c>
      <c r="J12" s="78">
        <f>IF(RES_hh_tes_in!J12=0,"",RES_hh_tes_in!J12/RES_hh_fec_in!J12)</f>
        <v>2.4893615907886604</v>
      </c>
      <c r="K12" s="78">
        <f>IF(RES_hh_tes_in!K12=0,"",RES_hh_tes_in!K12/RES_hh_fec_in!K12)</f>
        <v>2.6290494888704048</v>
      </c>
      <c r="L12" s="78">
        <f>IF(RES_hh_tes_in!L12=0,"",RES_hh_tes_in!L12/RES_hh_fec_in!L12)</f>
        <v>2.7726140510248736</v>
      </c>
      <c r="M12" s="78">
        <f>IF(RES_hh_tes_in!M12=0,"",RES_hh_tes_in!M12/RES_hh_fec_in!M12)</f>
        <v>2.9304745982428719</v>
      </c>
      <c r="N12" s="78">
        <f>IF(RES_hh_tes_in!N12=0,"",RES_hh_tes_in!N12/RES_hh_fec_in!N12)</f>
        <v>3.1052779673023005</v>
      </c>
      <c r="O12" s="78">
        <f>IF(RES_hh_tes_in!O12=0,"",RES_hh_tes_in!O12/RES_hh_fec_in!O12)</f>
        <v>3.2952578370669485</v>
      </c>
      <c r="P12" s="78">
        <f>IF(RES_hh_tes_in!P12=0,"",RES_hh_tes_in!P12/RES_hh_fec_in!P12)</f>
        <v>3.4859501337910657</v>
      </c>
      <c r="Q12" s="78">
        <f>IF(RES_hh_tes_in!Q12=0,"",RES_hh_tes_in!Q12/RES_hh_fec_in!Q12)</f>
        <v>3.6422677258775766</v>
      </c>
      <c r="R12" s="78">
        <f>IF(RES_hh_tes_in!R12=0,"",RES_hh_tes_in!R12/RES_hh_fec_in!R12)</f>
        <v>3.7054420133565253</v>
      </c>
      <c r="S12" s="78">
        <f>IF(RES_hh_tes_in!S12=0,"",RES_hh_tes_in!S12/RES_hh_fec_in!S12)</f>
        <v>3.7454288578182156</v>
      </c>
      <c r="T12" s="78">
        <f>IF(RES_hh_tes_in!T12=0,"",RES_hh_tes_in!T12/RES_hh_fec_in!T12)</f>
        <v>3.7710750589006024</v>
      </c>
      <c r="U12" s="78">
        <f>IF(RES_hh_tes_in!U12=0,"",RES_hh_tes_in!U12/RES_hh_fec_in!U12)</f>
        <v>3.7914859174323077</v>
      </c>
      <c r="V12" s="78">
        <f>IF(RES_hh_tes_in!V12=0,"",RES_hh_tes_in!V12/RES_hh_fec_in!V12)</f>
        <v>3.8161243931662434</v>
      </c>
      <c r="W12" s="78">
        <f>IF(RES_hh_tes_in!W12=0,"",RES_hh_tes_in!W12/RES_hh_fec_in!W12)</f>
        <v>3.8442912099002582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0.59555195486246559</v>
      </c>
      <c r="D13" s="79">
        <f>IF(RES_hh_tes_in!D13=0,"",RES_hh_tes_in!D13/RES_hh_fec_in!D13)</f>
        <v>0.60215681698324963</v>
      </c>
      <c r="E13" s="79">
        <f>IF(RES_hh_tes_in!E13=0,"",RES_hh_tes_in!E13/RES_hh_fec_in!E13)</f>
        <v>0.60893113088850526</v>
      </c>
      <c r="F13" s="79">
        <f>IF(RES_hh_tes_in!F13=0,"",RES_hh_tes_in!F13/RES_hh_fec_in!F13)</f>
        <v>0.61572833146029315</v>
      </c>
      <c r="G13" s="79">
        <f>IF(RES_hh_tes_in!G13=0,"",RES_hh_tes_in!G13/RES_hh_fec_in!G13)</f>
        <v>0.62268148159154624</v>
      </c>
      <c r="H13" s="79">
        <f>IF(RES_hh_tes_in!H13=0,"",RES_hh_tes_in!H13/RES_hh_fec_in!H13)</f>
        <v>0.62977420164176878</v>
      </c>
      <c r="I13" s="79">
        <f>IF(RES_hh_tes_in!I13=0,"",RES_hh_tes_in!I13/RES_hh_fec_in!I13)</f>
        <v>0.63703914242498505</v>
      </c>
      <c r="J13" s="79">
        <f>IF(RES_hh_tes_in!J13=0,"",RES_hh_tes_in!J13/RES_hh_fec_in!J13)</f>
        <v>0.64461028793892894</v>
      </c>
      <c r="K13" s="79" t="str">
        <f>IF(RES_hh_tes_in!K13=0,"",RES_hh_tes_in!K13/RES_hh_fec_in!K13)</f>
        <v/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>
        <f>IF(RES_hh_tes_in!Q13=0,"",RES_hh_tes_in!Q13/RES_hh_fec_in!Q13)</f>
        <v>0.75313053238089001</v>
      </c>
      <c r="R13" s="79">
        <f>IF(RES_hh_tes_in!R13=0,"",RES_hh_tes_in!R13/RES_hh_fec_in!R13)</f>
        <v>0.77920755705273204</v>
      </c>
      <c r="S13" s="79">
        <f>IF(RES_hh_tes_in!S13=0,"",RES_hh_tes_in!S13/RES_hh_fec_in!S13)</f>
        <v>0.80957469805604321</v>
      </c>
      <c r="T13" s="79">
        <f>IF(RES_hh_tes_in!T13=0,"",RES_hh_tes_in!T13/RES_hh_fec_in!T13)</f>
        <v>0.84030109097363193</v>
      </c>
      <c r="U13" s="79">
        <f>IF(RES_hh_tes_in!U13=0,"",RES_hh_tes_in!U13/RES_hh_fec_in!U13)</f>
        <v>0.86746721661921067</v>
      </c>
      <c r="V13" s="79">
        <f>IF(RES_hh_tes_in!V13=0,"",RES_hh_tes_in!V13/RES_hh_fec_in!V13)</f>
        <v>0.88714230388672832</v>
      </c>
      <c r="W13" s="79">
        <f>IF(RES_hh_tes_in!W13=0,"",RES_hh_tes_in!W13/RES_hh_fec_in!W13)</f>
        <v>0.89702621235023006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 t="str">
        <f>IF(RES_hh_tes_in!F14=0,"",RES_hh_tes_in!F14/RES_hh_fec_in!F14)</f>
        <v/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2.5479820334816665</v>
      </c>
      <c r="D15" s="70">
        <f>IF(RES_hh_tes_in!D15=0,"",RES_hh_tes_in!D15/RES_hh_fec_in!D15)</f>
        <v>2.6387423561279819</v>
      </c>
      <c r="E15" s="70">
        <f>IF(RES_hh_tes_in!E15=0,"",RES_hh_tes_in!E15/RES_hh_fec_in!E15)</f>
        <v>2.7304609828002286</v>
      </c>
      <c r="F15" s="70">
        <f>IF(RES_hh_tes_in!F15=0,"",RES_hh_tes_in!F15/RES_hh_fec_in!F15)</f>
        <v>2.8222781126431027</v>
      </c>
      <c r="G15" s="70">
        <f>IF(RES_hh_tes_in!G15=0,"",RES_hh_tes_in!G15/RES_hh_fec_in!G15)</f>
        <v>2.9149677324398509</v>
      </c>
      <c r="H15" s="70">
        <f>IF(RES_hh_tes_in!H15=0,"",RES_hh_tes_in!H15/RES_hh_fec_in!H15)</f>
        <v>3.0084300861027562</v>
      </c>
      <c r="I15" s="70">
        <f>IF(RES_hh_tes_in!I15=0,"",RES_hh_tes_in!I15/RES_hh_fec_in!I15)</f>
        <v>3.1028506558168938</v>
      </c>
      <c r="J15" s="70">
        <f>IF(RES_hh_tes_in!J15=0,"",RES_hh_tes_in!J15/RES_hh_fec_in!J15)</f>
        <v>3.1990009635709926</v>
      </c>
      <c r="K15" s="70">
        <f>IF(RES_hh_tes_in!K15=0,"",RES_hh_tes_in!K15/RES_hh_fec_in!K15)</f>
        <v>3.297529721529207</v>
      </c>
      <c r="L15" s="70">
        <f>IF(RES_hh_tes_in!L15=0,"",RES_hh_tes_in!L15/RES_hh_fec_in!L15)</f>
        <v>3.3985973199755093</v>
      </c>
      <c r="M15" s="70">
        <f>IF(RES_hh_tes_in!M15=0,"",RES_hh_tes_in!M15/RES_hh_fec_in!M15)</f>
        <v>3.5193130428395003</v>
      </c>
      <c r="N15" s="70">
        <f>IF(RES_hh_tes_in!N15=0,"",RES_hh_tes_in!N15/RES_hh_fec_in!N15)</f>
        <v>3.6652760751088613</v>
      </c>
      <c r="O15" s="70">
        <f>IF(RES_hh_tes_in!O15=0,"",RES_hh_tes_in!O15/RES_hh_fec_in!O15)</f>
        <v>3.8395819139485954</v>
      </c>
      <c r="P15" s="70">
        <f>IF(RES_hh_tes_in!P15=0,"",RES_hh_tes_in!P15/RES_hh_fec_in!P15)</f>
        <v>4.0286128428267274</v>
      </c>
      <c r="Q15" s="70">
        <f>IF(RES_hh_tes_in!Q15=0,"",RES_hh_tes_in!Q15/RES_hh_fec_in!Q15)</f>
        <v>4.1910629203818237</v>
      </c>
      <c r="R15" s="70">
        <f>IF(RES_hh_tes_in!R15=0,"",RES_hh_tes_in!R15/RES_hh_fec_in!R15)</f>
        <v>4.2929773113034546</v>
      </c>
      <c r="S15" s="70">
        <f>IF(RES_hh_tes_in!S15=0,"",RES_hh_tes_in!S15/RES_hh_fec_in!S15)</f>
        <v>4.3740961625413295</v>
      </c>
      <c r="T15" s="70">
        <f>IF(RES_hh_tes_in!T15=0,"",RES_hh_tes_in!T15/RES_hh_fec_in!T15)</f>
        <v>4.4418740507139844</v>
      </c>
      <c r="U15" s="70">
        <f>IF(RES_hh_tes_in!U15=0,"",RES_hh_tes_in!U15/RES_hh_fec_in!U15)</f>
        <v>4.5035771225810803</v>
      </c>
      <c r="V15" s="70">
        <f>IF(RES_hh_tes_in!V15=0,"",RES_hh_tes_in!V15/RES_hh_fec_in!V15)</f>
        <v>4.566490154206587</v>
      </c>
      <c r="W15" s="70">
        <f>IF(RES_hh_tes_in!W15=0,"",RES_hh_tes_in!W15/RES_hh_fec_in!W15)</f>
        <v>4.6280828909726557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2.5479820334816665</v>
      </c>
      <c r="D16" s="78">
        <f>IF(RES_hh_tes_in!D16=0,"",RES_hh_tes_in!D16/RES_hh_fec_in!D16)</f>
        <v>2.6387423561279819</v>
      </c>
      <c r="E16" s="78">
        <f>IF(RES_hh_tes_in!E16=0,"",RES_hh_tes_in!E16/RES_hh_fec_in!E16)</f>
        <v>2.7304609828002286</v>
      </c>
      <c r="F16" s="78">
        <f>IF(RES_hh_tes_in!F16=0,"",RES_hh_tes_in!F16/RES_hh_fec_in!F16)</f>
        <v>2.8222781126431027</v>
      </c>
      <c r="G16" s="78">
        <f>IF(RES_hh_tes_in!G16=0,"",RES_hh_tes_in!G16/RES_hh_fec_in!G16)</f>
        <v>2.9149677324398509</v>
      </c>
      <c r="H16" s="78">
        <f>IF(RES_hh_tes_in!H16=0,"",RES_hh_tes_in!H16/RES_hh_fec_in!H16)</f>
        <v>3.0084300861027562</v>
      </c>
      <c r="I16" s="78">
        <f>IF(RES_hh_tes_in!I16=0,"",RES_hh_tes_in!I16/RES_hh_fec_in!I16)</f>
        <v>3.1028506558168938</v>
      </c>
      <c r="J16" s="78">
        <f>IF(RES_hh_tes_in!J16=0,"",RES_hh_tes_in!J16/RES_hh_fec_in!J16)</f>
        <v>3.1990009635709926</v>
      </c>
      <c r="K16" s="78">
        <f>IF(RES_hh_tes_in!K16=0,"",RES_hh_tes_in!K16/RES_hh_fec_in!K16)</f>
        <v>3.297529721529207</v>
      </c>
      <c r="L16" s="78">
        <f>IF(RES_hh_tes_in!L16=0,"",RES_hh_tes_in!L16/RES_hh_fec_in!L16)</f>
        <v>3.3985973199755093</v>
      </c>
      <c r="M16" s="78">
        <f>IF(RES_hh_tes_in!M16=0,"",RES_hh_tes_in!M16/RES_hh_fec_in!M16)</f>
        <v>3.5193130428395003</v>
      </c>
      <c r="N16" s="78">
        <f>IF(RES_hh_tes_in!N16=0,"",RES_hh_tes_in!N16/RES_hh_fec_in!N16)</f>
        <v>3.6652760751088613</v>
      </c>
      <c r="O16" s="78">
        <f>IF(RES_hh_tes_in!O16=0,"",RES_hh_tes_in!O16/RES_hh_fec_in!O16)</f>
        <v>3.8395819139485954</v>
      </c>
      <c r="P16" s="78">
        <f>IF(RES_hh_tes_in!P16=0,"",RES_hh_tes_in!P16/RES_hh_fec_in!P16)</f>
        <v>4.0286128428267274</v>
      </c>
      <c r="Q16" s="78">
        <f>IF(RES_hh_tes_in!Q16=0,"",RES_hh_tes_in!Q16/RES_hh_fec_in!Q16)</f>
        <v>4.1910629203818237</v>
      </c>
      <c r="R16" s="78">
        <f>IF(RES_hh_tes_in!R16=0,"",RES_hh_tes_in!R16/RES_hh_fec_in!R16)</f>
        <v>4.2929773113034546</v>
      </c>
      <c r="S16" s="78">
        <f>IF(RES_hh_tes_in!S16=0,"",RES_hh_tes_in!S16/RES_hh_fec_in!S16)</f>
        <v>4.3740961625413295</v>
      </c>
      <c r="T16" s="78">
        <f>IF(RES_hh_tes_in!T16=0,"",RES_hh_tes_in!T16/RES_hh_fec_in!T16)</f>
        <v>4.4418740507139844</v>
      </c>
      <c r="U16" s="78">
        <f>IF(RES_hh_tes_in!U16=0,"",RES_hh_tes_in!U16/RES_hh_fec_in!U16)</f>
        <v>4.5035771225810803</v>
      </c>
      <c r="V16" s="78">
        <f>IF(RES_hh_tes_in!V16=0,"",RES_hh_tes_in!V16/RES_hh_fec_in!V16)</f>
        <v>4.566490154206587</v>
      </c>
      <c r="W16" s="78">
        <f>IF(RES_hh_tes_in!W16=0,"",RES_hh_tes_in!W16/RES_hh_fec_in!W16)</f>
        <v>4.6280828909726557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0.53215546062400232</v>
      </c>
      <c r="D17" s="70">
        <f>IF(RES_hh_tes_in!D17=0,"",RES_hh_tes_in!D17/RES_hh_fec_in!D17)</f>
        <v>0.57714364685500963</v>
      </c>
      <c r="E17" s="70">
        <f>IF(RES_hh_tes_in!E17=0,"",RES_hh_tes_in!E17/RES_hh_fec_in!E17)</f>
        <v>0.54920343632788338</v>
      </c>
      <c r="F17" s="70">
        <f>IF(RES_hh_tes_in!F17=0,"",RES_hh_tes_in!F17/RES_hh_fec_in!F17)</f>
        <v>0.54227332226670177</v>
      </c>
      <c r="G17" s="70">
        <f>IF(RES_hh_tes_in!G17=0,"",RES_hh_tes_in!G17/RES_hh_fec_in!G17)</f>
        <v>0.55446001066537043</v>
      </c>
      <c r="H17" s="70">
        <f>IF(RES_hh_tes_in!H17=0,"",RES_hh_tes_in!H17/RES_hh_fec_in!H17)</f>
        <v>0.55531305778784701</v>
      </c>
      <c r="I17" s="70">
        <f>IF(RES_hh_tes_in!I17=0,"",RES_hh_tes_in!I17/RES_hh_fec_in!I17)</f>
        <v>0.57602535279366618</v>
      </c>
      <c r="J17" s="70">
        <f>IF(RES_hh_tes_in!J17=0,"",RES_hh_tes_in!J17/RES_hh_fec_in!J17)</f>
        <v>0.57914481379034188</v>
      </c>
      <c r="K17" s="70">
        <f>IF(RES_hh_tes_in!K17=0,"",RES_hh_tes_in!K17/RES_hh_fec_in!K17)</f>
        <v>0.67228229853903598</v>
      </c>
      <c r="L17" s="70">
        <f>IF(RES_hh_tes_in!L17=0,"",RES_hh_tes_in!L17/RES_hh_fec_in!L17)</f>
        <v>0.90448481828698257</v>
      </c>
      <c r="M17" s="70">
        <f>IF(RES_hh_tes_in!M17=0,"",RES_hh_tes_in!M17/RES_hh_fec_in!M17)</f>
        <v>0.64478166912320101</v>
      </c>
      <c r="N17" s="70">
        <f>IF(RES_hh_tes_in!N17=0,"",RES_hh_tes_in!N17/RES_hh_fec_in!N17)</f>
        <v>0.73600121852101752</v>
      </c>
      <c r="O17" s="70">
        <f>IF(RES_hh_tes_in!O17=0,"",RES_hh_tes_in!O17/RES_hh_fec_in!O17)</f>
        <v>0.58286759990947823</v>
      </c>
      <c r="P17" s="70">
        <f>IF(RES_hh_tes_in!P17=0,"",RES_hh_tes_in!P17/RES_hh_fec_in!P17)</f>
        <v>0.66492398052145807</v>
      </c>
      <c r="Q17" s="70">
        <f>IF(RES_hh_tes_in!Q17=0,"",RES_hh_tes_in!Q17/RES_hh_fec_in!Q17)</f>
        <v>0.68923444305752557</v>
      </c>
      <c r="R17" s="70">
        <f>IF(RES_hh_tes_in!R17=0,"",RES_hh_tes_in!R17/RES_hh_fec_in!R17)</f>
        <v>0.75121334552365648</v>
      </c>
      <c r="S17" s="70">
        <f>IF(RES_hh_tes_in!S17=0,"",RES_hh_tes_in!S17/RES_hh_fec_in!S17)</f>
        <v>0.75663973420027175</v>
      </c>
      <c r="T17" s="70">
        <f>IF(RES_hh_tes_in!T17=0,"",RES_hh_tes_in!T17/RES_hh_fec_in!T17)</f>
        <v>0.72605364437681963</v>
      </c>
      <c r="U17" s="70">
        <f>IF(RES_hh_tes_in!U17=0,"",RES_hh_tes_in!U17/RES_hh_fec_in!U17)</f>
        <v>0.69667239366478495</v>
      </c>
      <c r="V17" s="70">
        <f>IF(RES_hh_tes_in!V17=0,"",RES_hh_tes_in!V17/RES_hh_fec_in!V17)</f>
        <v>0.71544512332466814</v>
      </c>
      <c r="W17" s="70">
        <f>IF(RES_hh_tes_in!W17=0,"",RES_hh_tes_in!W17/RES_hh_fec_in!W17)</f>
        <v>0.68367895230952946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 t="str">
        <f>IF(RES_hh_tes_in!C21=0,"",RES_hh_tes_in!C21/RES_hh_fec_in!C21)</f>
        <v/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 t="str">
        <f>IF(RES_hh_tes_in!H21=0,"",RES_hh_tes_in!H21/RES_hh_fec_in!H21)</f>
        <v/>
      </c>
      <c r="I21" s="78" t="str">
        <f>IF(RES_hh_tes_in!I21=0,"",RES_hh_tes_in!I21/RES_hh_fec_in!I21)</f>
        <v/>
      </c>
      <c r="J21" s="78" t="str">
        <f>IF(RES_hh_tes_in!J21=0,"",RES_hh_tes_in!J21/RES_hh_fec_in!J21)</f>
        <v/>
      </c>
      <c r="K21" s="78" t="str">
        <f>IF(RES_hh_tes_in!K21=0,"",RES_hh_tes_in!K21/RES_hh_fec_in!K21)</f>
        <v/>
      </c>
      <c r="L21" s="78" t="str">
        <f>IF(RES_hh_tes_in!L21=0,"",RES_hh_tes_in!L21/RES_hh_fec_in!L21)</f>
        <v/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 t="str">
        <f>IF(RES_hh_tes_in!O21=0,"",RES_hh_tes_in!O21/RES_hh_fec_in!O21)</f>
        <v/>
      </c>
      <c r="P21" s="78" t="str">
        <f>IF(RES_hh_tes_in!P21=0,"",RES_hh_tes_in!P21/RES_hh_fec_in!P21)</f>
        <v/>
      </c>
      <c r="Q21" s="78" t="str">
        <f>IF(RES_hh_tes_in!Q21=0,"",RES_hh_tes_in!Q21/RES_hh_fec_in!Q21)</f>
        <v/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0.53215546062400232</v>
      </c>
      <c r="D25" s="79">
        <f>IF(RES_hh_tes_in!D25=0,"",RES_hh_tes_in!D25/RES_hh_fec_in!D25)</f>
        <v>0.53381487789631299</v>
      </c>
      <c r="E25" s="79">
        <f>IF(RES_hh_tes_in!E25=0,"",RES_hh_tes_in!E25/RES_hh_fec_in!E25)</f>
        <v>0.53560192782473781</v>
      </c>
      <c r="F25" s="79">
        <f>IF(RES_hh_tes_in!F25=0,"",RES_hh_tes_in!F25/RES_hh_fec_in!F25)</f>
        <v>0.53740614400005815</v>
      </c>
      <c r="G25" s="79">
        <f>IF(RES_hh_tes_in!G25=0,"",RES_hh_tes_in!G25/RES_hh_fec_in!G25)</f>
        <v>0.5393289254108784</v>
      </c>
      <c r="H25" s="79">
        <f>IF(RES_hh_tes_in!H25=0,"",RES_hh_tes_in!H25/RES_hh_fec_in!H25)</f>
        <v>0.54135890659388353</v>
      </c>
      <c r="I25" s="79">
        <f>IF(RES_hh_tes_in!I25=0,"",RES_hh_tes_in!I25/RES_hh_fec_in!I25)</f>
        <v>0.54352249630271487</v>
      </c>
      <c r="J25" s="79">
        <f>IF(RES_hh_tes_in!J25=0,"",RES_hh_tes_in!J25/RES_hh_fec_in!J25)</f>
        <v>0.54592540456334571</v>
      </c>
      <c r="K25" s="79">
        <f>IF(RES_hh_tes_in!K25=0,"",RES_hh_tes_in!K25/RES_hh_fec_in!K25)</f>
        <v>0.54866131163222276</v>
      </c>
      <c r="L25" s="79">
        <f>IF(RES_hh_tes_in!L25=0,"",RES_hh_tes_in!L25/RES_hh_fec_in!L25)</f>
        <v>0.55176300440486814</v>
      </c>
      <c r="M25" s="79">
        <f>IF(RES_hh_tes_in!M25=0,"",RES_hh_tes_in!M25/RES_hh_fec_in!M25)</f>
        <v>0.55737968238920033</v>
      </c>
      <c r="N25" s="79">
        <f>IF(RES_hh_tes_in!N25=0,"",RES_hh_tes_in!N25/RES_hh_fec_in!N25)</f>
        <v>0.56645567155896503</v>
      </c>
      <c r="O25" s="79">
        <f>IF(RES_hh_tes_in!O25=0,"",RES_hh_tes_in!O25/RES_hh_fec_in!O25)</f>
        <v>0.58020195981128975</v>
      </c>
      <c r="P25" s="79">
        <f>IF(RES_hh_tes_in!P25=0,"",RES_hh_tes_in!P25/RES_hh_fec_in!P25)</f>
        <v>0.59808411621186075</v>
      </c>
      <c r="Q25" s="79">
        <f>IF(RES_hh_tes_in!Q25=0,"",RES_hh_tes_in!Q25/RES_hh_fec_in!Q25)</f>
        <v>0.61563081233007366</v>
      </c>
      <c r="R25" s="79">
        <f>IF(RES_hh_tes_in!R25=0,"",RES_hh_tes_in!R25/RES_hh_fec_in!R25)</f>
        <v>0.62820926104467312</v>
      </c>
      <c r="S25" s="79">
        <f>IF(RES_hh_tes_in!S25=0,"",RES_hh_tes_in!S25/RES_hh_fec_in!S25)</f>
        <v>0.64066370535695338</v>
      </c>
      <c r="T25" s="79">
        <f>IF(RES_hh_tes_in!T25=0,"",RES_hh_tes_in!T25/RES_hh_fec_in!T25)</f>
        <v>0.65273299870470658</v>
      </c>
      <c r="U25" s="79">
        <f>IF(RES_hh_tes_in!U25=0,"",RES_hh_tes_in!U25/RES_hh_fec_in!U25)</f>
        <v>0.66407055117184377</v>
      </c>
      <c r="V25" s="79">
        <f>IF(RES_hh_tes_in!V25=0,"",RES_hh_tes_in!V25/RES_hh_fec_in!V25)</f>
        <v>0.6741446244327074</v>
      </c>
      <c r="W25" s="79">
        <f>IF(RES_hh_tes_in!W25=0,"",RES_hh_tes_in!W25/RES_hh_fec_in!W25)</f>
        <v>0.68207486764279779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0.60678268603716112</v>
      </c>
      <c r="D27" s="70">
        <f>IF(RES_hh_tes_in!D27=0,"",RES_hh_tes_in!D27/RES_hh_fec_in!D27)</f>
        <v>0.64106483881260634</v>
      </c>
      <c r="E27" s="70">
        <f>IF(RES_hh_tes_in!E27=0,"",RES_hh_tes_in!E27/RES_hh_fec_in!E27)</f>
        <v>0.64138689215569145</v>
      </c>
      <c r="F27" s="70">
        <f>IF(RES_hh_tes_in!F27=0,"",RES_hh_tes_in!F27/RES_hh_fec_in!F27)</f>
        <v>0.62247007777801777</v>
      </c>
      <c r="G27" s="70">
        <f>IF(RES_hh_tes_in!G27=0,"",RES_hh_tes_in!G27/RES_hh_fec_in!G27)</f>
        <v>0.61643808954727797</v>
      </c>
      <c r="H27" s="70">
        <f>IF(RES_hh_tes_in!H27=0,"",RES_hh_tes_in!H27/RES_hh_fec_in!H27)</f>
        <v>0.61228625783134871</v>
      </c>
      <c r="I27" s="70">
        <f>IF(RES_hh_tes_in!I27=0,"",RES_hh_tes_in!I27/RES_hh_fec_in!I27)</f>
        <v>0.59937353236797319</v>
      </c>
      <c r="J27" s="70">
        <f>IF(RES_hh_tes_in!J27=0,"",RES_hh_tes_in!J27/RES_hh_fec_in!J27)</f>
        <v>0.60323715655506294</v>
      </c>
      <c r="K27" s="70">
        <f>IF(RES_hh_tes_in!K27=0,"",RES_hh_tes_in!K27/RES_hh_fec_in!K27)</f>
        <v>0.61830615625672536</v>
      </c>
      <c r="L27" s="70">
        <f>IF(RES_hh_tes_in!L27=0,"",RES_hh_tes_in!L27/RES_hh_fec_in!L27)</f>
        <v>0.65403168357430785</v>
      </c>
      <c r="M27" s="70">
        <f>IF(RES_hh_tes_in!M27=0,"",RES_hh_tes_in!M27/RES_hh_fec_in!M27)</f>
        <v>0.64423975295772862</v>
      </c>
      <c r="N27" s="70">
        <f>IF(RES_hh_tes_in!N27=0,"",RES_hh_tes_in!N27/RES_hh_fec_in!N27)</f>
        <v>0.60955394575300181</v>
      </c>
      <c r="O27" s="70">
        <f>IF(RES_hh_tes_in!O27=0,"",RES_hh_tes_in!O27/RES_hh_fec_in!O27)</f>
        <v>0.6344217293626101</v>
      </c>
      <c r="P27" s="70">
        <f>IF(RES_hh_tes_in!P27=0,"",RES_hh_tes_in!P27/RES_hh_fec_in!P27)</f>
        <v>0.64995379756057237</v>
      </c>
      <c r="Q27" s="70">
        <f>IF(RES_hh_tes_in!Q27=0,"",RES_hh_tes_in!Q27/RES_hh_fec_in!Q27)</f>
        <v>0.63903968536779121</v>
      </c>
      <c r="R27" s="70">
        <f>IF(RES_hh_tes_in!R27=0,"",RES_hh_tes_in!R27/RES_hh_fec_in!R27)</f>
        <v>0.64165993368862917</v>
      </c>
      <c r="S27" s="70">
        <f>IF(RES_hh_tes_in!S27=0,"",RES_hh_tes_in!S27/RES_hh_fec_in!S27)</f>
        <v>0.60939089830430548</v>
      </c>
      <c r="T27" s="70">
        <f>IF(RES_hh_tes_in!T27=0,"",RES_hh_tes_in!T27/RES_hh_fec_in!T27)</f>
        <v>0.64278078432610675</v>
      </c>
      <c r="U27" s="70">
        <f>IF(RES_hh_tes_in!U27=0,"",RES_hh_tes_in!U27/RES_hh_fec_in!U27)</f>
        <v>0.65471765452168507</v>
      </c>
      <c r="V27" s="70">
        <f>IF(RES_hh_tes_in!V27=0,"",RES_hh_tes_in!V27/RES_hh_fec_in!V27)</f>
        <v>0.66170374479337934</v>
      </c>
      <c r="W27" s="70">
        <f>IF(RES_hh_tes_in!W27=0,"",RES_hh_tes_in!W27/RES_hh_fec_in!W27)</f>
        <v>0.65744804220649422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0.58694145652632435</v>
      </c>
      <c r="D29" s="78">
        <f>IF(RES_hh_tes_in!D29=0,"",RES_hh_tes_in!D29/RES_hh_fec_in!D29)</f>
        <v>0.58760347069392016</v>
      </c>
      <c r="E29" s="78">
        <f>IF(RES_hh_tes_in!E29=0,"",RES_hh_tes_in!E29/RES_hh_fec_in!E29)</f>
        <v>0.58825614844423335</v>
      </c>
      <c r="F29" s="78">
        <f>IF(RES_hh_tes_in!F29=0,"",RES_hh_tes_in!F29/RES_hh_fec_in!F29)</f>
        <v>0.58890755304673525</v>
      </c>
      <c r="G29" s="78">
        <f>IF(RES_hh_tes_in!G29=0,"",RES_hh_tes_in!G29/RES_hh_fec_in!G29)</f>
        <v>0.58955035935807909</v>
      </c>
      <c r="H29" s="78">
        <f>IF(RES_hh_tes_in!H29=0,"",RES_hh_tes_in!H29/RES_hh_fec_in!H29)</f>
        <v>0.59018546388255655</v>
      </c>
      <c r="I29" s="78">
        <f>IF(RES_hh_tes_in!I29=0,"",RES_hh_tes_in!I29/RES_hh_fec_in!I29)</f>
        <v>0.59081106170463238</v>
      </c>
      <c r="J29" s="78">
        <f>IF(RES_hh_tes_in!J29=0,"",RES_hh_tes_in!J29/RES_hh_fec_in!J29)</f>
        <v>0.59141975872243913</v>
      </c>
      <c r="K29" s="78">
        <f>IF(RES_hh_tes_in!K29=0,"",RES_hh_tes_in!K29/RES_hh_fec_in!K29)</f>
        <v>0.59200526800450892</v>
      </c>
      <c r="L29" s="78">
        <f>IF(RES_hh_tes_in!L29=0,"",RES_hh_tes_in!L29/RES_hh_fec_in!L29)</f>
        <v>0.5925659075389228</v>
      </c>
      <c r="M29" s="78">
        <f>IF(RES_hh_tes_in!M29=0,"",RES_hh_tes_in!M29/RES_hh_fec_in!M29)</f>
        <v>0.59286760583562403</v>
      </c>
      <c r="N29" s="78">
        <f>IF(RES_hh_tes_in!N29=0,"",RES_hh_tes_in!N29/RES_hh_fec_in!N29)</f>
        <v>0.59286760583562381</v>
      </c>
      <c r="O29" s="78">
        <f>IF(RES_hh_tes_in!O29=0,"",RES_hh_tes_in!O29/RES_hh_fec_in!O29)</f>
        <v>0.59286760583562392</v>
      </c>
      <c r="P29" s="78">
        <f>IF(RES_hh_tes_in!P29=0,"",RES_hh_tes_in!P29/RES_hh_fec_in!P29)</f>
        <v>0.59286760583562392</v>
      </c>
      <c r="Q29" s="78">
        <f>IF(RES_hh_tes_in!Q29=0,"",RES_hh_tes_in!Q29/RES_hh_fec_in!Q29)</f>
        <v>0.59286760583562392</v>
      </c>
      <c r="R29" s="78">
        <f>IF(RES_hh_tes_in!R29=0,"",RES_hh_tes_in!R29/RES_hh_fec_in!R29)</f>
        <v>0.5947736447054951</v>
      </c>
      <c r="S29" s="78">
        <f>IF(RES_hh_tes_in!S29=0,"",RES_hh_tes_in!S29/RES_hh_fec_in!S29)</f>
        <v>0.59789045011712927</v>
      </c>
      <c r="T29" s="78">
        <f>IF(RES_hh_tes_in!T29=0,"",RES_hh_tes_in!T29/RES_hh_fec_in!T29)</f>
        <v>0.60152672309736688</v>
      </c>
      <c r="U29" s="78">
        <f>IF(RES_hh_tes_in!U29=0,"",RES_hh_tes_in!U29/RES_hh_fec_in!U29)</f>
        <v>0.60529286296975626</v>
      </c>
      <c r="V29" s="78">
        <f>IF(RES_hh_tes_in!V29=0,"",RES_hh_tes_in!V29/RES_hh_fec_in!V29)</f>
        <v>0.6087992690578431</v>
      </c>
      <c r="W29" s="78">
        <f>IF(RES_hh_tes_in!W29=0,"",RES_hh_tes_in!W29/RES_hh_fec_in!W29)</f>
        <v>0.61204594136162549</v>
      </c>
      <c r="DA29" s="89" t="s">
        <v>746</v>
      </c>
    </row>
    <row r="30" spans="1:105" ht="12" customHeight="1" x14ac:dyDescent="0.25">
      <c r="A30" s="28" t="s">
        <v>192</v>
      </c>
      <c r="B30" s="78"/>
      <c r="C30" s="78" t="str">
        <f>IF(RES_hh_tes_in!C30=0,"",RES_hh_tes_in!C30/RES_hh_fec_in!C30)</f>
        <v/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 t="str">
        <f>IF(RES_hh_tes_in!H30=0,"",RES_hh_tes_in!H30/RES_hh_fec_in!H30)</f>
        <v/>
      </c>
      <c r="I30" s="78" t="str">
        <f>IF(RES_hh_tes_in!I30=0,"",RES_hh_tes_in!I30/RES_hh_fec_in!I30)</f>
        <v/>
      </c>
      <c r="J30" s="78" t="str">
        <f>IF(RES_hh_tes_in!J30=0,"",RES_hh_tes_in!J30/RES_hh_fec_in!J30)</f>
        <v/>
      </c>
      <c r="K30" s="78" t="str">
        <f>IF(RES_hh_tes_in!K30=0,"",RES_hh_tes_in!K30/RES_hh_fec_in!K30)</f>
        <v/>
      </c>
      <c r="L30" s="78" t="str">
        <f>IF(RES_hh_tes_in!L30=0,"",RES_hh_tes_in!L30/RES_hh_fec_in!L30)</f>
        <v/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 t="str">
        <f>IF(RES_hh_tes_in!O30=0,"",RES_hh_tes_in!O30/RES_hh_fec_in!O30)</f>
        <v/>
      </c>
      <c r="P30" s="78" t="str">
        <f>IF(RES_hh_tes_in!P30=0,"",RES_hh_tes_in!P30/RES_hh_fec_in!P30)</f>
        <v/>
      </c>
      <c r="Q30" s="78" t="str">
        <f>IF(RES_hh_tes_in!Q30=0,"",RES_hh_tes_in!Q30/RES_hh_fec_in!Q30)</f>
        <v/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0.74963866077981045</v>
      </c>
      <c r="D32" s="81">
        <f>IF(RES_hh_tes_in!D32=0,"",RES_hh_tes_in!D32/RES_hh_fec_in!D32)</f>
        <v>0.75111029267831186</v>
      </c>
      <c r="E32" s="81">
        <f>IF(RES_hh_tes_in!E32=0,"",RES_hh_tes_in!E32/RES_hh_fec_in!E32)</f>
        <v>0.75263634195745344</v>
      </c>
      <c r="F32" s="81">
        <f>IF(RES_hh_tes_in!F32=0,"",RES_hh_tes_in!F32/RES_hh_fec_in!F32)</f>
        <v>0.75416981178850073</v>
      </c>
      <c r="G32" s="81">
        <f>IF(RES_hh_tes_in!G32=0,"",RES_hh_tes_in!G32/RES_hh_fec_in!G32)</f>
        <v>0.75575339682633924</v>
      </c>
      <c r="H32" s="81">
        <f>IF(RES_hh_tes_in!H32=0,"",RES_hh_tes_in!H32/RES_hh_fec_in!H32)</f>
        <v>0.75738187178874505</v>
      </c>
      <c r="I32" s="81">
        <f>IF(RES_hh_tes_in!I32=0,"",RES_hh_tes_in!I32/RES_hh_fec_in!I32)</f>
        <v>0.75906575663992915</v>
      </c>
      <c r="J32" s="81">
        <f>IF(RES_hh_tes_in!J32=0,"",RES_hh_tes_in!J32/RES_hh_fec_in!J32)</f>
        <v>0.76084814796005273</v>
      </c>
      <c r="K32" s="81">
        <f>IF(RES_hh_tes_in!K32=0,"",RES_hh_tes_in!K32/RES_hh_fec_in!K32)</f>
        <v>0.76276568917800125</v>
      </c>
      <c r="L32" s="81">
        <f>IF(RES_hh_tes_in!L32=0,"",RES_hh_tes_in!L32/RES_hh_fec_in!L32)</f>
        <v>0.76482818391330631</v>
      </c>
      <c r="M32" s="81">
        <f>IF(RES_hh_tes_in!M32=0,"",RES_hh_tes_in!M32/RES_hh_fec_in!M32)</f>
        <v>0.76763427455739686</v>
      </c>
      <c r="N32" s="81">
        <f>IF(RES_hh_tes_in!N32=0,"",RES_hh_tes_in!N32/RES_hh_fec_in!N32)</f>
        <v>0.77135370837251027</v>
      </c>
      <c r="O32" s="81">
        <f>IF(RES_hh_tes_in!O32=0,"",RES_hh_tes_in!O32/RES_hh_fec_in!O32)</f>
        <v>0.77639922229162606</v>
      </c>
      <c r="P32" s="81">
        <f>IF(RES_hh_tes_in!P32=0,"",RES_hh_tes_in!P32/RES_hh_fec_in!P32)</f>
        <v>0.78298758947712566</v>
      </c>
      <c r="Q32" s="81">
        <f>IF(RES_hh_tes_in!Q32=0,"",RES_hh_tes_in!Q32/RES_hh_fec_in!Q32)</f>
        <v>0.79147911699189033</v>
      </c>
      <c r="R32" s="81">
        <f>IF(RES_hh_tes_in!R32=0,"",RES_hh_tes_in!R32/RES_hh_fec_in!R32)</f>
        <v>0.80303053082626941</v>
      </c>
      <c r="S32" s="81">
        <f>IF(RES_hh_tes_in!S32=0,"",RES_hh_tes_in!S32/RES_hh_fec_in!S32)</f>
        <v>0.81744777571468386</v>
      </c>
      <c r="T32" s="81">
        <f>IF(RES_hh_tes_in!T32=0,"",RES_hh_tes_in!T32/RES_hh_fec_in!T32)</f>
        <v>0.83294865219956105</v>
      </c>
      <c r="U32" s="81">
        <f>IF(RES_hh_tes_in!U32=0,"",RES_hh_tes_in!U32/RES_hh_fec_in!U32)</f>
        <v>0.84775096082337364</v>
      </c>
      <c r="V32" s="81">
        <f>IF(RES_hh_tes_in!V32=0,"",RES_hh_tes_in!V32/RES_hh_fec_in!V32)</f>
        <v>0.86007250212857389</v>
      </c>
      <c r="W32" s="81">
        <f>IF(RES_hh_tes_in!W32=0,"",RES_hh_tes_in!W32/RES_hh_fec_in!W32)</f>
        <v>0.86928724692472215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1.0424283852551641</v>
      </c>
      <c r="D3" s="65">
        <f t="shared" si="0"/>
        <v>0.93107213759964247</v>
      </c>
      <c r="E3" s="65">
        <f t="shared" si="0"/>
        <v>0.66599624510400901</v>
      </c>
      <c r="F3" s="65">
        <f t="shared" si="0"/>
        <v>0.80144279812524644</v>
      </c>
      <c r="G3" s="65">
        <f t="shared" si="0"/>
        <v>0.86713226963295753</v>
      </c>
      <c r="H3" s="65">
        <f t="shared" si="0"/>
        <v>0.91704654183276724</v>
      </c>
      <c r="I3" s="65">
        <f t="shared" si="0"/>
        <v>1.0371562668999643</v>
      </c>
      <c r="J3" s="65">
        <f t="shared" si="0"/>
        <v>1.3927676988743156</v>
      </c>
      <c r="K3" s="65">
        <f t="shared" si="0"/>
        <v>1.4586681838943267</v>
      </c>
      <c r="L3" s="65">
        <f t="shared" si="0"/>
        <v>1.0857688413825193</v>
      </c>
      <c r="M3" s="65">
        <f t="shared" si="0"/>
        <v>1.1660878738159473</v>
      </c>
      <c r="N3" s="65">
        <f t="shared" si="0"/>
        <v>1.7953915303072729</v>
      </c>
      <c r="O3" s="65">
        <f t="shared" si="0"/>
        <v>2.1190631141458973</v>
      </c>
      <c r="P3" s="65">
        <f t="shared" si="0"/>
        <v>1.3850094320972508</v>
      </c>
      <c r="Q3" s="65">
        <f t="shared" si="0"/>
        <v>1.9724094001112562</v>
      </c>
      <c r="R3" s="65">
        <f t="shared" ref="R3:V3" si="1">SUM(R4,R15,R17,R27)</f>
        <v>1.6631675351514308</v>
      </c>
      <c r="S3" s="65">
        <f t="shared" si="1"/>
        <v>1.7795716277400053</v>
      </c>
      <c r="T3" s="65">
        <f t="shared" si="1"/>
        <v>1.7938651120833584</v>
      </c>
      <c r="U3" s="65">
        <f t="shared" si="1"/>
        <v>1.9323449783772042</v>
      </c>
      <c r="V3" s="65">
        <f t="shared" si="1"/>
        <v>2.0478361095100572</v>
      </c>
      <c r="W3" s="65">
        <f t="shared" ref="W3" si="2">SUM(W4,W15,W17,W27)</f>
        <v>0.78000115529187342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0.2204168463171359</v>
      </c>
      <c r="D4" s="69">
        <f t="shared" si="3"/>
        <v>0.285261368077038</v>
      </c>
      <c r="E4" s="69">
        <f t="shared" si="3"/>
        <v>6.8173878313092434E-2</v>
      </c>
      <c r="F4" s="69">
        <f t="shared" si="3"/>
        <v>0</v>
      </c>
      <c r="G4" s="69">
        <f t="shared" si="3"/>
        <v>1.6690185679725047E-2</v>
      </c>
      <c r="H4" s="69">
        <f t="shared" si="3"/>
        <v>1.8178040832871639E-2</v>
      </c>
      <c r="I4" s="69">
        <f t="shared" si="3"/>
        <v>9.5856273395032165E-2</v>
      </c>
      <c r="J4" s="69">
        <f t="shared" si="3"/>
        <v>0.16096841143564622</v>
      </c>
      <c r="K4" s="69">
        <f t="shared" si="3"/>
        <v>0.33603599884459101</v>
      </c>
      <c r="L4" s="69">
        <f t="shared" si="3"/>
        <v>0.1878435281216396</v>
      </c>
      <c r="M4" s="69">
        <f t="shared" si="3"/>
        <v>0.3552775381098815</v>
      </c>
      <c r="N4" s="69">
        <f t="shared" si="3"/>
        <v>0.63850662078533826</v>
      </c>
      <c r="O4" s="69">
        <f t="shared" si="3"/>
        <v>0.83033689480785844</v>
      </c>
      <c r="P4" s="69">
        <f t="shared" si="3"/>
        <v>0.15704278874413108</v>
      </c>
      <c r="Q4" s="69">
        <f t="shared" si="3"/>
        <v>8.6128145884793755E-2</v>
      </c>
      <c r="R4" s="69">
        <f t="shared" ref="R4:V4" si="4">SUM(R5:R14)</f>
        <v>0</v>
      </c>
      <c r="S4" s="69">
        <f t="shared" si="4"/>
        <v>3.6785140248925648E-4</v>
      </c>
      <c r="T4" s="69">
        <f t="shared" si="4"/>
        <v>0</v>
      </c>
      <c r="U4" s="69">
        <f t="shared" si="4"/>
        <v>0</v>
      </c>
      <c r="V4" s="69">
        <f t="shared" si="4"/>
        <v>6.2389469895537779E-2</v>
      </c>
      <c r="W4" s="69">
        <f t="shared" ref="W4" si="5">SUM(W5:W14)</f>
        <v>0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0.21844878274884641</v>
      </c>
      <c r="D6" s="72">
        <v>0.285261368077038</v>
      </c>
      <c r="E6" s="72">
        <v>6.8173878313092434E-2</v>
      </c>
      <c r="F6" s="72">
        <v>0</v>
      </c>
      <c r="G6" s="72">
        <v>1.6690185679725047E-2</v>
      </c>
      <c r="H6" s="72">
        <v>1.4765517617417527E-2</v>
      </c>
      <c r="I6" s="72">
        <v>6.4318249380103068E-2</v>
      </c>
      <c r="J6" s="72">
        <v>0.12357151686798715</v>
      </c>
      <c r="K6" s="72">
        <v>0.29976879090482272</v>
      </c>
      <c r="L6" s="72">
        <v>0.17614218364475068</v>
      </c>
      <c r="M6" s="72">
        <v>0.33450465751538716</v>
      </c>
      <c r="N6" s="72">
        <v>0.61785483473195113</v>
      </c>
      <c r="O6" s="72">
        <v>0.79633163060738288</v>
      </c>
      <c r="P6" s="72">
        <v>0.15704278874413108</v>
      </c>
      <c r="Q6" s="72">
        <v>8.6128145884793755E-2</v>
      </c>
      <c r="R6" s="72">
        <v>0</v>
      </c>
      <c r="S6" s="72">
        <v>3.6785140248925648E-4</v>
      </c>
      <c r="T6" s="72">
        <v>0</v>
      </c>
      <c r="U6" s="72">
        <v>0</v>
      </c>
      <c r="V6" s="72">
        <v>5.942855697996597E-2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1.9680635682894831E-3</v>
      </c>
      <c r="D7" s="72">
        <v>0</v>
      </c>
      <c r="E7" s="72">
        <v>0</v>
      </c>
      <c r="F7" s="72">
        <v>0</v>
      </c>
      <c r="G7" s="72">
        <v>0</v>
      </c>
      <c r="H7" s="72">
        <v>3.4125232154541109E-3</v>
      </c>
      <c r="I7" s="72">
        <v>3.1538024014929097E-2</v>
      </c>
      <c r="J7" s="72">
        <v>3.7396894567659072E-2</v>
      </c>
      <c r="K7" s="72">
        <v>3.6267207939768301E-2</v>
      </c>
      <c r="L7" s="72">
        <v>1.1701344476888911E-2</v>
      </c>
      <c r="M7" s="72">
        <v>2.0772880594494361E-2</v>
      </c>
      <c r="N7" s="72">
        <v>2.0651786053387137E-2</v>
      </c>
      <c r="O7" s="72">
        <v>3.4005264200475518E-2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2.9609129155718115E-3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</v>
      </c>
      <c r="D17" s="69">
        <f t="shared" si="7"/>
        <v>0</v>
      </c>
      <c r="E17" s="69">
        <f t="shared" si="7"/>
        <v>0</v>
      </c>
      <c r="F17" s="69">
        <f t="shared" si="7"/>
        <v>0</v>
      </c>
      <c r="G17" s="69">
        <f t="shared" si="7"/>
        <v>0</v>
      </c>
      <c r="H17" s="69">
        <f t="shared" si="7"/>
        <v>0</v>
      </c>
      <c r="I17" s="69">
        <f t="shared" si="7"/>
        <v>0</v>
      </c>
      <c r="J17" s="69">
        <f t="shared" si="7"/>
        <v>0</v>
      </c>
      <c r="K17" s="69">
        <f t="shared" si="7"/>
        <v>0</v>
      </c>
      <c r="L17" s="69">
        <f t="shared" si="7"/>
        <v>0</v>
      </c>
      <c r="M17" s="69">
        <f t="shared" si="7"/>
        <v>0</v>
      </c>
      <c r="N17" s="69">
        <f t="shared" si="7"/>
        <v>0</v>
      </c>
      <c r="O17" s="69">
        <f t="shared" si="7"/>
        <v>0</v>
      </c>
      <c r="P17" s="69">
        <f t="shared" si="7"/>
        <v>0</v>
      </c>
      <c r="Q17" s="69">
        <f t="shared" si="7"/>
        <v>0</v>
      </c>
      <c r="R17" s="69">
        <f t="shared" ref="R17:V17" si="8">SUM(R18:R26)</f>
        <v>0</v>
      </c>
      <c r="S17" s="69">
        <f t="shared" si="8"/>
        <v>0</v>
      </c>
      <c r="T17" s="69">
        <f t="shared" si="8"/>
        <v>0</v>
      </c>
      <c r="U17" s="69">
        <f t="shared" si="8"/>
        <v>0</v>
      </c>
      <c r="V17" s="69">
        <f t="shared" si="8"/>
        <v>0</v>
      </c>
      <c r="W17" s="69">
        <f t="shared" ref="W17" si="9">SUM(W18:W26)</f>
        <v>0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0.82201153893802814</v>
      </c>
      <c r="D27" s="69">
        <f t="shared" si="10"/>
        <v>0.64581076952260452</v>
      </c>
      <c r="E27" s="69">
        <f t="shared" si="10"/>
        <v>0.5978223667909166</v>
      </c>
      <c r="F27" s="69">
        <f t="shared" si="10"/>
        <v>0.80144279812524644</v>
      </c>
      <c r="G27" s="69">
        <f t="shared" si="10"/>
        <v>0.85044208395323251</v>
      </c>
      <c r="H27" s="69">
        <f t="shared" si="10"/>
        <v>0.89886850099989557</v>
      </c>
      <c r="I27" s="69">
        <f t="shared" si="10"/>
        <v>0.94129999350493221</v>
      </c>
      <c r="J27" s="69">
        <f t="shared" si="10"/>
        <v>1.2317992874386694</v>
      </c>
      <c r="K27" s="69">
        <f t="shared" si="10"/>
        <v>1.1226321850497358</v>
      </c>
      <c r="L27" s="69">
        <f t="shared" si="10"/>
        <v>0.89792531326087976</v>
      </c>
      <c r="M27" s="69">
        <f t="shared" si="10"/>
        <v>0.81081033570606587</v>
      </c>
      <c r="N27" s="69">
        <f t="shared" si="10"/>
        <v>1.1568849095219347</v>
      </c>
      <c r="O27" s="69">
        <f t="shared" si="10"/>
        <v>1.2887262193380389</v>
      </c>
      <c r="P27" s="69">
        <f t="shared" si="10"/>
        <v>1.2279666433531198</v>
      </c>
      <c r="Q27" s="69">
        <f t="shared" si="10"/>
        <v>1.8862812542264624</v>
      </c>
      <c r="R27" s="69">
        <f t="shared" ref="R27:V27" si="11">SUM(R28:R32)</f>
        <v>1.6631675351514308</v>
      </c>
      <c r="S27" s="69">
        <f t="shared" si="11"/>
        <v>1.7792037763375161</v>
      </c>
      <c r="T27" s="69">
        <f t="shared" si="11"/>
        <v>1.7938651120833584</v>
      </c>
      <c r="U27" s="69">
        <f t="shared" si="11"/>
        <v>1.9323449783772042</v>
      </c>
      <c r="V27" s="69">
        <f t="shared" si="11"/>
        <v>1.9854466396145196</v>
      </c>
      <c r="W27" s="69">
        <f t="shared" ref="W27" si="12">SUM(W28:W32)</f>
        <v>0.78000115529187342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0.82201153893802814</v>
      </c>
      <c r="D29" s="72">
        <v>0.64581076952260452</v>
      </c>
      <c r="E29" s="72">
        <v>0.5978223667909166</v>
      </c>
      <c r="F29" s="72">
        <v>0.80144279812524644</v>
      </c>
      <c r="G29" s="72">
        <v>0.85044208395323251</v>
      </c>
      <c r="H29" s="72">
        <v>0.89886850099989557</v>
      </c>
      <c r="I29" s="72">
        <v>0.94129999350493221</v>
      </c>
      <c r="J29" s="72">
        <v>1.2317992874386694</v>
      </c>
      <c r="K29" s="72">
        <v>1.1226321850497358</v>
      </c>
      <c r="L29" s="72">
        <v>0.89792531326087976</v>
      </c>
      <c r="M29" s="72">
        <v>0.81081033570606587</v>
      </c>
      <c r="N29" s="72">
        <v>1.1568849095219347</v>
      </c>
      <c r="O29" s="72">
        <v>1.2887262193380389</v>
      </c>
      <c r="P29" s="72">
        <v>1.2279666433531198</v>
      </c>
      <c r="Q29" s="72">
        <v>1.8862812542264624</v>
      </c>
      <c r="R29" s="72">
        <v>1.6631675351514308</v>
      </c>
      <c r="S29" s="72">
        <v>1.7792037763375161</v>
      </c>
      <c r="T29" s="72">
        <v>1.7938651120833584</v>
      </c>
      <c r="U29" s="72">
        <v>1.9323449783772042</v>
      </c>
      <c r="V29" s="72">
        <v>1.9854466396145196</v>
      </c>
      <c r="W29" s="72">
        <v>0.78000115529187342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3199.4170189273054</v>
      </c>
      <c r="D3" s="65">
        <f>IF(RES_hh_fec_in!D3=0,0,1000*11630*RES_hh_fec_in!D3/RES_hh_num_in!D3)</f>
        <v>3038.8772376721658</v>
      </c>
      <c r="E3" s="65">
        <f>IF(RES_hh_fec_in!E3=0,0,1000*11630*RES_hh_fec_in!E3/RES_hh_num_in!E3)</f>
        <v>2861.5919994217766</v>
      </c>
      <c r="F3" s="65">
        <f>IF(RES_hh_fec_in!F3=0,0,1000*11630*RES_hh_fec_in!F3/RES_hh_num_in!F3)</f>
        <v>3470.2141339160594</v>
      </c>
      <c r="G3" s="65">
        <f>IF(RES_hh_fec_in!G3=0,0,1000*11630*RES_hh_fec_in!G3/RES_hh_num_in!G3)</f>
        <v>3126.7167837068641</v>
      </c>
      <c r="H3" s="65">
        <f>IF(RES_hh_fec_in!H3=0,0,1000*11630*RES_hh_fec_in!H3/RES_hh_num_in!H3)</f>
        <v>3161.5579399082726</v>
      </c>
      <c r="I3" s="65">
        <f>IF(RES_hh_fec_in!I3=0,0,1000*11630*RES_hh_fec_in!I3/RES_hh_num_in!I3)</f>
        <v>3318.3891184179624</v>
      </c>
      <c r="J3" s="65">
        <f>IF(RES_hh_fec_in!J3=0,0,1000*11630*RES_hh_fec_in!J3/RES_hh_num_in!J3)</f>
        <v>3376.2555993998699</v>
      </c>
      <c r="K3" s="65">
        <f>IF(RES_hh_fec_in!K3=0,0,1000*11630*RES_hh_fec_in!K3/RES_hh_num_in!K3)</f>
        <v>2860.0824052808307</v>
      </c>
      <c r="L3" s="65">
        <f>IF(RES_hh_fec_in!L3=0,0,1000*11630*RES_hh_fec_in!L3/RES_hh_num_in!L3)</f>
        <v>2967.8728525411534</v>
      </c>
      <c r="M3" s="65">
        <f>IF(RES_hh_fec_in!M3=0,0,1000*11630*RES_hh_fec_in!M3/RES_hh_num_in!M3)</f>
        <v>3065.9716794969277</v>
      </c>
      <c r="N3" s="65">
        <f>IF(RES_hh_fec_in!N3=0,0,1000*11630*RES_hh_fec_in!N3/RES_hh_num_in!N3)</f>
        <v>3088.8619359020627</v>
      </c>
      <c r="O3" s="65">
        <f>IF(RES_hh_fec_in!O3=0,0,1000*11630*RES_hh_fec_in!O3/RES_hh_num_in!O3)</f>
        <v>3323.1303020330579</v>
      </c>
      <c r="P3" s="65">
        <f>IF(RES_hh_fec_in!P3=0,0,1000*11630*RES_hh_fec_in!P3/RES_hh_num_in!P3)</f>
        <v>2608.0089648732146</v>
      </c>
      <c r="Q3" s="65">
        <f>IF(RES_hh_fec_in!Q3=0,0,1000*11630*RES_hh_fec_in!Q3/RES_hh_num_in!Q3)</f>
        <v>2946.3735025022461</v>
      </c>
      <c r="R3" s="65">
        <f>IF(RES_hh_fec_in!R3=0,0,1000*11630*RES_hh_fec_in!R3/RES_hh_num_in!R3)</f>
        <v>2707.694505511784</v>
      </c>
      <c r="S3" s="65">
        <f>IF(RES_hh_fec_in!S3=0,0,1000*11630*RES_hh_fec_in!S3/RES_hh_num_in!S3)</f>
        <v>3325.0754437947098</v>
      </c>
      <c r="T3" s="65">
        <f>IF(RES_hh_fec_in!T3=0,0,1000*11630*RES_hh_fec_in!T3/RES_hh_num_in!T3)</f>
        <v>3143.5674759728222</v>
      </c>
      <c r="U3" s="65">
        <f>IF(RES_hh_fec_in!U3=0,0,1000*11630*RES_hh_fec_in!U3/RES_hh_num_in!U3)</f>
        <v>3207.2542274847374</v>
      </c>
      <c r="V3" s="65">
        <f>IF(RES_hh_fec_in!V3=0,0,1000*11630*RES_hh_fec_in!V3/RES_hh_num_in!V3)</f>
        <v>3306.8918636030562</v>
      </c>
      <c r="W3" s="65">
        <f>IF(RES_hh_fec_in!W3=0,0,1000*11630*RES_hh_fec_in!W3/RES_hh_num_in!W3)</f>
        <v>4050.1668393661125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328.47516890265945</v>
      </c>
      <c r="D4" s="69">
        <f>IF(RES_hh_fec_in!D4=0,0,1000*11630*RES_hh_fec_in!D4/RES_hh_num_in!D4)</f>
        <v>425.59448939113855</v>
      </c>
      <c r="E4" s="69">
        <f>IF(RES_hh_fec_in!E4=0,0,1000*11630*RES_hh_fec_in!E4/RES_hh_num_in!E4)</f>
        <v>325.16768685992167</v>
      </c>
      <c r="F4" s="69">
        <f>IF(RES_hh_fec_in!F4=0,0,1000*11630*RES_hh_fec_in!F4/RES_hh_num_in!F4)</f>
        <v>278.6962215425944</v>
      </c>
      <c r="G4" s="69">
        <f>IF(RES_hh_fec_in!G4=0,0,1000*11630*RES_hh_fec_in!G4/RES_hh_num_in!G4)</f>
        <v>256.42685031279842</v>
      </c>
      <c r="H4" s="69">
        <f>IF(RES_hh_fec_in!H4=0,0,1000*11630*RES_hh_fec_in!H4/RES_hh_num_in!H4)</f>
        <v>288.66092325612453</v>
      </c>
      <c r="I4" s="69">
        <f>IF(RES_hh_fec_in!I4=0,0,1000*11630*RES_hh_fec_in!I4/RES_hh_num_in!I4)</f>
        <v>303.77154526497804</v>
      </c>
      <c r="J4" s="69">
        <f>IF(RES_hh_fec_in!J4=0,0,1000*11630*RES_hh_fec_in!J4/RES_hh_num_in!J4)</f>
        <v>309.04909130217095</v>
      </c>
      <c r="K4" s="69">
        <f>IF(RES_hh_fec_in!K4=0,0,1000*11630*RES_hh_fec_in!K4/RES_hh_num_in!K4)</f>
        <v>340.72602733855513</v>
      </c>
      <c r="L4" s="69">
        <f>IF(RES_hh_fec_in!L4=0,0,1000*11630*RES_hh_fec_in!L4/RES_hh_num_in!L4)</f>
        <v>702.80888610904583</v>
      </c>
      <c r="M4" s="69">
        <f>IF(RES_hh_fec_in!M4=0,0,1000*11630*RES_hh_fec_in!M4/RES_hh_num_in!M4)</f>
        <v>484.78425892938083</v>
      </c>
      <c r="N4" s="69">
        <f>IF(RES_hh_fec_in!N4=0,0,1000*11630*RES_hh_fec_in!N4/RES_hh_num_in!N4)</f>
        <v>618.33979622244919</v>
      </c>
      <c r="O4" s="69">
        <f>IF(RES_hh_fec_in!O4=0,0,1000*11630*RES_hh_fec_in!O4/RES_hh_num_in!O4)</f>
        <v>590.94810843237326</v>
      </c>
      <c r="P4" s="69">
        <f>IF(RES_hh_fec_in!P4=0,0,1000*11630*RES_hh_fec_in!P4/RES_hh_num_in!P4)</f>
        <v>269.71177264536624</v>
      </c>
      <c r="Q4" s="69">
        <f>IF(RES_hh_fec_in!Q4=0,0,1000*11630*RES_hh_fec_in!Q4/RES_hh_num_in!Q4)</f>
        <v>296.65055450950206</v>
      </c>
      <c r="R4" s="69">
        <f>IF(RES_hh_fec_in!R4=0,0,1000*11630*RES_hh_fec_in!R4/RES_hh_num_in!R4)</f>
        <v>282.25171652671264</v>
      </c>
      <c r="S4" s="69">
        <f>IF(RES_hh_fec_in!S4=0,0,1000*11630*RES_hh_fec_in!S4/RES_hh_num_in!S4)</f>
        <v>630.04408328998386</v>
      </c>
      <c r="T4" s="69">
        <f>IF(RES_hh_fec_in!T4=0,0,1000*11630*RES_hh_fec_in!T4/RES_hh_num_in!T4)</f>
        <v>444.86022003629461</v>
      </c>
      <c r="U4" s="69">
        <f>IF(RES_hh_fec_in!U4=0,0,1000*11630*RES_hh_fec_in!U4/RES_hh_num_in!U4)</f>
        <v>356.59049835932518</v>
      </c>
      <c r="V4" s="69">
        <f>IF(RES_hh_fec_in!V4=0,0,1000*11630*RES_hh_fec_in!V4/RES_hh_num_in!V4)</f>
        <v>430.21248960705719</v>
      </c>
      <c r="W4" s="69">
        <f>IF(RES_hh_fec_in!W4=0,0,1000*11630*RES_hh_fec_in!W4/RES_hh_num_in!W4)</f>
        <v>711.07768457046643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517.57353245429545</v>
      </c>
      <c r="D6" s="72">
        <f>IF(RES_hh_fec_in!D6=0,0,1000*11630*RES_hh_fec_in!D6/RES_hh_num_in!D6)</f>
        <v>723.37147631847915</v>
      </c>
      <c r="E6" s="72">
        <f>IF(RES_hh_fec_in!E6=0,0,1000*11630*RES_hh_fec_in!E6/RES_hh_num_in!E6)</f>
        <v>906.68858333070568</v>
      </c>
      <c r="F6" s="72">
        <f>IF(RES_hh_fec_in!F6=0,0,1000*11630*RES_hh_fec_in!F6/RES_hh_num_in!F6)</f>
        <v>0</v>
      </c>
      <c r="G6" s="72">
        <f>IF(RES_hh_fec_in!G6=0,0,1000*11630*RES_hh_fec_in!G6/RES_hh_num_in!G6)</f>
        <v>807.39845854522082</v>
      </c>
      <c r="H6" s="72">
        <f>IF(RES_hh_fec_in!H6=0,0,1000*11630*RES_hh_fec_in!H6/RES_hh_num_in!H6)</f>
        <v>878.38537531692896</v>
      </c>
      <c r="I6" s="72">
        <f>IF(RES_hh_fec_in!I6=0,0,1000*11630*RES_hh_fec_in!I6/RES_hh_num_in!I6)</f>
        <v>808.9735287915762</v>
      </c>
      <c r="J6" s="72">
        <f>IF(RES_hh_fec_in!J6=0,0,1000*11630*RES_hh_fec_in!J6/RES_hh_num_in!J6)</f>
        <v>748.25927170074897</v>
      </c>
      <c r="K6" s="72">
        <f>IF(RES_hh_fec_in!K6=0,0,1000*11630*RES_hh_fec_in!K6/RES_hh_num_in!K6)</f>
        <v>814.59087656935856</v>
      </c>
      <c r="L6" s="72">
        <f>IF(RES_hh_fec_in!L6=0,0,1000*11630*RES_hh_fec_in!L6/RES_hh_num_in!L6)</f>
        <v>822.28018186830093</v>
      </c>
      <c r="M6" s="72">
        <f>IF(RES_hh_fec_in!M6=0,0,1000*11630*RES_hh_fec_in!M6/RES_hh_num_in!M6)</f>
        <v>785.36046842844894</v>
      </c>
      <c r="N6" s="72">
        <f>IF(RES_hh_fec_in!N6=0,0,1000*11630*RES_hh_fec_in!N6/RES_hh_num_in!N6)</f>
        <v>1005.140557410705</v>
      </c>
      <c r="O6" s="72">
        <f>IF(RES_hh_fec_in!O6=0,0,1000*11630*RES_hh_fec_in!O6/RES_hh_num_in!O6)</f>
        <v>1037.4660998095021</v>
      </c>
      <c r="P6" s="72">
        <f>IF(RES_hh_fec_in!P6=0,0,1000*11630*RES_hh_fec_in!P6/RES_hh_num_in!P6)</f>
        <v>915.67042481438568</v>
      </c>
      <c r="Q6" s="72">
        <f>IF(RES_hh_fec_in!Q6=0,0,1000*11630*RES_hh_fec_in!Q6/RES_hh_num_in!Q6)</f>
        <v>1223.0706491487276</v>
      </c>
      <c r="R6" s="72">
        <f>IF(RES_hh_fec_in!R6=0,0,1000*11630*RES_hh_fec_in!R6/RES_hh_num_in!R6)</f>
        <v>0</v>
      </c>
      <c r="S6" s="72">
        <f>IF(RES_hh_fec_in!S6=0,0,1000*11630*RES_hh_fec_in!S6/RES_hh_num_in!S6)</f>
        <v>1619.3493682393751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1503.5368503228765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475.21238223648942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732.43943393904954</v>
      </c>
      <c r="I7" s="72">
        <f>IF(RES_hh_fec_in!I7=0,0,1000*11630*RES_hh_fec_in!I7/RES_hh_num_in!I7)</f>
        <v>720.96865521386917</v>
      </c>
      <c r="J7" s="72">
        <f>IF(RES_hh_fec_in!J7=0,0,1000*11630*RES_hh_fec_in!J7/RES_hh_num_in!J7)</f>
        <v>722.39403816371123</v>
      </c>
      <c r="K7" s="72">
        <f>IF(RES_hh_fec_in!K7=0,0,1000*11630*RES_hh_fec_in!K7/RES_hh_num_in!K7)</f>
        <v>727.02912148732685</v>
      </c>
      <c r="L7" s="72">
        <f>IF(RES_hh_fec_in!L7=0,0,1000*11630*RES_hh_fec_in!L7/RES_hh_num_in!L7)</f>
        <v>783.29802048449369</v>
      </c>
      <c r="M7" s="72">
        <f>IF(RES_hh_fec_in!M7=0,0,1000*11630*RES_hh_fec_in!M7/RES_hh_num_in!M7)</f>
        <v>811.1567433622605</v>
      </c>
      <c r="N7" s="72">
        <f>IF(RES_hh_fec_in!N7=0,0,1000*11630*RES_hh_fec_in!N7/RES_hh_num_in!N7)</f>
        <v>879.73979221137699</v>
      </c>
      <c r="O7" s="72">
        <f>IF(RES_hh_fec_in!O7=0,0,1000*11630*RES_hh_fec_in!O7/RES_hh_num_in!O7)</f>
        <v>904.07889686683086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1009.0489631713967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0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0</v>
      </c>
      <c r="I8" s="72">
        <f>IF(RES_hh_fec_in!I8=0,0,1000*11630*RES_hh_fec_in!I8/RES_hh_num_in!I8)</f>
        <v>0</v>
      </c>
      <c r="J8" s="72">
        <f>IF(RES_hh_fec_in!J8=0,0,1000*11630*RES_hh_fec_in!J8/RES_hh_num_in!J8)</f>
        <v>0</v>
      </c>
      <c r="K8" s="72">
        <f>IF(RES_hh_fec_in!K8=0,0,1000*11630*RES_hh_fec_in!K8/RES_hh_num_in!K8)</f>
        <v>0</v>
      </c>
      <c r="L8" s="72">
        <f>IF(RES_hh_fec_in!L8=0,0,1000*11630*RES_hh_fec_in!L8/RES_hh_num_in!L8)</f>
        <v>0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0</v>
      </c>
      <c r="P8" s="72">
        <f>IF(RES_hh_fec_in!P8=0,0,1000*11630*RES_hh_fec_in!P8/RES_hh_num_in!P8)</f>
        <v>0</v>
      </c>
      <c r="Q8" s="72">
        <f>IF(RES_hh_fec_in!Q8=0,0,1000*11630*RES_hh_fec_in!Q8/RES_hh_num_in!Q8)</f>
        <v>0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0</v>
      </c>
      <c r="D9" s="72">
        <f>IF(RES_hh_fec_in!D9=0,0,1000*11630*RES_hh_fec_in!D9/RES_hh_num_in!D9)</f>
        <v>0</v>
      </c>
      <c r="E9" s="72">
        <f>IF(RES_hh_fec_in!E9=0,0,1000*11630*RES_hh_fec_in!E9/RES_hh_num_in!E9)</f>
        <v>0</v>
      </c>
      <c r="F9" s="72">
        <f>IF(RES_hh_fec_in!F9=0,0,1000*11630*RES_hh_fec_in!F9/RES_hh_num_in!F9)</f>
        <v>0</v>
      </c>
      <c r="G9" s="72">
        <f>IF(RES_hh_fec_in!G9=0,0,1000*11630*RES_hh_fec_in!G9/RES_hh_num_in!G9)</f>
        <v>0</v>
      </c>
      <c r="H9" s="72">
        <f>IF(RES_hh_fec_in!H9=0,0,1000*11630*RES_hh_fec_in!H9/RES_hh_num_in!H9)</f>
        <v>0</v>
      </c>
      <c r="I9" s="72">
        <f>IF(RES_hh_fec_in!I9=0,0,1000*11630*RES_hh_fec_in!I9/RES_hh_num_in!I9)</f>
        <v>0</v>
      </c>
      <c r="J9" s="72">
        <f>IF(RES_hh_fec_in!J9=0,0,1000*11630*RES_hh_fec_in!J9/RES_hh_num_in!J9)</f>
        <v>0</v>
      </c>
      <c r="K9" s="72">
        <f>IF(RES_hh_fec_in!K9=0,0,1000*11630*RES_hh_fec_in!K9/RES_hh_num_in!K9)</f>
        <v>0</v>
      </c>
      <c r="L9" s="72">
        <f>IF(RES_hh_fec_in!L9=0,0,1000*11630*RES_hh_fec_in!L9/RES_hh_num_in!L9)</f>
        <v>887.96924143209117</v>
      </c>
      <c r="M9" s="72">
        <f>IF(RES_hh_fec_in!M9=0,0,1000*11630*RES_hh_fec_in!M9/RES_hh_num_in!M9)</f>
        <v>642.63600766786317</v>
      </c>
      <c r="N9" s="72">
        <f>IF(RES_hh_fec_in!N9=0,0,1000*11630*RES_hh_fec_in!N9/RES_hh_num_in!N9)</f>
        <v>720.44813185500391</v>
      </c>
      <c r="O9" s="72">
        <f>IF(RES_hh_fec_in!O9=0,0,1000*11630*RES_hh_fec_in!O9/RES_hh_num_in!O9)</f>
        <v>625.72265594792373</v>
      </c>
      <c r="P9" s="72">
        <f>IF(RES_hh_fec_in!P9=0,0,1000*11630*RES_hh_fec_in!P9/RES_hh_num_in!P9)</f>
        <v>718.96666127908486</v>
      </c>
      <c r="Q9" s="72">
        <f>IF(RES_hh_fec_in!Q9=0,0,1000*11630*RES_hh_fec_in!Q9/RES_hh_num_in!Q9)</f>
        <v>0</v>
      </c>
      <c r="R9" s="72">
        <f>IF(RES_hh_fec_in!R9=0,0,1000*11630*RES_hh_fec_in!R9/RES_hh_num_in!R9)</f>
        <v>689.61251324956902</v>
      </c>
      <c r="S9" s="72">
        <f>IF(RES_hh_fec_in!S9=0,0,1000*11630*RES_hh_fec_in!S9/RES_hh_num_in!S9)</f>
        <v>0</v>
      </c>
      <c r="T9" s="72">
        <f>IF(RES_hh_fec_in!T9=0,0,1000*11630*RES_hh_fec_in!T9/RES_hh_num_in!T9)</f>
        <v>808.77466349130054</v>
      </c>
      <c r="U9" s="72">
        <f>IF(RES_hh_fec_in!U9=0,0,1000*11630*RES_hh_fec_in!U9/RES_hh_num_in!U9)</f>
        <v>986.7355244074397</v>
      </c>
      <c r="V9" s="72">
        <f>IF(RES_hh_fec_in!V9=0,0,1000*11630*RES_hh_fec_in!V9/RES_hh_num_in!V9)</f>
        <v>0</v>
      </c>
      <c r="W9" s="72">
        <f>IF(RES_hh_fec_in!W9=0,0,1000*11630*RES_hh_fec_in!W9/RES_hh_num_in!W9)</f>
        <v>976.81972847137968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128.71001341613854</v>
      </c>
      <c r="D12" s="72">
        <f>IF(RES_hh_fec_in!D12=0,0,1000*11630*RES_hh_fec_in!D12/RES_hh_num_in!D12)</f>
        <v>163.39503707018744</v>
      </c>
      <c r="E12" s="72">
        <f>IF(RES_hh_fec_in!E12=0,0,1000*11630*RES_hh_fec_in!E12/RES_hh_num_in!E12)</f>
        <v>228.7387201786259</v>
      </c>
      <c r="F12" s="72">
        <f>IF(RES_hh_fec_in!F12=0,0,1000*11630*RES_hh_fec_in!F12/RES_hh_num_in!F12)</f>
        <v>199.08892556920657</v>
      </c>
      <c r="G12" s="72">
        <f>IF(RES_hh_fec_in!G12=0,0,1000*11630*RES_hh_fec_in!G12/RES_hh_num_in!G12)</f>
        <v>170.70477122525554</v>
      </c>
      <c r="H12" s="72">
        <f>IF(RES_hh_fec_in!H12=0,0,1000*11630*RES_hh_fec_in!H12/RES_hh_num_in!H12)</f>
        <v>183.14078128723077</v>
      </c>
      <c r="I12" s="72">
        <f>IF(RES_hh_fec_in!I12=0,0,1000*11630*RES_hh_fec_in!I12/RES_hh_num_in!I12)</f>
        <v>183.03250260190316</v>
      </c>
      <c r="J12" s="72">
        <f>IF(RES_hh_fec_in!J12=0,0,1000*11630*RES_hh_fec_in!J12/RES_hh_num_in!J12)</f>
        <v>156.7457285002325</v>
      </c>
      <c r="K12" s="72">
        <f>IF(RES_hh_fec_in!K12=0,0,1000*11630*RES_hh_fec_in!K12/RES_hh_num_in!K12)</f>
        <v>126.64587529095508</v>
      </c>
      <c r="L12" s="72">
        <f>IF(RES_hh_fec_in!L12=0,0,1000*11630*RES_hh_fec_in!L12/RES_hh_num_in!L12)</f>
        <v>176.80204556941945</v>
      </c>
      <c r="M12" s="72">
        <f>IF(RES_hh_fec_in!M12=0,0,1000*11630*RES_hh_fec_in!M12/RES_hh_num_in!M12)</f>
        <v>157.87945587934553</v>
      </c>
      <c r="N12" s="72">
        <f>IF(RES_hh_fec_in!N12=0,0,1000*11630*RES_hh_fec_in!N12/RES_hh_num_in!N12)</f>
        <v>178.49432277212085</v>
      </c>
      <c r="O12" s="72">
        <f>IF(RES_hh_fec_in!O12=0,0,1000*11630*RES_hh_fec_in!O12/RES_hh_num_in!O12)</f>
        <v>164.80793868564177</v>
      </c>
      <c r="P12" s="72">
        <f>IF(RES_hh_fec_in!P12=0,0,1000*11630*RES_hh_fec_in!P12/RES_hh_num_in!P12)</f>
        <v>148.6936434112358</v>
      </c>
      <c r="Q12" s="72">
        <f>IF(RES_hh_fec_in!Q12=0,0,1000*11630*RES_hh_fec_in!Q12/RES_hh_num_in!Q12)</f>
        <v>188.75339644020019</v>
      </c>
      <c r="R12" s="72">
        <f>IF(RES_hh_fec_in!R12=0,0,1000*11630*RES_hh_fec_in!R12/RES_hh_num_in!R12)</f>
        <v>151.94184388968827</v>
      </c>
      <c r="S12" s="72">
        <f>IF(RES_hh_fec_in!S12=0,0,1000*11630*RES_hh_fec_in!S12/RES_hh_num_in!S12)</f>
        <v>202.64145487709447</v>
      </c>
      <c r="T12" s="72">
        <f>IF(RES_hh_fec_in!T12=0,0,1000*11630*RES_hh_fec_in!T12/RES_hh_num_in!T12)</f>
        <v>194.76177480217029</v>
      </c>
      <c r="U12" s="72">
        <f>IF(RES_hh_fec_in!U12=0,0,1000*11630*RES_hh_fec_in!U12/RES_hh_num_in!U12)</f>
        <v>222.77491444881795</v>
      </c>
      <c r="V12" s="72">
        <f>IF(RES_hh_fec_in!V12=0,0,1000*11630*RES_hh_fec_in!V12/RES_hh_num_in!V12)</f>
        <v>225.03662422336825</v>
      </c>
      <c r="W12" s="72">
        <f>IF(RES_hh_fec_in!W12=0,0,1000*11630*RES_hh_fec_in!W12/RES_hh_num_in!W12)</f>
        <v>242.51730055470989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330.49214578027801</v>
      </c>
      <c r="D13" s="74">
        <f>IF(RES_hh_fec_in!D13=0,0,1000*11630*RES_hh_fec_in!D13/RES_hh_num_in!D13)</f>
        <v>454.56406638050851</v>
      </c>
      <c r="E13" s="74">
        <f>IF(RES_hh_fec_in!E13=0,0,1000*11630*RES_hh_fec_in!E13/RES_hh_num_in!E13)</f>
        <v>596.28581513142331</v>
      </c>
      <c r="F13" s="74">
        <f>IF(RES_hh_fec_in!F13=0,0,1000*11630*RES_hh_fec_in!F13/RES_hh_num_in!F13)</f>
        <v>656.38364541633632</v>
      </c>
      <c r="G13" s="74">
        <f>IF(RES_hh_fec_in!G13=0,0,1000*11630*RES_hh_fec_in!G13/RES_hh_num_in!G13)</f>
        <v>578.60161833229824</v>
      </c>
      <c r="H13" s="74">
        <f>IF(RES_hh_fec_in!H13=0,0,1000*11630*RES_hh_fec_in!H13/RES_hh_num_in!H13)</f>
        <v>666.61918364354108</v>
      </c>
      <c r="I13" s="74">
        <f>IF(RES_hh_fec_in!I13=0,0,1000*11630*RES_hh_fec_in!I13/RES_hh_num_in!I13)</f>
        <v>648.00589551171765</v>
      </c>
      <c r="J13" s="74">
        <f>IF(RES_hh_fec_in!J13=0,0,1000*11630*RES_hh_fec_in!J13/RES_hh_num_in!J13)</f>
        <v>672.5213782418914</v>
      </c>
      <c r="K13" s="74">
        <f>IF(RES_hh_fec_in!K13=0,0,1000*11630*RES_hh_fec_in!K13/RES_hh_num_in!K13)</f>
        <v>0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657.32675002442716</v>
      </c>
      <c r="R13" s="74">
        <f>IF(RES_hh_fec_in!R13=0,0,1000*11630*RES_hh_fec_in!R13/RES_hh_num_in!R13)</f>
        <v>517.84994825142087</v>
      </c>
      <c r="S13" s="74">
        <f>IF(RES_hh_fec_in!S13=0,0,1000*11630*RES_hh_fec_in!S13/RES_hh_num_in!S13)</f>
        <v>1164.5694189145422</v>
      </c>
      <c r="T13" s="74">
        <f>IF(RES_hh_fec_in!T13=0,0,1000*11630*RES_hh_fec_in!T13/RES_hh_num_in!T13)</f>
        <v>1017.2807226722254</v>
      </c>
      <c r="U13" s="74">
        <f>IF(RES_hh_fec_in!U13=0,0,1000*11630*RES_hh_fec_in!U13/RES_hh_num_in!U13)</f>
        <v>823.89919247340379</v>
      </c>
      <c r="V13" s="74">
        <f>IF(RES_hh_fec_in!V13=0,0,1000*11630*RES_hh_fec_in!V13/RES_hh_num_in!V13)</f>
        <v>993.78012869490476</v>
      </c>
      <c r="W13" s="74">
        <f>IF(RES_hh_fec_in!W13=0,0,1000*11630*RES_hh_fec_in!W13/RES_hh_num_in!W13)</f>
        <v>1139.173870243666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4.5831961353812209</v>
      </c>
      <c r="D14" s="76">
        <f>IF(RES_hh_fec_in!D14=0,0,1000*11630*RES_hh_fec_in!D14/RES_hh_num_in!D14)</f>
        <v>7.3092157962678668</v>
      </c>
      <c r="E14" s="76">
        <f>IF(RES_hh_fec_in!E14=0,0,1000*11630*RES_hh_fec_in!E14/RES_hh_num_in!E14)</f>
        <v>7.8080110515056056</v>
      </c>
      <c r="F14" s="76">
        <f>IF(RES_hh_fec_in!F14=0,0,1000*11630*RES_hh_fec_in!F14/RES_hh_num_in!F14)</f>
        <v>0</v>
      </c>
      <c r="G14" s="76">
        <f>IF(RES_hh_fec_in!G14=0,0,1000*11630*RES_hh_fec_in!G14/RES_hh_num_in!G14)</f>
        <v>8.8853540582739612</v>
      </c>
      <c r="H14" s="76">
        <f>IF(RES_hh_fec_in!H14=0,0,1000*11630*RES_hh_fec_in!H14/RES_hh_num_in!H14)</f>
        <v>8.9921570904127126</v>
      </c>
      <c r="I14" s="76">
        <f>IF(RES_hh_fec_in!I14=0,0,1000*11630*RES_hh_fec_in!I14/RES_hh_num_in!I14)</f>
        <v>8.2427017493096386</v>
      </c>
      <c r="J14" s="76">
        <f>IF(RES_hh_fec_in!J14=0,0,1000*11630*RES_hh_fec_in!J14/RES_hh_num_in!J14)</f>
        <v>8.1429295033521303</v>
      </c>
      <c r="K14" s="76">
        <f>IF(RES_hh_fec_in!K14=0,0,1000*11630*RES_hh_fec_in!K14/RES_hh_num_in!K14)</f>
        <v>8.7319498475568</v>
      </c>
      <c r="L14" s="76">
        <f>IF(RES_hh_fec_in!L14=0,0,1000*11630*RES_hh_fec_in!L14/RES_hh_num_in!L14)</f>
        <v>7.0815930131099734</v>
      </c>
      <c r="M14" s="76">
        <f>IF(RES_hh_fec_in!M14=0,0,1000*11630*RES_hh_fec_in!M14/RES_hh_num_in!M14)</f>
        <v>7.6141768572754973</v>
      </c>
      <c r="N14" s="76">
        <f>IF(RES_hh_fec_in!N14=0,0,1000*11630*RES_hh_fec_in!N14/RES_hh_num_in!N14)</f>
        <v>7.8411863813180434</v>
      </c>
      <c r="O14" s="76">
        <f>IF(RES_hh_fec_in!O14=0,0,1000*11630*RES_hh_fec_in!O14/RES_hh_num_in!O14)</f>
        <v>11.416963356983141</v>
      </c>
      <c r="P14" s="76">
        <f>IF(RES_hh_fec_in!P14=0,0,1000*11630*RES_hh_fec_in!P14/RES_hh_num_in!P14)</f>
        <v>7.5459777296774462</v>
      </c>
      <c r="Q14" s="76">
        <f>IF(RES_hh_fec_in!Q14=0,0,1000*11630*RES_hh_fec_in!Q14/RES_hh_num_in!Q14)</f>
        <v>14.721723410827863</v>
      </c>
      <c r="R14" s="76">
        <f>IF(RES_hh_fec_in!R14=0,0,1000*11630*RES_hh_fec_in!R14/RES_hh_num_in!R14)</f>
        <v>4.6353246424267969</v>
      </c>
      <c r="S14" s="76">
        <f>IF(RES_hh_fec_in!S14=0,0,1000*11630*RES_hh_fec_in!S14/RES_hh_num_in!S14)</f>
        <v>21.420408145866734</v>
      </c>
      <c r="T14" s="76">
        <f>IF(RES_hh_fec_in!T14=0,0,1000*11630*RES_hh_fec_in!T14/RES_hh_num_in!T14)</f>
        <v>6.9684023199037251</v>
      </c>
      <c r="U14" s="76">
        <f>IF(RES_hh_fec_in!U14=0,0,1000*11630*RES_hh_fec_in!U14/RES_hh_num_in!U14)</f>
        <v>7.9354795415179336</v>
      </c>
      <c r="V14" s="76">
        <f>IF(RES_hh_fec_in!V14=0,0,1000*11630*RES_hh_fec_in!V14/RES_hh_num_in!V14)</f>
        <v>20.489849427258953</v>
      </c>
      <c r="W14" s="76">
        <f>IF(RES_hh_fec_in!W14=0,0,1000*11630*RES_hh_fec_in!W14/RES_hh_num_in!W14)</f>
        <v>7.8117266492020212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675.94596989326874</v>
      </c>
      <c r="D15" s="69">
        <f t="shared" si="0"/>
        <v>296.94791495200036</v>
      </c>
      <c r="E15" s="69">
        <f t="shared" si="0"/>
        <v>227.40129054212093</v>
      </c>
      <c r="F15" s="69">
        <f t="shared" si="0"/>
        <v>450.84387334091451</v>
      </c>
      <c r="G15" s="69">
        <f t="shared" si="0"/>
        <v>135.82518136246068</v>
      </c>
      <c r="H15" s="69">
        <f t="shared" si="0"/>
        <v>207.21202410839513</v>
      </c>
      <c r="I15" s="69">
        <f t="shared" si="0"/>
        <v>492.88980140381051</v>
      </c>
      <c r="J15" s="69">
        <f t="shared" si="0"/>
        <v>464.1399871889048</v>
      </c>
      <c r="K15" s="69">
        <f t="shared" si="0"/>
        <v>577.37267594479181</v>
      </c>
      <c r="L15" s="69">
        <f t="shared" si="0"/>
        <v>323.43119327091961</v>
      </c>
      <c r="M15" s="69">
        <f t="shared" si="0"/>
        <v>310.94064930606453</v>
      </c>
      <c r="N15" s="69">
        <f t="shared" si="0"/>
        <v>546.88489536093516</v>
      </c>
      <c r="O15" s="69">
        <f t="shared" si="0"/>
        <v>334.94691294045953</v>
      </c>
      <c r="P15" s="69">
        <f t="shared" si="0"/>
        <v>210.90142707389535</v>
      </c>
      <c r="Q15" s="69">
        <f t="shared" si="0"/>
        <v>420.50851165340316</v>
      </c>
      <c r="R15" s="69">
        <f t="shared" si="0"/>
        <v>306.04054645742042</v>
      </c>
      <c r="S15" s="69">
        <f t="shared" si="0"/>
        <v>664.80539924210848</v>
      </c>
      <c r="T15" s="69">
        <f t="shared" si="0"/>
        <v>448.30910646310178</v>
      </c>
      <c r="U15" s="69">
        <f t="shared" si="0"/>
        <v>574.49001453939968</v>
      </c>
      <c r="V15" s="69">
        <f t="shared" si="0"/>
        <v>743.06729960608106</v>
      </c>
      <c r="W15" s="69">
        <f t="shared" si="0"/>
        <v>1456.4809179210251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675.94596989326874</v>
      </c>
      <c r="D16" s="72">
        <f>IF(RES_hh_fec_in!D16=0,0,1000*11630*RES_hh_fec_in!D16/RES_hh_num_in!D$3)</f>
        <v>296.94791495200036</v>
      </c>
      <c r="E16" s="72">
        <f>IF(RES_hh_fec_in!E16=0,0,1000*11630*RES_hh_fec_in!E16/RES_hh_num_in!E$3)</f>
        <v>227.40129054212093</v>
      </c>
      <c r="F16" s="72">
        <f>IF(RES_hh_fec_in!F16=0,0,1000*11630*RES_hh_fec_in!F16/RES_hh_num_in!F$3)</f>
        <v>450.84387334091451</v>
      </c>
      <c r="G16" s="72">
        <f>IF(RES_hh_fec_in!G16=0,0,1000*11630*RES_hh_fec_in!G16/RES_hh_num_in!G$3)</f>
        <v>135.82518136246068</v>
      </c>
      <c r="H16" s="72">
        <f>IF(RES_hh_fec_in!H16=0,0,1000*11630*RES_hh_fec_in!H16/RES_hh_num_in!H$3)</f>
        <v>207.21202410839513</v>
      </c>
      <c r="I16" s="72">
        <f>IF(RES_hh_fec_in!I16=0,0,1000*11630*RES_hh_fec_in!I16/RES_hh_num_in!I$3)</f>
        <v>492.88980140381051</v>
      </c>
      <c r="J16" s="72">
        <f>IF(RES_hh_fec_in!J16=0,0,1000*11630*RES_hh_fec_in!J16/RES_hh_num_in!J$3)</f>
        <v>464.1399871889048</v>
      </c>
      <c r="K16" s="72">
        <f>IF(RES_hh_fec_in!K16=0,0,1000*11630*RES_hh_fec_in!K16/RES_hh_num_in!K$3)</f>
        <v>577.37267594479181</v>
      </c>
      <c r="L16" s="72">
        <f>IF(RES_hh_fec_in!L16=0,0,1000*11630*RES_hh_fec_in!L16/RES_hh_num_in!L$3)</f>
        <v>323.43119327091961</v>
      </c>
      <c r="M16" s="72">
        <f>IF(RES_hh_fec_in!M16=0,0,1000*11630*RES_hh_fec_in!M16/RES_hh_num_in!M$3)</f>
        <v>310.94064930606453</v>
      </c>
      <c r="N16" s="72">
        <f>IF(RES_hh_fec_in!N16=0,0,1000*11630*RES_hh_fec_in!N16/RES_hh_num_in!N$3)</f>
        <v>546.88489536093516</v>
      </c>
      <c r="O16" s="72">
        <f>IF(RES_hh_fec_in!O16=0,0,1000*11630*RES_hh_fec_in!O16/RES_hh_num_in!O$3)</f>
        <v>334.94691294045953</v>
      </c>
      <c r="P16" s="72">
        <f>IF(RES_hh_fec_in!P16=0,0,1000*11630*RES_hh_fec_in!P16/RES_hh_num_in!P$3)</f>
        <v>210.90142707389535</v>
      </c>
      <c r="Q16" s="72">
        <f>IF(RES_hh_fec_in!Q16=0,0,1000*11630*RES_hh_fec_in!Q16/RES_hh_num_in!Q$3)</f>
        <v>420.50851165340316</v>
      </c>
      <c r="R16" s="72">
        <f>IF(RES_hh_fec_in!R16=0,0,1000*11630*RES_hh_fec_in!R16/RES_hh_num_in!R$3)</f>
        <v>306.04054645742042</v>
      </c>
      <c r="S16" s="72">
        <f>IF(RES_hh_fec_in!S16=0,0,1000*11630*RES_hh_fec_in!S16/RES_hh_num_in!S$3)</f>
        <v>664.80539924210848</v>
      </c>
      <c r="T16" s="72">
        <f>IF(RES_hh_fec_in!T16=0,0,1000*11630*RES_hh_fec_in!T16/RES_hh_num_in!T$3)</f>
        <v>448.30910646310178</v>
      </c>
      <c r="U16" s="72">
        <f>IF(RES_hh_fec_in!U16=0,0,1000*11630*RES_hh_fec_in!U16/RES_hh_num_in!U$3)</f>
        <v>574.49001453939968</v>
      </c>
      <c r="V16" s="72">
        <f>IF(RES_hh_fec_in!V16=0,0,1000*11630*RES_hh_fec_in!V16/RES_hh_num_in!V$3)</f>
        <v>743.06729960608106</v>
      </c>
      <c r="W16" s="72">
        <f>IF(RES_hh_fec_in!W16=0,0,1000*11630*RES_hh_fec_in!W16/RES_hh_num_in!W$3)</f>
        <v>1456.4809179210251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1173.3701049832403</v>
      </c>
      <c r="D17" s="69">
        <f>IF(RES_hh_fec_in!D17=0,0,1000*11630*RES_hh_fec_in!D17/RES_hh_num_in!D17)</f>
        <v>1324.5223860104134</v>
      </c>
      <c r="E17" s="69">
        <f>IF(RES_hh_fec_in!E17=0,0,1000*11630*RES_hh_fec_in!E17/RES_hh_num_in!E17)</f>
        <v>1358.7327354533652</v>
      </c>
      <c r="F17" s="69">
        <f>IF(RES_hh_fec_in!F17=0,0,1000*11630*RES_hh_fec_in!F17/RES_hh_num_in!F17)</f>
        <v>1658.2282656001166</v>
      </c>
      <c r="G17" s="69">
        <f>IF(RES_hh_fec_in!G17=0,0,1000*11630*RES_hh_fec_in!G17/RES_hh_num_in!G17)</f>
        <v>1670.287348107478</v>
      </c>
      <c r="H17" s="69">
        <f>IF(RES_hh_fec_in!H17=0,0,1000*11630*RES_hh_fec_in!H17/RES_hh_num_in!H17)</f>
        <v>1717.5237851231907</v>
      </c>
      <c r="I17" s="69">
        <f>IF(RES_hh_fec_in!I17=0,0,1000*11630*RES_hh_fec_in!I17/RES_hh_num_in!I17)</f>
        <v>1626.1465122843749</v>
      </c>
      <c r="J17" s="69">
        <f>IF(RES_hh_fec_in!J17=0,0,1000*11630*RES_hh_fec_in!J17/RES_hh_num_in!J17)</f>
        <v>1596.2989779318359</v>
      </c>
      <c r="K17" s="69">
        <f>IF(RES_hh_fec_in!K17=0,0,1000*11630*RES_hh_fec_in!K17/RES_hh_num_in!K17)</f>
        <v>935.47105517328964</v>
      </c>
      <c r="L17" s="69">
        <f>IF(RES_hh_fec_in!L17=0,0,1000*11630*RES_hh_fec_in!L17/RES_hh_num_in!L17)</f>
        <v>931.48877315352252</v>
      </c>
      <c r="M17" s="69">
        <f>IF(RES_hh_fec_in!M17=0,0,1000*11630*RES_hh_fec_in!M17/RES_hh_num_in!M17)</f>
        <v>1306.4074208133331</v>
      </c>
      <c r="N17" s="69">
        <f>IF(RES_hh_fec_in!N17=0,0,1000*11630*RES_hh_fec_in!N17/RES_hh_num_in!N17)</f>
        <v>1002.9489553686553</v>
      </c>
      <c r="O17" s="69">
        <f>IF(RES_hh_fec_in!O17=0,0,1000*11630*RES_hh_fec_in!O17/RES_hh_num_in!O17)</f>
        <v>1396.0543663054277</v>
      </c>
      <c r="P17" s="69">
        <f>IF(RES_hh_fec_in!P17=0,0,1000*11630*RES_hh_fec_in!P17/RES_hh_num_in!P17)</f>
        <v>1213.7969376307944</v>
      </c>
      <c r="Q17" s="69">
        <f>IF(RES_hh_fec_in!Q17=0,0,1000*11630*RES_hh_fec_in!Q17/RES_hh_num_in!Q17)</f>
        <v>1230.3348726290164</v>
      </c>
      <c r="R17" s="69">
        <f>IF(RES_hh_fec_in!R17=0,0,1000*11630*RES_hh_fec_in!R17/RES_hh_num_in!R17)</f>
        <v>1096.6883950239974</v>
      </c>
      <c r="S17" s="69">
        <f>IF(RES_hh_fec_in!S17=0,0,1000*11630*RES_hh_fec_in!S17/RES_hh_num_in!S17)</f>
        <v>1143.4841643289985</v>
      </c>
      <c r="T17" s="69">
        <f>IF(RES_hh_fec_in!T17=0,0,1000*11630*RES_hh_fec_in!T17/RES_hh_num_in!T17)</f>
        <v>1416.4102797903811</v>
      </c>
      <c r="U17" s="69">
        <f>IF(RES_hh_fec_in!U17=0,0,1000*11630*RES_hh_fec_in!U17/RES_hh_num_in!U17)</f>
        <v>1500.1859970477651</v>
      </c>
      <c r="V17" s="69">
        <f>IF(RES_hh_fec_in!V17=0,0,1000*11630*RES_hh_fec_in!V17/RES_hh_num_in!V17)</f>
        <v>1394.9825640203476</v>
      </c>
      <c r="W17" s="69">
        <f>IF(RES_hh_fec_in!W17=0,0,1000*11630*RES_hh_fec_in!W17/RES_hh_num_in!W17)</f>
        <v>1189.863220197273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0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0</v>
      </c>
      <c r="I21" s="72">
        <f>IF(RES_hh_fec_in!I21=0,0,1000*11630*RES_hh_fec_in!I21/RES_hh_num_in!I21)</f>
        <v>0</v>
      </c>
      <c r="J21" s="72">
        <f>IF(RES_hh_fec_in!J21=0,0,1000*11630*RES_hh_fec_in!J21/RES_hh_num_in!J21)</f>
        <v>0</v>
      </c>
      <c r="K21" s="72">
        <f>IF(RES_hh_fec_in!K21=0,0,1000*11630*RES_hh_fec_in!K21/RES_hh_num_in!K21)</f>
        <v>0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0</v>
      </c>
      <c r="P21" s="72">
        <f>IF(RES_hh_fec_in!P21=0,0,1000*11630*RES_hh_fec_in!P21/RES_hh_num_in!P21)</f>
        <v>0</v>
      </c>
      <c r="Q21" s="72">
        <f>IF(RES_hh_fec_in!Q21=0,0,1000*11630*RES_hh_fec_in!Q21/RES_hh_num_in!Q21)</f>
        <v>0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1173.3701049832403</v>
      </c>
      <c r="D25" s="74">
        <f>IF(RES_hh_fec_in!D25=0,0,1000*11630*RES_hh_fec_in!D25/RES_hh_num_in!D25)</f>
        <v>1201.41694629777</v>
      </c>
      <c r="E25" s="74">
        <f>IF(RES_hh_fec_in!E25=0,0,1000*11630*RES_hh_fec_in!E25/RES_hh_num_in!E25)</f>
        <v>1318.937533961235</v>
      </c>
      <c r="F25" s="74">
        <f>IF(RES_hh_fec_in!F25=0,0,1000*11630*RES_hh_fec_in!F25/RES_hh_num_in!F25)</f>
        <v>1640.7812276189979</v>
      </c>
      <c r="G25" s="74">
        <f>IF(RES_hh_fec_in!G25=0,0,1000*11630*RES_hh_fec_in!G25/RES_hh_num_in!G25)</f>
        <v>1615.4255135843205</v>
      </c>
      <c r="H25" s="74">
        <f>IF(RES_hh_fec_in!H25=0,0,1000*11630*RES_hh_fec_in!H25/RES_hh_num_in!H25)</f>
        <v>1665.2681392131203</v>
      </c>
      <c r="I25" s="74">
        <f>IF(RES_hh_fec_in!I25=0,0,1000*11630*RES_hh_fec_in!I25/RES_hh_num_in!I25)</f>
        <v>1510.3589733718532</v>
      </c>
      <c r="J25" s="74">
        <f>IF(RES_hh_fec_in!J25=0,0,1000*11630*RES_hh_fec_in!J25/RES_hh_num_in!J25)</f>
        <v>1479.5161639856833</v>
      </c>
      <c r="K25" s="74">
        <f>IF(RES_hh_fec_in!K25=0,0,1000*11630*RES_hh_fec_in!K25/RES_hh_num_in!K25)</f>
        <v>679.24694223164306</v>
      </c>
      <c r="L25" s="74">
        <f>IF(RES_hh_fec_in!L25=0,0,1000*11630*RES_hh_fec_in!L25/RES_hh_num_in!L25)</f>
        <v>198.49169146171371</v>
      </c>
      <c r="M25" s="74">
        <f>IF(RES_hh_fec_in!M25=0,0,1000*11630*RES_hh_fec_in!M25/RES_hh_num_in!M25)</f>
        <v>1048.4377806497998</v>
      </c>
      <c r="N25" s="74">
        <f>IF(RES_hh_fec_in!N25=0,0,1000*11630*RES_hh_fec_in!N25/RES_hh_num_in!N25)</f>
        <v>610.72717305528056</v>
      </c>
      <c r="O25" s="74">
        <f>IF(RES_hh_fec_in!O25=0,0,1000*11630*RES_hh_fec_in!O25/RES_hh_num_in!O25)</f>
        <v>1387.1896786656237</v>
      </c>
      <c r="P25" s="74">
        <f>IF(RES_hh_fec_in!P25=0,0,1000*11630*RES_hh_fec_in!P25/RES_hh_num_in!P25)</f>
        <v>1011.9387233050011</v>
      </c>
      <c r="Q25" s="74">
        <f>IF(RES_hh_fec_in!Q25=0,0,1000*11630*RES_hh_fec_in!Q25/RES_hh_num_in!Q25)</f>
        <v>994.7355672188811</v>
      </c>
      <c r="R25" s="74">
        <f>IF(RES_hh_fec_in!R25=0,0,1000*11630*RES_hh_fec_in!R25/RES_hh_num_in!R25)</f>
        <v>733.85753923750804</v>
      </c>
      <c r="S25" s="74">
        <f>IF(RES_hh_fec_in!S25=0,0,1000*11630*RES_hh_fec_in!S25/RES_hh_num_in!S25)</f>
        <v>774.4238873652281</v>
      </c>
      <c r="T25" s="74">
        <f>IF(RES_hh_fec_in!T25=0,0,1000*11630*RES_hh_fec_in!T25/RES_hh_num_in!T25)</f>
        <v>1117.3547523043705</v>
      </c>
      <c r="U25" s="74">
        <f>IF(RES_hh_fec_in!U25=0,0,1000*11630*RES_hh_fec_in!U25/RES_hh_num_in!U25)</f>
        <v>1354.5934395733345</v>
      </c>
      <c r="V25" s="74">
        <f>IF(RES_hh_fec_in!V25=0,0,1000*11630*RES_hh_fec_in!V25/RES_hh_num_in!V25)</f>
        <v>1218.1756731126077</v>
      </c>
      <c r="W25" s="74">
        <f>IF(RES_hh_fec_in!W25=0,0,1000*11630*RES_hh_fec_in!W25/RES_hh_num_in!W25)</f>
        <v>1183.8597899781048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631.69405751343163</v>
      </c>
      <c r="E26" s="77">
        <f>IF(RES_hh_fec_in!E26=0,0,1000*11630*RES_hh_fec_in!E26/RES_hh_num_in!E26)</f>
        <v>616.82562312801338</v>
      </c>
      <c r="F26" s="77">
        <f>IF(RES_hh_fec_in!F26=0,0,1000*11630*RES_hh_fec_in!F26/RES_hh_num_in!F26)</f>
        <v>743.31651398724125</v>
      </c>
      <c r="G26" s="77">
        <f>IF(RES_hh_fec_in!G26=0,0,1000*11630*RES_hh_fec_in!G26/RES_hh_num_in!G26)</f>
        <v>764.96717439765177</v>
      </c>
      <c r="H26" s="77">
        <f>IF(RES_hh_fec_in!H26=0,0,1000*11630*RES_hh_fec_in!H26/RES_hh_num_in!H26)</f>
        <v>787.76614790447843</v>
      </c>
      <c r="I26" s="77">
        <f>IF(RES_hh_fec_in!I26=0,0,1000*11630*RES_hh_fec_in!I26/RES_hh_num_in!I26)</f>
        <v>774.29938573188235</v>
      </c>
      <c r="J26" s="77">
        <f>IF(RES_hh_fec_in!J26=0,0,1000*11630*RES_hh_fec_in!J26/RES_hh_num_in!J26)</f>
        <v>764.03671496974391</v>
      </c>
      <c r="K26" s="77">
        <f>IF(RES_hh_fec_in!K26=0,0,1000*11630*RES_hh_fec_in!K26/RES_hh_num_in!K26)</f>
        <v>346.48759354923504</v>
      </c>
      <c r="L26" s="77">
        <f>IF(RES_hh_fec_in!L26=0,0,1000*11630*RES_hh_fec_in!L26/RES_hh_num_in!L26)</f>
        <v>754.83314912203184</v>
      </c>
      <c r="M26" s="77">
        <f>IF(RES_hh_fec_in!M26=0,0,1000*11630*RES_hh_fec_in!M26/RES_hh_num_in!M26)</f>
        <v>696.7305677949189</v>
      </c>
      <c r="N26" s="77">
        <f>IF(RES_hh_fec_in!N26=0,0,1000*11630*RES_hh_fec_in!N26/RES_hh_num_in!N26)</f>
        <v>609.61215376368125</v>
      </c>
      <c r="O26" s="77">
        <f>IF(RES_hh_fec_in!O26=0,0,1000*11630*RES_hh_fec_in!O26/RES_hh_num_in!O26)</f>
        <v>705.8025756691967</v>
      </c>
      <c r="P26" s="77">
        <f>IF(RES_hh_fec_in!P26=0,0,1000*11630*RES_hh_fec_in!P26/RES_hh_num_in!P26)</f>
        <v>722.65582571503307</v>
      </c>
      <c r="Q26" s="77">
        <f>IF(RES_hh_fec_in!Q26=0,0,1000*11630*RES_hh_fec_in!Q26/RES_hh_num_in!Q26)</f>
        <v>742.87513155667455</v>
      </c>
      <c r="R26" s="77">
        <f>IF(RES_hh_fec_in!R26=0,0,1000*11630*RES_hh_fec_in!R26/RES_hh_num_in!R26)</f>
        <v>739.34589250361159</v>
      </c>
      <c r="S26" s="77">
        <f>IF(RES_hh_fec_in!S26=0,0,1000*11630*RES_hh_fec_in!S26/RES_hh_num_in!S26)</f>
        <v>752.40832055540329</v>
      </c>
      <c r="T26" s="77">
        <f>IF(RES_hh_fec_in!T26=0,0,1000*11630*RES_hh_fec_in!T26/RES_hh_num_in!T26)</f>
        <v>772.47631544974161</v>
      </c>
      <c r="U26" s="77">
        <f>IF(RES_hh_fec_in!U26=0,0,1000*11630*RES_hh_fec_in!U26/RES_hh_num_in!U26)</f>
        <v>813.91145914146807</v>
      </c>
      <c r="V26" s="77">
        <f>IF(RES_hh_fec_in!V26=0,0,1000*11630*RES_hh_fec_in!V26/RES_hh_num_in!V26)</f>
        <v>848.86562710317583</v>
      </c>
      <c r="W26" s="77">
        <f>IF(RES_hh_fec_in!W26=0,0,1000*11630*RES_hh_fec_in!W26/RES_hh_num_in!W26)</f>
        <v>669.1601201699026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1021.625775148137</v>
      </c>
      <c r="D27" s="69">
        <f>IF(RES_hh_fec_in!D27=0,0,1000*11630*RES_hh_fec_in!D27/RES_hh_num_in!D27)</f>
        <v>991.81244731861375</v>
      </c>
      <c r="E27" s="69">
        <f>IF(RES_hh_fec_in!E27=0,0,1000*11630*RES_hh_fec_in!E27/RES_hh_num_in!E27)</f>
        <v>950.29028656636888</v>
      </c>
      <c r="F27" s="69">
        <f>IF(RES_hh_fec_in!F27=0,0,1000*11630*RES_hh_fec_in!F27/RES_hh_num_in!F27)</f>
        <v>1082.445773432434</v>
      </c>
      <c r="G27" s="69">
        <f>IF(RES_hh_fec_in!G27=0,0,1000*11630*RES_hh_fec_in!G27/RES_hh_num_in!G27)</f>
        <v>1064.1774039241272</v>
      </c>
      <c r="H27" s="69">
        <f>IF(RES_hh_fec_in!H27=0,0,1000*11630*RES_hh_fec_in!H27/RES_hh_num_in!H27)</f>
        <v>948.16120742056205</v>
      </c>
      <c r="I27" s="69">
        <f>IF(RES_hh_fec_in!I27=0,0,1000*11630*RES_hh_fec_in!I27/RES_hh_num_in!I27)</f>
        <v>895.58125946479959</v>
      </c>
      <c r="J27" s="69">
        <f>IF(RES_hh_fec_in!J27=0,0,1000*11630*RES_hh_fec_in!J27/RES_hh_num_in!J27)</f>
        <v>1006.7675429769578</v>
      </c>
      <c r="K27" s="69">
        <f>IF(RES_hh_fec_in!K27=0,0,1000*11630*RES_hh_fec_in!K27/RES_hh_num_in!K27)</f>
        <v>1006.5126468241943</v>
      </c>
      <c r="L27" s="69">
        <f>IF(RES_hh_fec_in!L27=0,0,1000*11630*RES_hh_fec_in!L27/RES_hh_num_in!L27)</f>
        <v>1010.1440000076657</v>
      </c>
      <c r="M27" s="69">
        <f>IF(RES_hh_fec_in!M27=0,0,1000*11630*RES_hh_fec_in!M27/RES_hh_num_in!M27)</f>
        <v>963.83935044814928</v>
      </c>
      <c r="N27" s="69">
        <f>IF(RES_hh_fec_in!N27=0,0,1000*11630*RES_hh_fec_in!N27/RES_hh_num_in!N27)</f>
        <v>920.68828895002298</v>
      </c>
      <c r="O27" s="69">
        <f>IF(RES_hh_fec_in!O27=0,0,1000*11630*RES_hh_fec_in!O27/RES_hh_num_in!O27)</f>
        <v>1001.1809143547968</v>
      </c>
      <c r="P27" s="69">
        <f>IF(RES_hh_fec_in!P27=0,0,1000*11630*RES_hh_fec_in!P27/RES_hh_num_in!P27)</f>
        <v>913.59882752315866</v>
      </c>
      <c r="Q27" s="69">
        <f>IF(RES_hh_fec_in!Q27=0,0,1000*11630*RES_hh_fec_in!Q27/RES_hh_num_in!Q27)</f>
        <v>998.87956371032408</v>
      </c>
      <c r="R27" s="69">
        <f>IF(RES_hh_fec_in!R27=0,0,1000*11630*RES_hh_fec_in!R27/RES_hh_num_in!R27)</f>
        <v>1022.7138475036531</v>
      </c>
      <c r="S27" s="69">
        <f>IF(RES_hh_fec_in!S27=0,0,1000*11630*RES_hh_fec_in!S27/RES_hh_num_in!S27)</f>
        <v>886.74179693361907</v>
      </c>
      <c r="T27" s="69">
        <f>IF(RES_hh_fec_in!T27=0,0,1000*11630*RES_hh_fec_in!T27/RES_hh_num_in!T27)</f>
        <v>833.98786968304489</v>
      </c>
      <c r="U27" s="69">
        <f>IF(RES_hh_fec_in!U27=0,0,1000*11630*RES_hh_fec_in!U27/RES_hh_num_in!U27)</f>
        <v>775.98771753824747</v>
      </c>
      <c r="V27" s="69">
        <f>IF(RES_hh_fec_in!V27=0,0,1000*11630*RES_hh_fec_in!V27/RES_hh_num_in!V27)</f>
        <v>738.62951036957065</v>
      </c>
      <c r="W27" s="69">
        <f>IF(RES_hh_fec_in!W27=0,0,1000*11630*RES_hh_fec_in!W27/RES_hh_num_in!W27)</f>
        <v>692.74501667734785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1112.402588243044</v>
      </c>
      <c r="D29" s="72">
        <f>IF(RES_hh_fec_in!D29=0,0,1000*11630*RES_hh_fec_in!D29/RES_hh_num_in!D29)</f>
        <v>1072.0126330093585</v>
      </c>
      <c r="E29" s="72">
        <f>IF(RES_hh_fec_in!E29=0,0,1000*11630*RES_hh_fec_in!E29/RES_hh_num_in!E29)</f>
        <v>980.15782080427095</v>
      </c>
      <c r="F29" s="72">
        <f>IF(RES_hh_fec_in!F29=0,0,1000*11630*RES_hh_fec_in!F29/RES_hh_num_in!F29)</f>
        <v>1149.966834577031</v>
      </c>
      <c r="G29" s="72">
        <f>IF(RES_hh_fec_in!G29=0,0,1000*11630*RES_hh_fec_in!G29/RES_hh_num_in!G29)</f>
        <v>1113.2328561503</v>
      </c>
      <c r="H29" s="72">
        <f>IF(RES_hh_fec_in!H29=0,0,1000*11630*RES_hh_fec_in!H29/RES_hh_num_in!H29)</f>
        <v>970.08680276967755</v>
      </c>
      <c r="I29" s="72">
        <f>IF(RES_hh_fec_in!I29=0,0,1000*11630*RES_hh_fec_in!I29/RES_hh_num_in!I29)</f>
        <v>905.34745116070496</v>
      </c>
      <c r="J29" s="72">
        <f>IF(RES_hh_fec_in!J29=0,0,1000*11630*RES_hh_fec_in!J29/RES_hh_num_in!J29)</f>
        <v>1039.8094875442007</v>
      </c>
      <c r="K29" s="72">
        <f>IF(RES_hh_fec_in!K29=0,0,1000*11630*RES_hh_fec_in!K29/RES_hh_num_in!K29)</f>
        <v>1116.5912477448364</v>
      </c>
      <c r="L29" s="72">
        <f>IF(RES_hh_fec_in!L29=0,0,1000*11630*RES_hh_fec_in!L29/RES_hh_num_in!L29)</f>
        <v>1052.404681312951</v>
      </c>
      <c r="M29" s="72">
        <f>IF(RES_hh_fec_in!M29=0,0,1000*11630*RES_hh_fec_in!M29/RES_hh_num_in!M29)</f>
        <v>983.28811782288335</v>
      </c>
      <c r="N29" s="72">
        <f>IF(RES_hh_fec_in!N29=0,0,1000*11630*RES_hh_fec_in!N29/RES_hh_num_in!N29)</f>
        <v>987.1718628490346</v>
      </c>
      <c r="O29" s="72">
        <f>IF(RES_hh_fec_in!O29=0,0,1000*11630*RES_hh_fec_in!O29/RES_hh_num_in!O29)</f>
        <v>1074.0646113003991</v>
      </c>
      <c r="P29" s="72">
        <f>IF(RES_hh_fec_in!P29=0,0,1000*11630*RES_hh_fec_in!P29/RES_hh_num_in!P29)</f>
        <v>1004.9701571023149</v>
      </c>
      <c r="Q29" s="72">
        <f>IF(RES_hh_fec_in!Q29=0,0,1000*11630*RES_hh_fec_in!Q29/RES_hh_num_in!Q29)</f>
        <v>1061.5898979369135</v>
      </c>
      <c r="R29" s="72">
        <f>IF(RES_hh_fec_in!R29=0,0,1000*11630*RES_hh_fec_in!R29/RES_hh_num_in!R29)</f>
        <v>1009.3146750369509</v>
      </c>
      <c r="S29" s="72">
        <f>IF(RES_hh_fec_in!S29=0,0,1000*11630*RES_hh_fec_in!S29/RES_hh_num_in!S29)</f>
        <v>939.69783768418847</v>
      </c>
      <c r="T29" s="72">
        <f>IF(RES_hh_fec_in!T29=0,0,1000*11630*RES_hh_fec_in!T29/RES_hh_num_in!T29)</f>
        <v>905.09150339907012</v>
      </c>
      <c r="U29" s="72">
        <f>IF(RES_hh_fec_in!U29=0,0,1000*11630*RES_hh_fec_in!U29/RES_hh_num_in!U29)</f>
        <v>823.87768980966098</v>
      </c>
      <c r="V29" s="72">
        <f>IF(RES_hh_fec_in!V29=0,0,1000*11630*RES_hh_fec_in!V29/RES_hh_num_in!V29)</f>
        <v>789.40574451805662</v>
      </c>
      <c r="W29" s="72">
        <f>IF(RES_hh_fec_in!W29=0,0,1000*11630*RES_hh_fec_in!W29/RES_hh_num_in!W29)</f>
        <v>750.86555927240511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0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0</v>
      </c>
      <c r="I30" s="72">
        <f>IF(RES_hh_fec_in!I30=0,0,1000*11630*RES_hh_fec_in!I30/RES_hh_num_in!I30)</f>
        <v>0</v>
      </c>
      <c r="J30" s="72">
        <f>IF(RES_hh_fec_in!J30=0,0,1000*11630*RES_hh_fec_in!J30/RES_hh_num_in!J30)</f>
        <v>0</v>
      </c>
      <c r="K30" s="72">
        <f>IF(RES_hh_fec_in!K30=0,0,1000*11630*RES_hh_fec_in!K30/RES_hh_num_in!K30)</f>
        <v>0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0</v>
      </c>
      <c r="P30" s="72">
        <f>IF(RES_hh_fec_in!P30=0,0,1000*11630*RES_hh_fec_in!P30/RES_hh_num_in!P30)</f>
        <v>0</v>
      </c>
      <c r="Q30" s="72">
        <f>IF(RES_hh_fec_in!Q30=0,0,1000*11630*RES_hh_fec_in!Q30/RES_hh_num_in!Q30)</f>
        <v>0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643.52465735334488</v>
      </c>
      <c r="D32" s="77">
        <f>IF(RES_hh_fec_in!D32=0,0,1000*11630*RES_hh_fec_in!D32/RES_hh_num_in!D32)</f>
        <v>859.45968288062056</v>
      </c>
      <c r="E32" s="77">
        <f>IF(RES_hh_fec_in!E32=0,0,1000*11630*RES_hh_fec_in!E32/RES_hh_num_in!E32)</f>
        <v>893.2936060910547</v>
      </c>
      <c r="F32" s="77">
        <f>IF(RES_hh_fec_in!F32=0,0,1000*11630*RES_hh_fec_in!F32/RES_hh_num_in!F32)</f>
        <v>879.75045484963175</v>
      </c>
      <c r="G32" s="77">
        <f>IF(RES_hh_fec_in!G32=0,0,1000*11630*RES_hh_fec_in!G32/RES_hh_num_in!G32)</f>
        <v>866.36746886822948</v>
      </c>
      <c r="H32" s="77">
        <f>IF(RES_hh_fec_in!H32=0,0,1000*11630*RES_hh_fec_in!H32/RES_hh_num_in!H32)</f>
        <v>825.64818902461366</v>
      </c>
      <c r="I32" s="77">
        <f>IF(RES_hh_fec_in!I32=0,0,1000*11630*RES_hh_fec_in!I32/RES_hh_num_in!I32)</f>
        <v>745.58173130319199</v>
      </c>
      <c r="J32" s="77">
        <f>IF(RES_hh_fec_in!J32=0,0,1000*11630*RES_hh_fec_in!J32/RES_hh_num_in!J32)</f>
        <v>707.0914718149204</v>
      </c>
      <c r="K32" s="77">
        <f>IF(RES_hh_fec_in!K32=0,0,1000*11630*RES_hh_fec_in!K32/RES_hh_num_in!K32)</f>
        <v>652.95104473801018</v>
      </c>
      <c r="L32" s="77">
        <f>IF(RES_hh_fec_in!L32=0,0,1000*11630*RES_hh_fec_in!L32/RES_hh_num_in!L32)</f>
        <v>941.9605296542926</v>
      </c>
      <c r="M32" s="77">
        <f>IF(RES_hh_fec_in!M32=0,0,1000*11630*RES_hh_fec_in!M32/RES_hh_num_in!M32)</f>
        <v>920.12478353156405</v>
      </c>
      <c r="N32" s="77">
        <f>IF(RES_hh_fec_in!N32=0,0,1000*11630*RES_hh_fec_in!N32/RES_hh_num_in!N32)</f>
        <v>556.96744298501653</v>
      </c>
      <c r="O32" s="77">
        <f>IF(RES_hh_fec_in!O32=0,0,1000*11630*RES_hh_fec_in!O32/RES_hh_num_in!O32)</f>
        <v>812.74641251110086</v>
      </c>
      <c r="P32" s="77">
        <f>IF(RES_hh_fec_in!P32=0,0,1000*11630*RES_hh_fec_in!P32/RES_hh_num_in!P32)</f>
        <v>753.8697466631387</v>
      </c>
      <c r="Q32" s="77">
        <f>IF(RES_hh_fec_in!Q32=0,0,1000*11630*RES_hh_fec_in!Q32/RES_hh_num_in!Q32)</f>
        <v>835.86187201195833</v>
      </c>
      <c r="R32" s="77">
        <f>IF(RES_hh_fec_in!R32=0,0,1000*11630*RES_hh_fec_in!R32/RES_hh_num_in!R32)</f>
        <v>1071.6798913693744</v>
      </c>
      <c r="S32" s="77">
        <f>IF(RES_hh_fec_in!S32=0,0,1000*11630*RES_hh_fec_in!S32/RES_hh_num_in!S32)</f>
        <v>439.08601634944506</v>
      </c>
      <c r="T32" s="77">
        <f>IF(RES_hh_fec_in!T32=0,0,1000*11630*RES_hh_fec_in!T32/RES_hh_num_in!T32)</f>
        <v>612.26549506820538</v>
      </c>
      <c r="U32" s="77">
        <f>IF(RES_hh_fec_in!U32=0,0,1000*11630*RES_hh_fec_in!U32/RES_hh_num_in!U32)</f>
        <v>632.415138066022</v>
      </c>
      <c r="V32" s="77">
        <f>IF(RES_hh_fec_in!V32=0,0,1000*11630*RES_hh_fec_in!V32/RES_hh_num_in!V32)</f>
        <v>595.10271320540483</v>
      </c>
      <c r="W32" s="77">
        <f>IF(RES_hh_fec_in!W32=0,0,1000*11630*RES_hh_fec_in!W32/RES_hh_num_in!W32)</f>
        <v>508.93779587015746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3185.2245835942626</v>
      </c>
      <c r="D3" s="65">
        <f>IF(RES_hh_tes_in!D3=0,0,1000*11630*RES_hh_tes_in!D3/RES_hh_num_in!D3)</f>
        <v>2484.980451378367</v>
      </c>
      <c r="E3" s="65">
        <f>IF(RES_hh_tes_in!E3=0,0,1000*11630*RES_hh_tes_in!E3/RES_hh_num_in!E3)</f>
        <v>2391.6718376095941</v>
      </c>
      <c r="F3" s="65">
        <f>IF(RES_hh_tes_in!F3=0,0,1000*11630*RES_hh_tes_in!F3/RES_hh_num_in!F3)</f>
        <v>3239.1362861944531</v>
      </c>
      <c r="G3" s="65">
        <f>IF(RES_hh_tes_in!G3=0,0,1000*11630*RES_hh_tes_in!G3/RES_hh_num_in!G3)</f>
        <v>2336.3370818450035</v>
      </c>
      <c r="H3" s="65">
        <f>IF(RES_hh_tes_in!H3=0,0,1000*11630*RES_hh_tes_in!H3/RES_hh_num_in!H3)</f>
        <v>2567.190054433308</v>
      </c>
      <c r="I3" s="65">
        <f>IF(RES_hh_tes_in!I3=0,0,1000*11630*RES_hh_tes_in!I3/RES_hh_num_in!I3)</f>
        <v>3427.4456515599686</v>
      </c>
      <c r="J3" s="65">
        <f>IF(RES_hh_tes_in!J3=0,0,1000*11630*RES_hh_tes_in!J3/RES_hh_num_in!J3)</f>
        <v>3409.1843333694192</v>
      </c>
      <c r="K3" s="65">
        <f>IF(RES_hh_tes_in!K3=0,0,1000*11630*RES_hh_tes_in!K3/RES_hh_num_in!K3)</f>
        <v>3511.0548076314863</v>
      </c>
      <c r="L3" s="65">
        <f>IF(RES_hh_tes_in!L3=0,0,1000*11630*RES_hh_tes_in!L3/RES_hh_num_in!L3)</f>
        <v>3199.2838263172498</v>
      </c>
      <c r="M3" s="65">
        <f>IF(RES_hh_tes_in!M3=0,0,1000*11630*RES_hh_tes_in!M3/RES_hh_num_in!M3)</f>
        <v>3008.8816946989032</v>
      </c>
      <c r="N3" s="65">
        <f>IF(RES_hh_tes_in!N3=0,0,1000*11630*RES_hh_tes_in!N3/RES_hh_num_in!N3)</f>
        <v>3851.7567607299593</v>
      </c>
      <c r="O3" s="65">
        <f>IF(RES_hh_tes_in!O3=0,0,1000*11630*RES_hh_tes_in!O3/RES_hh_num_in!O3)</f>
        <v>3294.4534164788647</v>
      </c>
      <c r="P3" s="65">
        <f>IF(RES_hh_tes_in!P3=0,0,1000*11630*RES_hh_tes_in!P3/RES_hh_num_in!P3)</f>
        <v>2776.6198767799997</v>
      </c>
      <c r="Q3" s="65">
        <f>IF(RES_hh_tes_in!Q3=0,0,1000*11630*RES_hh_tes_in!Q3/RES_hh_num_in!Q3)</f>
        <v>3905.7409677283517</v>
      </c>
      <c r="R3" s="65">
        <f>IF(RES_hh_tes_in!R3=0,0,1000*11630*RES_hh_tes_in!R3/RES_hh_num_in!R3)</f>
        <v>3303.5450253660706</v>
      </c>
      <c r="S3" s="65">
        <f>IF(RES_hh_tes_in!S3=0,0,1000*11630*RES_hh_tes_in!S3/RES_hh_num_in!S3)</f>
        <v>5154.1552472719568</v>
      </c>
      <c r="T3" s="65">
        <f>IF(RES_hh_tes_in!T3=0,0,1000*11630*RES_hh_tes_in!T3/RES_hh_num_in!T3)</f>
        <v>4324.812080079817</v>
      </c>
      <c r="U3" s="65">
        <f>IF(RES_hh_tes_in!U3=0,0,1000*11630*RES_hh_tes_in!U3/RES_hh_num_in!U3)</f>
        <v>4960.298909281687</v>
      </c>
      <c r="V3" s="65">
        <f>IF(RES_hh_tes_in!V3=0,0,1000*11630*RES_hh_tes_in!V3/RES_hh_num_in!V3)</f>
        <v>5745.4849652422763</v>
      </c>
      <c r="W3" s="65">
        <f>IF(RES_hh_tes_in!W3=0,0,1000*11630*RES_hh_tes_in!W3/RES_hh_num_in!W3)</f>
        <v>8988.0909013939017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218.60625603290111</v>
      </c>
      <c r="D4" s="69">
        <f>IF(RES_hh_tes_in!D4=0,0,1000*11630*RES_hh_tes_in!D4/RES_hh_num_in!D4)</f>
        <v>301.15564375484104</v>
      </c>
      <c r="E4" s="69">
        <f>IF(RES_hh_tes_in!E4=0,0,1000*11630*RES_hh_tes_in!E4/RES_hh_num_in!E4)</f>
        <v>415.03706543719636</v>
      </c>
      <c r="F4" s="69">
        <f>IF(RES_hh_tes_in!F4=0,0,1000*11630*RES_hh_tes_in!F4/RES_hh_num_in!F4)</f>
        <v>393.72643480265106</v>
      </c>
      <c r="G4" s="69">
        <f>IF(RES_hh_tes_in!G4=0,0,1000*11630*RES_hh_tes_in!G4/RES_hh_num_in!G4)</f>
        <v>358.30403426036349</v>
      </c>
      <c r="H4" s="69">
        <f>IF(RES_hh_tes_in!H4=0,0,1000*11630*RES_hh_tes_in!H4/RES_hh_num_in!H4)</f>
        <v>409.49770445085761</v>
      </c>
      <c r="I4" s="69">
        <f>IF(RES_hh_tes_in!I4=0,0,1000*11630*RES_hh_tes_in!I4/RES_hh_num_in!I4)</f>
        <v>424.59288658792445</v>
      </c>
      <c r="J4" s="69">
        <f>IF(RES_hh_tes_in!J4=0,0,1000*11630*RES_hh_tes_in!J4/RES_hh_num_in!J4)</f>
        <v>392.59220285489118</v>
      </c>
      <c r="K4" s="69">
        <f>IF(RES_hh_tes_in!K4=0,0,1000*11630*RES_hh_tes_in!K4/RES_hh_num_in!K4)</f>
        <v>355.91765123439677</v>
      </c>
      <c r="L4" s="69">
        <f>IF(RES_hh_tes_in!L4=0,0,1000*11630*RES_hh_tes_in!L4/RES_hh_num_in!L4)</f>
        <v>596.88780497059452</v>
      </c>
      <c r="M4" s="69">
        <f>IF(RES_hh_tes_in!M4=0,0,1000*11630*RES_hh_tes_in!M4/RES_hh_num_in!M4)</f>
        <v>451.29302967647715</v>
      </c>
      <c r="N4" s="69">
        <f>IF(RES_hh_tes_in!N4=0,0,1000*11630*RES_hh_tes_in!N4/RES_hh_num_in!N4)</f>
        <v>547.89180532133173</v>
      </c>
      <c r="O4" s="69">
        <f>IF(RES_hh_tes_in!O4=0,0,1000*11630*RES_hh_tes_in!O4/RES_hh_num_in!O4)</f>
        <v>559.51152249835957</v>
      </c>
      <c r="P4" s="69">
        <f>IF(RES_hh_tes_in!P4=0,0,1000*11630*RES_hh_tes_in!P4/RES_hh_num_in!P4)</f>
        <v>526.09996038983365</v>
      </c>
      <c r="Q4" s="69">
        <f>IF(RES_hh_tes_in!Q4=0,0,1000*11630*RES_hh_tes_in!Q4/RES_hh_num_in!Q4)</f>
        <v>657.05048400835176</v>
      </c>
      <c r="R4" s="69">
        <f>IF(RES_hh_tes_in!R4=0,0,1000*11630*RES_hh_tes_in!R4/RES_hh_num_in!R4)</f>
        <v>509.63844529087083</v>
      </c>
      <c r="S4" s="69">
        <f>IF(RES_hh_tes_in!S4=0,0,1000*11630*RES_hh_tes_in!S4/RES_hh_num_in!S4)</f>
        <v>840.65456725282763</v>
      </c>
      <c r="T4" s="69">
        <f>IF(RES_hh_tes_in!T4=0,0,1000*11630*RES_hh_tes_in!T4/RES_hh_num_in!T4)</f>
        <v>769.01827081466956</v>
      </c>
      <c r="U4" s="69">
        <f>IF(RES_hh_tes_in!U4=0,0,1000*11630*RES_hh_tes_in!U4/RES_hh_num_in!U4)</f>
        <v>819.84779478083885</v>
      </c>
      <c r="V4" s="69">
        <f>IF(RES_hh_tes_in!V4=0,0,1000*11630*RES_hh_tes_in!V4/RES_hh_num_in!V4)</f>
        <v>865.48807210048687</v>
      </c>
      <c r="W4" s="69">
        <f>IF(RES_hh_tes_in!W4=0,0,1000*11630*RES_hh_tes_in!W4/RES_hh_num_in!W4)</f>
        <v>978.44818939651395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229.22970846858007</v>
      </c>
      <c r="D6" s="72">
        <f>IF(RES_hh_tes_in!D6=0,0,1000*11630*RES_hh_tes_in!D6/RES_hh_num_in!D6)</f>
        <v>324.14330468425771</v>
      </c>
      <c r="E6" s="72">
        <f>IF(RES_hh_tes_in!E6=0,0,1000*11630*RES_hh_tes_in!E6/RES_hh_num_in!E6)</f>
        <v>411.1730260252973</v>
      </c>
      <c r="F6" s="72">
        <f>IF(RES_hh_tes_in!F6=0,0,1000*11630*RES_hh_tes_in!F6/RES_hh_num_in!F6)</f>
        <v>0</v>
      </c>
      <c r="G6" s="72">
        <f>IF(RES_hh_tes_in!G6=0,0,1000*11630*RES_hh_tes_in!G6/RES_hh_num_in!G6)</f>
        <v>374.92696680278544</v>
      </c>
      <c r="H6" s="72">
        <f>IF(RES_hh_tes_in!H6=0,0,1000*11630*RES_hh_tes_in!H6/RES_hh_num_in!H6)</f>
        <v>412.84536900197151</v>
      </c>
      <c r="I6" s="72">
        <f>IF(RES_hh_tes_in!I6=0,0,1000*11630*RES_hh_tes_in!I6/RES_hh_num_in!I6)</f>
        <v>384.91815250233299</v>
      </c>
      <c r="J6" s="72">
        <f>IF(RES_hh_tes_in!J6=0,0,1000*11630*RES_hh_tes_in!J6/RES_hh_num_in!J6)</f>
        <v>360.62642678970519</v>
      </c>
      <c r="K6" s="72">
        <f>IF(RES_hh_tes_in!K6=0,0,1000*11630*RES_hh_tes_in!K6/RES_hh_num_in!K6)</f>
        <v>397.98837684405413</v>
      </c>
      <c r="L6" s="72">
        <f>IF(RES_hh_tes_in!L6=0,0,1000*11630*RES_hh_tes_in!L6/RES_hh_num_in!L6)</f>
        <v>407.60306365591157</v>
      </c>
      <c r="M6" s="72">
        <f>IF(RES_hh_tes_in!M6=0,0,1000*11630*RES_hh_tes_in!M6/RES_hh_num_in!M6)</f>
        <v>398.24110290327366</v>
      </c>
      <c r="N6" s="72">
        <f>IF(RES_hh_tes_in!N6=0,0,1000*11630*RES_hh_tes_in!N6/RES_hh_num_in!N6)</f>
        <v>526.51054763835305</v>
      </c>
      <c r="O6" s="72">
        <f>IF(RES_hh_tes_in!O6=0,0,1000*11630*RES_hh_tes_in!O6/RES_hh_num_in!O6)</f>
        <v>567.00607006410178</v>
      </c>
      <c r="P6" s="72">
        <f>IF(RES_hh_tes_in!P6=0,0,1000*11630*RES_hh_tes_in!P6/RES_hh_num_in!P6)</f>
        <v>524.2724453146584</v>
      </c>
      <c r="Q6" s="72">
        <f>IF(RES_hh_tes_in!Q6=0,0,1000*11630*RES_hh_tes_in!Q6/RES_hh_num_in!Q6)</f>
        <v>726.61652699861429</v>
      </c>
      <c r="R6" s="72">
        <f>IF(RES_hh_tes_in!R6=0,0,1000*11630*RES_hh_tes_in!R6/RES_hh_num_in!R6)</f>
        <v>0</v>
      </c>
      <c r="S6" s="72">
        <f>IF(RES_hh_tes_in!S6=0,0,1000*11630*RES_hh_tes_in!S6/RES_hh_num_in!S6)</f>
        <v>991.21527332921789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940.62533254653749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237.20514816796381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386.45570180980343</v>
      </c>
      <c r="I7" s="72">
        <f>IF(RES_hh_tes_in!I7=0,0,1000*11630*RES_hh_tes_in!I7/RES_hh_num_in!I7)</f>
        <v>384.80695735281785</v>
      </c>
      <c r="J7" s="72">
        <f>IF(RES_hh_tes_in!J7=0,0,1000*11630*RES_hh_tes_in!J7/RES_hh_num_in!J7)</f>
        <v>390.24077274515622</v>
      </c>
      <c r="K7" s="72">
        <f>IF(RES_hh_tes_in!K7=0,0,1000*11630*RES_hh_tes_in!K7/RES_hh_num_in!K7)</f>
        <v>397.81830972576381</v>
      </c>
      <c r="L7" s="72">
        <f>IF(RES_hh_tes_in!L7=0,0,1000*11630*RES_hh_tes_in!L7/RES_hh_num_in!L7)</f>
        <v>434.49464229798951</v>
      </c>
      <c r="M7" s="72">
        <f>IF(RES_hh_tes_in!M7=0,0,1000*11630*RES_hh_tes_in!M7/RES_hh_num_in!M7)</f>
        <v>459.72027201729594</v>
      </c>
      <c r="N7" s="72">
        <f>IF(RES_hh_tes_in!N7=0,0,1000*11630*RES_hh_tes_in!N7/RES_hh_num_in!N7)</f>
        <v>514.19987279036548</v>
      </c>
      <c r="O7" s="72">
        <f>IF(RES_hh_tes_in!O7=0,0,1000*11630*RES_hh_tes_in!O7/RES_hh_num_in!O7)</f>
        <v>550.21449790214126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698.9276705035038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0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0</v>
      </c>
      <c r="I8" s="72">
        <f>IF(RES_hh_tes_in!I8=0,0,1000*11630*RES_hh_tes_in!I8/RES_hh_num_in!I8)</f>
        <v>0</v>
      </c>
      <c r="J8" s="72">
        <f>IF(RES_hh_tes_in!J8=0,0,1000*11630*RES_hh_tes_in!J8/RES_hh_num_in!J8)</f>
        <v>0</v>
      </c>
      <c r="K8" s="72">
        <f>IF(RES_hh_tes_in!K8=0,0,1000*11630*RES_hh_tes_in!K8/RES_hh_num_in!K8)</f>
        <v>0</v>
      </c>
      <c r="L8" s="72">
        <f>IF(RES_hh_tes_in!L8=0,0,1000*11630*RES_hh_tes_in!L8/RES_hh_num_in!L8)</f>
        <v>0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0</v>
      </c>
      <c r="P8" s="72">
        <f>IF(RES_hh_tes_in!P8=0,0,1000*11630*RES_hh_tes_in!P8/RES_hh_num_in!P8)</f>
        <v>0</v>
      </c>
      <c r="Q8" s="72">
        <f>IF(RES_hh_tes_in!Q8=0,0,1000*11630*RES_hh_tes_in!Q8/RES_hh_num_in!Q8)</f>
        <v>0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0</v>
      </c>
      <c r="D9" s="72">
        <f>IF(RES_hh_tes_in!D9=0,0,1000*11630*RES_hh_tes_in!D9/RES_hh_num_in!D9)</f>
        <v>0</v>
      </c>
      <c r="E9" s="72">
        <f>IF(RES_hh_tes_in!E9=0,0,1000*11630*RES_hh_tes_in!E9/RES_hh_num_in!E9)</f>
        <v>0</v>
      </c>
      <c r="F9" s="72">
        <f>IF(RES_hh_tes_in!F9=0,0,1000*11630*RES_hh_tes_in!F9/RES_hh_num_in!F9)</f>
        <v>0</v>
      </c>
      <c r="G9" s="72">
        <f>IF(RES_hh_tes_in!G9=0,0,1000*11630*RES_hh_tes_in!G9/RES_hh_num_in!G9)</f>
        <v>0</v>
      </c>
      <c r="H9" s="72">
        <f>IF(RES_hh_tes_in!H9=0,0,1000*11630*RES_hh_tes_in!H9/RES_hh_num_in!H9)</f>
        <v>0</v>
      </c>
      <c r="I9" s="72">
        <f>IF(RES_hh_tes_in!I9=0,0,1000*11630*RES_hh_tes_in!I9/RES_hh_num_in!I9)</f>
        <v>0</v>
      </c>
      <c r="J9" s="72">
        <f>IF(RES_hh_tes_in!J9=0,0,1000*11630*RES_hh_tes_in!J9/RES_hh_num_in!J9)</f>
        <v>0</v>
      </c>
      <c r="K9" s="72">
        <f>IF(RES_hh_tes_in!K9=0,0,1000*11630*RES_hh_tes_in!K9/RES_hh_num_in!K9)</f>
        <v>0</v>
      </c>
      <c r="L9" s="72">
        <f>IF(RES_hh_tes_in!L9=0,0,1000*11630*RES_hh_tes_in!L9/RES_hh_num_in!L9)</f>
        <v>686.72770603340223</v>
      </c>
      <c r="M9" s="72">
        <f>IF(RES_hh_tes_in!M9=0,0,1000*11630*RES_hh_tes_in!M9/RES_hh_num_in!M9)</f>
        <v>504.71029988530722</v>
      </c>
      <c r="N9" s="72">
        <f>IF(RES_hh_tes_in!N9=0,0,1000*11630*RES_hh_tes_in!N9/RES_hh_num_in!N9)</f>
        <v>573.36277945658549</v>
      </c>
      <c r="O9" s="72">
        <f>IF(RES_hh_tes_in!O9=0,0,1000*11630*RES_hh_tes_in!O9/RES_hh_num_in!O9)</f>
        <v>503.38997369739263</v>
      </c>
      <c r="P9" s="72">
        <f>IF(RES_hh_tes_in!P9=0,0,1000*11630*RES_hh_tes_in!P9/RES_hh_num_in!P9)</f>
        <v>583.85272183727841</v>
      </c>
      <c r="Q9" s="72">
        <f>IF(RES_hh_tes_in!Q9=0,0,1000*11630*RES_hh_tes_in!Q9/RES_hh_num_in!Q9)</f>
        <v>0</v>
      </c>
      <c r="R9" s="72">
        <f>IF(RES_hh_tes_in!R9=0,0,1000*11630*RES_hh_tes_in!R9/RES_hh_num_in!R9)</f>
        <v>575.41057643666261</v>
      </c>
      <c r="S9" s="72">
        <f>IF(RES_hh_tes_in!S9=0,0,1000*11630*RES_hh_tes_in!S9/RES_hh_num_in!S9)</f>
        <v>0</v>
      </c>
      <c r="T9" s="72">
        <f>IF(RES_hh_tes_in!T9=0,0,1000*11630*RES_hh_tes_in!T9/RES_hh_num_in!T9)</f>
        <v>699.014294371299</v>
      </c>
      <c r="U9" s="72">
        <f>IF(RES_hh_tes_in!U9=0,0,1000*11630*RES_hh_tes_in!U9/RES_hh_num_in!U9)</f>
        <v>866.44087079238318</v>
      </c>
      <c r="V9" s="72">
        <f>IF(RES_hh_tes_in!V9=0,0,1000*11630*RES_hh_tes_in!V9/RES_hh_num_in!V9)</f>
        <v>0</v>
      </c>
      <c r="W9" s="72">
        <f>IF(RES_hh_tes_in!W9=0,0,1000*11630*RES_hh_tes_in!W9/RES_hh_num_in!W9)</f>
        <v>878.1223733145755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206.96400003190146</v>
      </c>
      <c r="D12" s="72">
        <f>IF(RES_hh_tes_in!D12=0,0,1000*11630*RES_hh_tes_in!D12/RES_hh_num_in!D12)</f>
        <v>281.75153214816589</v>
      </c>
      <c r="E12" s="72">
        <f>IF(RES_hh_tes_in!E12=0,0,1000*11630*RES_hh_tes_in!E12/RES_hh_num_in!E12)</f>
        <v>421.80838681960756</v>
      </c>
      <c r="F12" s="72">
        <f>IF(RES_hh_tes_in!F12=0,0,1000*11630*RES_hh_tes_in!F12/RES_hh_num_in!F12)</f>
        <v>391.52855698885276</v>
      </c>
      <c r="G12" s="72">
        <f>IF(RES_hh_tes_in!G12=0,0,1000*11630*RES_hh_tes_in!G12/RES_hh_num_in!G12)</f>
        <v>357.18086105463954</v>
      </c>
      <c r="H12" s="72">
        <f>IF(RES_hh_tes_in!H12=0,0,1000*11630*RES_hh_tes_in!H12/RES_hh_num_in!H12)</f>
        <v>406.81944249341745</v>
      </c>
      <c r="I12" s="72">
        <f>IF(RES_hh_tes_in!I12=0,0,1000*11630*RES_hh_tes_in!I12/RES_hh_num_in!I12)</f>
        <v>430.77631703705708</v>
      </c>
      <c r="J12" s="72">
        <f>IF(RES_hh_tes_in!J12=0,0,1000*11630*RES_hh_tes_in!J12/RES_hh_num_in!J12)</f>
        <v>390.19679604866622</v>
      </c>
      <c r="K12" s="72">
        <f>IF(RES_hh_tes_in!K12=0,0,1000*11630*RES_hh_tes_in!K12/RES_hh_num_in!K12)</f>
        <v>332.9582737012305</v>
      </c>
      <c r="L12" s="72">
        <f>IF(RES_hh_tes_in!L12=0,0,1000*11630*RES_hh_tes_in!L12/RES_hh_num_in!L12)</f>
        <v>490.20383579571228</v>
      </c>
      <c r="M12" s="72">
        <f>IF(RES_hh_tes_in!M12=0,0,1000*11630*RES_hh_tes_in!M12/RES_hh_num_in!M12)</f>
        <v>462.66173503882828</v>
      </c>
      <c r="N12" s="72">
        <f>IF(RES_hh_tes_in!N12=0,0,1000*11630*RES_hh_tes_in!N12/RES_hh_num_in!N12)</f>
        <v>554.27448779281224</v>
      </c>
      <c r="O12" s="72">
        <f>IF(RES_hh_tes_in!O12=0,0,1000*11630*RES_hh_tes_in!O12/RES_hh_num_in!O12)</f>
        <v>543.08465156471016</v>
      </c>
      <c r="P12" s="72">
        <f>IF(RES_hh_tes_in!P12=0,0,1000*11630*RES_hh_tes_in!P12/RES_hh_num_in!P12)</f>
        <v>518.33862614327847</v>
      </c>
      <c r="Q12" s="72">
        <f>IF(RES_hh_tes_in!Q12=0,0,1000*11630*RES_hh_tes_in!Q12/RES_hh_num_in!Q12)</f>
        <v>687.49040400391652</v>
      </c>
      <c r="R12" s="72">
        <f>IF(RES_hh_tes_in!R12=0,0,1000*11630*RES_hh_tes_in!R12/RES_hh_num_in!R12)</f>
        <v>563.01169193570934</v>
      </c>
      <c r="S12" s="72">
        <f>IF(RES_hh_tes_in!S12=0,0,1000*11630*RES_hh_tes_in!S12/RES_hh_num_in!S12)</f>
        <v>758.97915288693741</v>
      </c>
      <c r="T12" s="72">
        <f>IF(RES_hh_tes_in!T12=0,0,1000*11630*RES_hh_tes_in!T12/RES_hh_num_in!T12)</f>
        <v>734.46127138368013</v>
      </c>
      <c r="U12" s="72">
        <f>IF(RES_hh_tes_in!U12=0,0,1000*11630*RES_hh_tes_in!U12/RES_hh_num_in!U12)</f>
        <v>844.64795088988046</v>
      </c>
      <c r="V12" s="72">
        <f>IF(RES_hh_tes_in!V12=0,0,1000*11630*RES_hh_tes_in!V12/RES_hh_num_in!V12)</f>
        <v>858.76775105458125</v>
      </c>
      <c r="W12" s="72">
        <f>IF(RES_hh_tes_in!W12=0,0,1000*11630*RES_hh_tes_in!W12/RES_hh_num_in!W12)</f>
        <v>932.30712677121016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196.82524348613552</v>
      </c>
      <c r="D13" s="74">
        <f>IF(RES_hh_tes_in!D13=0,0,1000*11630*RES_hh_tes_in!D13/RES_hh_num_in!D13)</f>
        <v>273.71885132664966</v>
      </c>
      <c r="E13" s="74">
        <f>IF(RES_hh_tes_in!E13=0,0,1000*11630*RES_hh_tes_in!E13/RES_hh_num_in!E13)</f>
        <v>363.09699574075171</v>
      </c>
      <c r="F13" s="74">
        <f>IF(RES_hh_tes_in!F13=0,0,1000*11630*RES_hh_tes_in!F13/RES_hh_num_in!F13)</f>
        <v>404.15400679002551</v>
      </c>
      <c r="G13" s="74">
        <f>IF(RES_hh_tes_in!G13=0,0,1000*11630*RES_hh_tes_in!G13/RES_hh_num_in!G13)</f>
        <v>360.28451295442176</v>
      </c>
      <c r="H13" s="74">
        <f>IF(RES_hh_tes_in!H13=0,0,1000*11630*RES_hh_tes_in!H13/RES_hh_num_in!H13)</f>
        <v>419.81956417819879</v>
      </c>
      <c r="I13" s="74">
        <f>IF(RES_hh_tes_in!I13=0,0,1000*11630*RES_hh_tes_in!I13/RES_hh_num_in!I13)</f>
        <v>412.80511996311901</v>
      </c>
      <c r="J13" s="74">
        <f>IF(RES_hh_tes_in!J13=0,0,1000*11630*RES_hh_tes_in!J13/RES_hh_num_in!J13)</f>
        <v>433.51419927359098</v>
      </c>
      <c r="K13" s="74">
        <f>IF(RES_hh_tes_in!K13=0,0,1000*11630*RES_hh_tes_in!K13/RES_hh_num_in!K13)</f>
        <v>0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495.05284519409696</v>
      </c>
      <c r="R13" s="74">
        <f>IF(RES_hh_tes_in!R13=0,0,1000*11630*RES_hh_tes_in!R13/RES_hh_num_in!R13)</f>
        <v>403.51259309687333</v>
      </c>
      <c r="S13" s="74">
        <f>IF(RES_hh_tes_in!S13=0,0,1000*11630*RES_hh_tes_in!S13/RES_hh_num_in!S13)</f>
        <v>942.80593568304221</v>
      </c>
      <c r="T13" s="74">
        <f>IF(RES_hh_tes_in!T13=0,0,1000*11630*RES_hh_tes_in!T13/RES_hh_num_in!T13)</f>
        <v>854.82210108791571</v>
      </c>
      <c r="U13" s="74">
        <f>IF(RES_hh_tes_in!U13=0,0,1000*11630*RES_hh_tes_in!U13/RES_hh_num_in!U13)</f>
        <v>714.70553926971888</v>
      </c>
      <c r="V13" s="74">
        <f>IF(RES_hh_tes_in!V13=0,0,1000*11630*RES_hh_tes_in!V13/RES_hh_num_in!V13)</f>
        <v>881.6243929272473</v>
      </c>
      <c r="W13" s="74">
        <f>IF(RES_hh_tes_in!W13=0,0,1000*11630*RES_hh_tes_in!W13/RES_hh_num_in!W13)</f>
        <v>1021.8688220330282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4.5831961353812209</v>
      </c>
      <c r="D14" s="76">
        <f>IF(RES_hh_tes_in!D14=0,0,1000*11630*RES_hh_tes_in!D14/RES_hh_num_in!D14)</f>
        <v>7.3092157962678668</v>
      </c>
      <c r="E14" s="76">
        <f>IF(RES_hh_tes_in!E14=0,0,1000*11630*RES_hh_tes_in!E14/RES_hh_num_in!E14)</f>
        <v>7.8080110515056056</v>
      </c>
      <c r="F14" s="76">
        <f>IF(RES_hh_tes_in!F14=0,0,1000*11630*RES_hh_tes_in!F14/RES_hh_num_in!F14)</f>
        <v>0</v>
      </c>
      <c r="G14" s="76">
        <f>IF(RES_hh_tes_in!G14=0,0,1000*11630*RES_hh_tes_in!G14/RES_hh_num_in!G14)</f>
        <v>8.8853540582739612</v>
      </c>
      <c r="H14" s="76">
        <f>IF(RES_hh_tes_in!H14=0,0,1000*11630*RES_hh_tes_in!H14/RES_hh_num_in!H14)</f>
        <v>8.9921570904127126</v>
      </c>
      <c r="I14" s="76">
        <f>IF(RES_hh_tes_in!I14=0,0,1000*11630*RES_hh_tes_in!I14/RES_hh_num_in!I14)</f>
        <v>8.2427017493096386</v>
      </c>
      <c r="J14" s="76">
        <f>IF(RES_hh_tes_in!J14=0,0,1000*11630*RES_hh_tes_in!J14/RES_hh_num_in!J14)</f>
        <v>8.1429295033521303</v>
      </c>
      <c r="K14" s="76">
        <f>IF(RES_hh_tes_in!K14=0,0,1000*11630*RES_hh_tes_in!K14/RES_hh_num_in!K14)</f>
        <v>8.7319498475568</v>
      </c>
      <c r="L14" s="76">
        <f>IF(RES_hh_tes_in!L14=0,0,1000*11630*RES_hh_tes_in!L14/RES_hh_num_in!L14)</f>
        <v>7.0815930131099734</v>
      </c>
      <c r="M14" s="76">
        <f>IF(RES_hh_tes_in!M14=0,0,1000*11630*RES_hh_tes_in!M14/RES_hh_num_in!M14)</f>
        <v>7.6141768572754973</v>
      </c>
      <c r="N14" s="76">
        <f>IF(RES_hh_tes_in!N14=0,0,1000*11630*RES_hh_tes_in!N14/RES_hh_num_in!N14)</f>
        <v>7.8411863813180434</v>
      </c>
      <c r="O14" s="76">
        <f>IF(RES_hh_tes_in!O14=0,0,1000*11630*RES_hh_tes_in!O14/RES_hh_num_in!O14)</f>
        <v>11.416963356983141</v>
      </c>
      <c r="P14" s="76">
        <f>IF(RES_hh_tes_in!P14=0,0,1000*11630*RES_hh_tes_in!P14/RES_hh_num_in!P14)</f>
        <v>7.5459777296774462</v>
      </c>
      <c r="Q14" s="76">
        <f>IF(RES_hh_tes_in!Q14=0,0,1000*11630*RES_hh_tes_in!Q14/RES_hh_num_in!Q14)</f>
        <v>14.721723410827863</v>
      </c>
      <c r="R14" s="76">
        <f>IF(RES_hh_tes_in!R14=0,0,1000*11630*RES_hh_tes_in!R14/RES_hh_num_in!R14)</f>
        <v>4.6353246424267969</v>
      </c>
      <c r="S14" s="76">
        <f>IF(RES_hh_tes_in!S14=0,0,1000*11630*RES_hh_tes_in!S14/RES_hh_num_in!S14)</f>
        <v>21.420408145866734</v>
      </c>
      <c r="T14" s="76">
        <f>IF(RES_hh_tes_in!T14=0,0,1000*11630*RES_hh_tes_in!T14/RES_hh_num_in!T14)</f>
        <v>6.9684023199037251</v>
      </c>
      <c r="U14" s="76">
        <f>IF(RES_hh_tes_in!U14=0,0,1000*11630*RES_hh_tes_in!U14/RES_hh_num_in!U14)</f>
        <v>7.9354795415179336</v>
      </c>
      <c r="V14" s="76">
        <f>IF(RES_hh_tes_in!V14=0,0,1000*11630*RES_hh_tes_in!V14/RES_hh_num_in!V14)</f>
        <v>20.489849427258953</v>
      </c>
      <c r="W14" s="76">
        <f>IF(RES_hh_tes_in!W14=0,0,1000*11630*RES_hh_tes_in!W14/RES_hh_num_in!W14)</f>
        <v>7.8117266492020212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1722.2981868923882</v>
      </c>
      <c r="D15" s="69">
        <f t="shared" si="0"/>
        <v>783.5690407477332</v>
      </c>
      <c r="E15" s="69">
        <f t="shared" si="0"/>
        <v>620.91035126367979</v>
      </c>
      <c r="F15" s="69">
        <f t="shared" si="0"/>
        <v>1272.4067959493025</v>
      </c>
      <c r="G15" s="69">
        <f t="shared" si="0"/>
        <v>395.92602092436357</v>
      </c>
      <c r="H15" s="69">
        <f t="shared" si="0"/>
        <v>623.38288752994561</v>
      </c>
      <c r="I15" s="69">
        <f t="shared" si="0"/>
        <v>1529.363443531272</v>
      </c>
      <c r="J15" s="69">
        <f t="shared" si="0"/>
        <v>1484.7842662491346</v>
      </c>
      <c r="K15" s="69">
        <f t="shared" si="0"/>
        <v>1903.9035593268025</v>
      </c>
      <c r="L15" s="69">
        <f t="shared" si="0"/>
        <v>1099.2123866470283</v>
      </c>
      <c r="M15" s="69">
        <f t="shared" si="0"/>
        <v>1094.2974826518159</v>
      </c>
      <c r="N15" s="69">
        <f t="shared" si="0"/>
        <v>2004.4841228048488</v>
      </c>
      <c r="O15" s="69">
        <f t="shared" si="0"/>
        <v>1286.0561090591032</v>
      </c>
      <c r="P15" s="69">
        <f t="shared" si="0"/>
        <v>849.6401976803794</v>
      </c>
      <c r="Q15" s="69">
        <f t="shared" si="0"/>
        <v>1762.377630895526</v>
      </c>
      <c r="R15" s="69">
        <f t="shared" si="0"/>
        <v>1313.8251222806166</v>
      </c>
      <c r="S15" s="69">
        <f t="shared" si="0"/>
        <v>2907.9227456616632</v>
      </c>
      <c r="T15" s="69">
        <f t="shared" si="0"/>
        <v>1991.3325866972248</v>
      </c>
      <c r="U15" s="69">
        <f t="shared" si="0"/>
        <v>2587.2600866309126</v>
      </c>
      <c r="V15" s="69">
        <f t="shared" si="0"/>
        <v>3393.2095075640455</v>
      </c>
      <c r="W15" s="69">
        <f t="shared" si="0"/>
        <v>6740.7144172584458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1722.2981868923882</v>
      </c>
      <c r="D16" s="72">
        <f>IF(RES_hh_tes_in!D16=0,0,1000*11630*RES_hh_tes_in!D16/RES_hh_num_in!D$3)</f>
        <v>783.5690407477332</v>
      </c>
      <c r="E16" s="72">
        <f>IF(RES_hh_tes_in!E16=0,0,1000*11630*RES_hh_tes_in!E16/RES_hh_num_in!E$3)</f>
        <v>620.91035126367979</v>
      </c>
      <c r="F16" s="72">
        <f>IF(RES_hh_tes_in!F16=0,0,1000*11630*RES_hh_tes_in!F16/RES_hh_num_in!F$3)</f>
        <v>1272.4067959493025</v>
      </c>
      <c r="G16" s="72">
        <f>IF(RES_hh_tes_in!G16=0,0,1000*11630*RES_hh_tes_in!G16/RES_hh_num_in!G$3)</f>
        <v>395.92602092436357</v>
      </c>
      <c r="H16" s="72">
        <f>IF(RES_hh_tes_in!H16=0,0,1000*11630*RES_hh_tes_in!H16/RES_hh_num_in!H$3)</f>
        <v>623.38288752994561</v>
      </c>
      <c r="I16" s="72">
        <f>IF(RES_hh_tes_in!I16=0,0,1000*11630*RES_hh_tes_in!I16/RES_hh_num_in!I$3)</f>
        <v>1529.363443531272</v>
      </c>
      <c r="J16" s="72">
        <f>IF(RES_hh_tes_in!J16=0,0,1000*11630*RES_hh_tes_in!J16/RES_hh_num_in!J$3)</f>
        <v>1484.7842662491346</v>
      </c>
      <c r="K16" s="72">
        <f>IF(RES_hh_tes_in!K16=0,0,1000*11630*RES_hh_tes_in!K16/RES_hh_num_in!K$3)</f>
        <v>1903.9035593268025</v>
      </c>
      <c r="L16" s="72">
        <f>IF(RES_hh_tes_in!L16=0,0,1000*11630*RES_hh_tes_in!L16/RES_hh_num_in!L$3)</f>
        <v>1099.2123866470283</v>
      </c>
      <c r="M16" s="72">
        <f>IF(RES_hh_tes_in!M16=0,0,1000*11630*RES_hh_tes_in!M16/RES_hh_num_in!M$3)</f>
        <v>1094.2974826518159</v>
      </c>
      <c r="N16" s="72">
        <f>IF(RES_hh_tes_in!N16=0,0,1000*11630*RES_hh_tes_in!N16/RES_hh_num_in!N$3)</f>
        <v>2004.4841228048488</v>
      </c>
      <c r="O16" s="72">
        <f>IF(RES_hh_tes_in!O16=0,0,1000*11630*RES_hh_tes_in!O16/RES_hh_num_in!O$3)</f>
        <v>1286.0561090591032</v>
      </c>
      <c r="P16" s="72">
        <f>IF(RES_hh_tes_in!P16=0,0,1000*11630*RES_hh_tes_in!P16/RES_hh_num_in!P$3)</f>
        <v>849.6401976803794</v>
      </c>
      <c r="Q16" s="72">
        <f>IF(RES_hh_tes_in!Q16=0,0,1000*11630*RES_hh_tes_in!Q16/RES_hh_num_in!Q$3)</f>
        <v>1762.377630895526</v>
      </c>
      <c r="R16" s="72">
        <f>IF(RES_hh_tes_in!R16=0,0,1000*11630*RES_hh_tes_in!R16/RES_hh_num_in!R$3)</f>
        <v>1313.8251222806166</v>
      </c>
      <c r="S16" s="72">
        <f>IF(RES_hh_tes_in!S16=0,0,1000*11630*RES_hh_tes_in!S16/RES_hh_num_in!S$3)</f>
        <v>2907.9227456616632</v>
      </c>
      <c r="T16" s="72">
        <f>IF(RES_hh_tes_in!T16=0,0,1000*11630*RES_hh_tes_in!T16/RES_hh_num_in!T$3)</f>
        <v>1991.3325866972248</v>
      </c>
      <c r="U16" s="72">
        <f>IF(RES_hh_tes_in!U16=0,0,1000*11630*RES_hh_tes_in!U16/RES_hh_num_in!U$3)</f>
        <v>2587.2600866309126</v>
      </c>
      <c r="V16" s="72">
        <f>IF(RES_hh_tes_in!V16=0,0,1000*11630*RES_hh_tes_in!V16/RES_hh_num_in!V$3)</f>
        <v>3393.2095075640455</v>
      </c>
      <c r="W16" s="72">
        <f>IF(RES_hh_tes_in!W16=0,0,1000*11630*RES_hh_tes_in!W16/RES_hh_num_in!W$3)</f>
        <v>6740.7144172584458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624.41530869979022</v>
      </c>
      <c r="D17" s="69">
        <f>IF(RES_hh_tes_in!D17=0,0,1000*11630*RES_hh_tes_in!D17/RES_hh_num_in!D17)</f>
        <v>764.43968020314867</v>
      </c>
      <c r="E17" s="69">
        <f>IF(RES_hh_tes_in!E17=0,0,1000*11630*RES_hh_tes_in!E17/RES_hh_num_in!E17)</f>
        <v>746.22068736217295</v>
      </c>
      <c r="F17" s="69">
        <f>IF(RES_hh_tes_in!F17=0,0,1000*11630*RES_hh_tes_in!F17/RES_hh_num_in!F17)</f>
        <v>899.21295066352593</v>
      </c>
      <c r="G17" s="69">
        <f>IF(RES_hh_tes_in!G17=0,0,1000*11630*RES_hh_tes_in!G17/RES_hh_num_in!G17)</f>
        <v>926.10754084590553</v>
      </c>
      <c r="H17" s="69">
        <f>IF(RES_hh_tes_in!H17=0,0,1000*11630*RES_hh_tes_in!H17/RES_hh_num_in!H17)</f>
        <v>953.76338494011611</v>
      </c>
      <c r="I17" s="69">
        <f>IF(RES_hh_tes_in!I17=0,0,1000*11630*RES_hh_tes_in!I17/RES_hh_num_in!I17)</f>
        <v>936.70161843279675</v>
      </c>
      <c r="J17" s="69">
        <f>IF(RES_hh_tes_in!J17=0,0,1000*11630*RES_hh_tes_in!J17/RES_hh_num_in!J17)</f>
        <v>924.48827432804615</v>
      </c>
      <c r="K17" s="69">
        <f>IF(RES_hh_tes_in!K17=0,0,1000*11630*RES_hh_tes_in!K17/RES_hh_num_in!K17)</f>
        <v>628.90063118863645</v>
      </c>
      <c r="L17" s="69">
        <f>IF(RES_hh_tes_in!L17=0,0,1000*11630*RES_hh_tes_in!L17/RES_hh_num_in!L17)</f>
        <v>842.51745372212793</v>
      </c>
      <c r="M17" s="69">
        <f>IF(RES_hh_tes_in!M17=0,0,1000*11630*RES_hh_tes_in!M17/RES_hh_num_in!M17)</f>
        <v>842.34755734695693</v>
      </c>
      <c r="N17" s="69">
        <f>IF(RES_hh_tes_in!N17=0,0,1000*11630*RES_hh_tes_in!N17/RES_hh_num_in!N17)</f>
        <v>738.17165326571205</v>
      </c>
      <c r="O17" s="69">
        <f>IF(RES_hh_tes_in!O17=0,0,1000*11630*RES_hh_tes_in!O17/RES_hh_num_in!O17)</f>
        <v>813.71485783159221</v>
      </c>
      <c r="P17" s="69">
        <f>IF(RES_hh_tes_in!P17=0,0,1000*11630*RES_hh_tes_in!P17/RES_hh_num_in!P17)</f>
        <v>807.08269131422367</v>
      </c>
      <c r="Q17" s="69">
        <f>IF(RES_hh_tes_in!Q17=0,0,1000*11630*RES_hh_tes_in!Q17/RES_hh_num_in!Q17)</f>
        <v>847.98917071071173</v>
      </c>
      <c r="R17" s="69">
        <f>IF(RES_hh_tes_in!R17=0,0,1000*11630*RES_hh_tes_in!R17/RES_hh_num_in!R17)</f>
        <v>823.84695822294645</v>
      </c>
      <c r="S17" s="69">
        <f>IF(RES_hh_tes_in!S17=0,0,1000*11630*RES_hh_tes_in!S17/RES_hh_num_in!S17)</f>
        <v>865.20555416011337</v>
      </c>
      <c r="T17" s="69">
        <f>IF(RES_hh_tes_in!T17=0,0,1000*11630*RES_hh_tes_in!T17/RES_hh_num_in!T17)</f>
        <v>1028.3898455745968</v>
      </c>
      <c r="U17" s="69">
        <f>IF(RES_hh_tes_in!U17=0,0,1000*11630*RES_hh_tes_in!U17/RES_hh_num_in!U17)</f>
        <v>1045.1381695056584</v>
      </c>
      <c r="V17" s="69">
        <f>IF(RES_hh_tes_in!V17=0,0,1000*11630*RES_hh_tes_in!V17/RES_hh_num_in!V17)</f>
        <v>998.03347255129938</v>
      </c>
      <c r="W17" s="69">
        <f>IF(RES_hh_tes_in!W17=0,0,1000*11630*RES_hh_tes_in!W17/RES_hh_num_in!W17)</f>
        <v>813.48443977611475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0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0</v>
      </c>
      <c r="I21" s="72">
        <f>IF(RES_hh_tes_in!I21=0,0,1000*11630*RES_hh_tes_in!I21/RES_hh_num_in!I21)</f>
        <v>0</v>
      </c>
      <c r="J21" s="72">
        <f>IF(RES_hh_tes_in!J21=0,0,1000*11630*RES_hh_tes_in!J21/RES_hh_num_in!J21)</f>
        <v>0</v>
      </c>
      <c r="K21" s="72">
        <f>IF(RES_hh_tes_in!K21=0,0,1000*11630*RES_hh_tes_in!K21/RES_hh_num_in!K21)</f>
        <v>0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0</v>
      </c>
      <c r="P21" s="72">
        <f>IF(RES_hh_tes_in!P21=0,0,1000*11630*RES_hh_tes_in!P21/RES_hh_num_in!P21)</f>
        <v>0</v>
      </c>
      <c r="Q21" s="72">
        <f>IF(RES_hh_tes_in!Q21=0,0,1000*11630*RES_hh_tes_in!Q21/RES_hh_num_in!Q21)</f>
        <v>0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624.41530869979022</v>
      </c>
      <c r="D25" s="74">
        <f>IF(RES_hh_tes_in!D25=0,0,1000*11630*RES_hh_tes_in!D25/RES_hh_num_in!D25)</f>
        <v>641.33424049050529</v>
      </c>
      <c r="E25" s="74">
        <f>IF(RES_hh_tes_in!E25=0,0,1000*11630*RES_hh_tes_in!E25/RES_hh_num_in!E25)</f>
        <v>706.42548587004308</v>
      </c>
      <c r="F25" s="74">
        <f>IF(RES_hh_tes_in!F25=0,0,1000*11630*RES_hh_tes_in!F25/RES_hh_num_in!F25)</f>
        <v>881.76591268240747</v>
      </c>
      <c r="G25" s="74">
        <f>IF(RES_hh_tes_in!G25=0,0,1000*11630*RES_hh_tes_in!G25/RES_hh_num_in!G25)</f>
        <v>871.24570632274788</v>
      </c>
      <c r="H25" s="74">
        <f>IF(RES_hh_tes_in!H25=0,0,1000*11630*RES_hh_tes_in!H25/RES_hh_num_in!H25)</f>
        <v>901.50773903004585</v>
      </c>
      <c r="I25" s="74">
        <f>IF(RES_hh_tes_in!I25=0,0,1000*11630*RES_hh_tes_in!I25/RES_hh_num_in!I25)</f>
        <v>820.91407952027532</v>
      </c>
      <c r="J25" s="74">
        <f>IF(RES_hh_tes_in!J25=0,0,1000*11630*RES_hh_tes_in!J25/RES_hh_num_in!J25)</f>
        <v>807.70546038189354</v>
      </c>
      <c r="K25" s="74">
        <f>IF(RES_hh_tes_in!K25=0,0,1000*11630*RES_hh_tes_in!K25/RES_hh_num_in!K25)</f>
        <v>372.67651824698987</v>
      </c>
      <c r="L25" s="74">
        <f>IF(RES_hh_tes_in!L25=0,0,1000*11630*RES_hh_tes_in!L25/RES_hh_num_in!L25)</f>
        <v>109.52037203031928</v>
      </c>
      <c r="M25" s="74">
        <f>IF(RES_hh_tes_in!M25=0,0,1000*11630*RES_hh_tes_in!M25/RES_hh_num_in!M25)</f>
        <v>584.37791718342351</v>
      </c>
      <c r="N25" s="74">
        <f>IF(RES_hh_tes_in!N25=0,0,1000*11630*RES_hh_tes_in!N25/RES_hh_num_in!N25)</f>
        <v>345.94987095233728</v>
      </c>
      <c r="O25" s="74">
        <f>IF(RES_hh_tes_in!O25=0,0,1000*11630*RES_hh_tes_in!O25/RES_hh_num_in!O25)</f>
        <v>804.85017019178804</v>
      </c>
      <c r="P25" s="74">
        <f>IF(RES_hh_tes_in!P25=0,0,1000*11630*RES_hh_tes_in!P25/RES_hh_num_in!P25)</f>
        <v>605.2244769884303</v>
      </c>
      <c r="Q25" s="74">
        <f>IF(RES_hh_tes_in!Q25=0,0,1000*11630*RES_hh_tes_in!Q25/RES_hh_num_in!Q25)</f>
        <v>612.38986530057639</v>
      </c>
      <c r="R25" s="74">
        <f>IF(RES_hh_tes_in!R25=0,0,1000*11630*RES_hh_tes_in!R25/RES_hh_num_in!R25)</f>
        <v>461.01610243645717</v>
      </c>
      <c r="S25" s="74">
        <f>IF(RES_hh_tes_in!S25=0,0,1000*11630*RES_hh_tes_in!S25/RES_hh_num_in!S25)</f>
        <v>496.14527719634287</v>
      </c>
      <c r="T25" s="74">
        <f>IF(RES_hh_tes_in!T25=0,0,1000*11630*RES_hh_tes_in!T25/RES_hh_num_in!T25)</f>
        <v>729.33431808858643</v>
      </c>
      <c r="U25" s="74">
        <f>IF(RES_hh_tes_in!U25=0,0,1000*11630*RES_hh_tes_in!U25/RES_hh_num_in!U25)</f>
        <v>899.54561203122785</v>
      </c>
      <c r="V25" s="74">
        <f>IF(RES_hh_tes_in!V25=0,0,1000*11630*RES_hh_tes_in!V25/RES_hh_num_in!V25)</f>
        <v>821.22658164355937</v>
      </c>
      <c r="W25" s="74">
        <f>IF(RES_hh_tes_in!W25=0,0,1000*11630*RES_hh_tes_in!W25/RES_hh_num_in!W25)</f>
        <v>807.48100955694622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631.69405751343163</v>
      </c>
      <c r="E26" s="77">
        <f>IF(RES_hh_tes_in!E26=0,0,1000*11630*RES_hh_tes_in!E26/RES_hh_num_in!E26)</f>
        <v>616.82562312801338</v>
      </c>
      <c r="F26" s="77">
        <f>IF(RES_hh_tes_in!F26=0,0,1000*11630*RES_hh_tes_in!F26/RES_hh_num_in!F26)</f>
        <v>743.31651398724125</v>
      </c>
      <c r="G26" s="77">
        <f>IF(RES_hh_tes_in!G26=0,0,1000*11630*RES_hh_tes_in!G26/RES_hh_num_in!G26)</f>
        <v>764.96717439765177</v>
      </c>
      <c r="H26" s="77">
        <f>IF(RES_hh_tes_in!H26=0,0,1000*11630*RES_hh_tes_in!H26/RES_hh_num_in!H26)</f>
        <v>787.76614790447843</v>
      </c>
      <c r="I26" s="77">
        <f>IF(RES_hh_tes_in!I26=0,0,1000*11630*RES_hh_tes_in!I26/RES_hh_num_in!I26)</f>
        <v>774.29938573188235</v>
      </c>
      <c r="J26" s="77">
        <f>IF(RES_hh_tes_in!J26=0,0,1000*11630*RES_hh_tes_in!J26/RES_hh_num_in!J26)</f>
        <v>764.03671496974391</v>
      </c>
      <c r="K26" s="77">
        <f>IF(RES_hh_tes_in!K26=0,0,1000*11630*RES_hh_tes_in!K26/RES_hh_num_in!K26)</f>
        <v>346.48759354923504</v>
      </c>
      <c r="L26" s="77">
        <f>IF(RES_hh_tes_in!L26=0,0,1000*11630*RES_hh_tes_in!L26/RES_hh_num_in!L26)</f>
        <v>754.83314912203184</v>
      </c>
      <c r="M26" s="77">
        <f>IF(RES_hh_tes_in!M26=0,0,1000*11630*RES_hh_tes_in!M26/RES_hh_num_in!M26)</f>
        <v>696.7305677949189</v>
      </c>
      <c r="N26" s="77">
        <f>IF(RES_hh_tes_in!N26=0,0,1000*11630*RES_hh_tes_in!N26/RES_hh_num_in!N26)</f>
        <v>609.61215376368125</v>
      </c>
      <c r="O26" s="77">
        <f>IF(RES_hh_tes_in!O26=0,0,1000*11630*RES_hh_tes_in!O26/RES_hh_num_in!O26)</f>
        <v>705.8025756691967</v>
      </c>
      <c r="P26" s="77">
        <f>IF(RES_hh_tes_in!P26=0,0,1000*11630*RES_hh_tes_in!P26/RES_hh_num_in!P26)</f>
        <v>722.65582571503307</v>
      </c>
      <c r="Q26" s="77">
        <f>IF(RES_hh_tes_in!Q26=0,0,1000*11630*RES_hh_tes_in!Q26/RES_hh_num_in!Q26)</f>
        <v>742.87513155667455</v>
      </c>
      <c r="R26" s="77">
        <f>IF(RES_hh_tes_in!R26=0,0,1000*11630*RES_hh_tes_in!R26/RES_hh_num_in!R26)</f>
        <v>739.34589250361159</v>
      </c>
      <c r="S26" s="77">
        <f>IF(RES_hh_tes_in!S26=0,0,1000*11630*RES_hh_tes_in!S26/RES_hh_num_in!S26)</f>
        <v>752.40832055540329</v>
      </c>
      <c r="T26" s="77">
        <f>IF(RES_hh_tes_in!T26=0,0,1000*11630*RES_hh_tes_in!T26/RES_hh_num_in!T26)</f>
        <v>772.47631544974161</v>
      </c>
      <c r="U26" s="77">
        <f>IF(RES_hh_tes_in!U26=0,0,1000*11630*RES_hh_tes_in!U26/RES_hh_num_in!U26)</f>
        <v>813.91145914146807</v>
      </c>
      <c r="V26" s="77">
        <f>IF(RES_hh_tes_in!V26=0,0,1000*11630*RES_hh_tes_in!V26/RES_hh_num_in!V26)</f>
        <v>848.86562710317583</v>
      </c>
      <c r="W26" s="77">
        <f>IF(RES_hh_tes_in!W26=0,0,1000*11630*RES_hh_tes_in!W26/RES_hh_num_in!W26)</f>
        <v>669.1601201699026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619.90483196918342</v>
      </c>
      <c r="D27" s="69">
        <f>IF(RES_hh_tes_in!D27=0,0,1000*11630*RES_hh_tes_in!D27/RES_hh_num_in!D27)</f>
        <v>635.81608667264379</v>
      </c>
      <c r="E27" s="69">
        <f>IF(RES_hh_tes_in!E27=0,0,1000*11630*RES_hh_tes_in!E27/RES_hh_num_in!E27)</f>
        <v>609.50373354654482</v>
      </c>
      <c r="F27" s="69">
        <f>IF(RES_hh_tes_in!F27=0,0,1000*11630*RES_hh_tes_in!F27/RES_hh_num_in!F27)</f>
        <v>673.79010477897361</v>
      </c>
      <c r="G27" s="69">
        <f>IF(RES_hh_tes_in!G27=0,0,1000*11630*RES_hh_tes_in!G27/RES_hh_num_in!G27)</f>
        <v>655.99948581437081</v>
      </c>
      <c r="H27" s="69">
        <f>IF(RES_hh_tes_in!H27=0,0,1000*11630*RES_hh_tes_in!H27/RES_hh_num_in!H27)</f>
        <v>580.54607751238916</v>
      </c>
      <c r="I27" s="69">
        <f>IF(RES_hh_tes_in!I27=0,0,1000*11630*RES_hh_tes_in!I27/RES_hh_num_in!I27)</f>
        <v>536.78770300797521</v>
      </c>
      <c r="J27" s="69">
        <f>IF(RES_hh_tes_in!J27=0,0,1000*11630*RES_hh_tes_in!J27/RES_hh_num_in!J27)</f>
        <v>607.31958993734713</v>
      </c>
      <c r="K27" s="69">
        <f>IF(RES_hh_tes_in!K27=0,0,1000*11630*RES_hh_tes_in!K27/RES_hh_num_in!K27)</f>
        <v>622.33296588165058</v>
      </c>
      <c r="L27" s="69">
        <f>IF(RES_hh_tes_in!L27=0,0,1000*11630*RES_hh_tes_in!L27/RES_hh_num_in!L27)</f>
        <v>660.66618097749915</v>
      </c>
      <c r="M27" s="69">
        <f>IF(RES_hh_tes_in!M27=0,0,1000*11630*RES_hh_tes_in!M27/RES_hh_num_in!M27)</f>
        <v>620.94362502365323</v>
      </c>
      <c r="N27" s="69">
        <f>IF(RES_hh_tes_in!N27=0,0,1000*11630*RES_hh_tes_in!N27/RES_hh_num_in!N27)</f>
        <v>561.20917933806629</v>
      </c>
      <c r="O27" s="69">
        <f>IF(RES_hh_tes_in!O27=0,0,1000*11630*RES_hh_tes_in!O27/RES_hh_num_in!O27)</f>
        <v>635.17092708980954</v>
      </c>
      <c r="P27" s="69">
        <f>IF(RES_hh_tes_in!P27=0,0,1000*11630*RES_hh_tes_in!P27/RES_hh_num_in!P27)</f>
        <v>593.7970273955633</v>
      </c>
      <c r="Q27" s="69">
        <f>IF(RES_hh_tes_in!Q27=0,0,1000*11630*RES_hh_tes_in!Q27/RES_hh_num_in!Q27)</f>
        <v>638.32368211376206</v>
      </c>
      <c r="R27" s="69">
        <f>IF(RES_hh_tes_in!R27=0,0,1000*11630*RES_hh_tes_in!R27/RES_hh_num_in!R27)</f>
        <v>656.23449957163689</v>
      </c>
      <c r="S27" s="69">
        <f>IF(RES_hh_tes_in!S27=0,0,1000*11630*RES_hh_tes_in!S27/RES_hh_num_in!S27)</f>
        <v>540.37238019735219</v>
      </c>
      <c r="T27" s="69">
        <f>IF(RES_hh_tes_in!T27=0,0,1000*11630*RES_hh_tes_in!T27/RES_hh_num_in!T27)</f>
        <v>536.07137699332645</v>
      </c>
      <c r="U27" s="69">
        <f>IF(RES_hh_tes_in!U27=0,0,1000*11630*RES_hh_tes_in!U27/RES_hh_num_in!U27)</f>
        <v>508.05285836427726</v>
      </c>
      <c r="V27" s="69">
        <f>IF(RES_hh_tes_in!V27=0,0,1000*11630*RES_hh_tes_in!V27/RES_hh_num_in!V27)</f>
        <v>488.75391302644516</v>
      </c>
      <c r="W27" s="69">
        <f>IF(RES_hh_tes_in!W27=0,0,1000*11630*RES_hh_tes_in!W27/RES_hh_num_in!W27)</f>
        <v>455.44385496282752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652.91519538702528</v>
      </c>
      <c r="D29" s="72">
        <f>IF(RES_hh_tes_in!D29=0,0,1000*11630*RES_hh_tes_in!D29/RES_hh_num_in!D29)</f>
        <v>629.91834378402677</v>
      </c>
      <c r="E29" s="72">
        <f>IF(RES_hh_tes_in!E29=0,0,1000*11630*RES_hh_tes_in!E29/RES_hh_num_in!E29)</f>
        <v>576.58386453381343</v>
      </c>
      <c r="F29" s="72">
        <f>IF(RES_hh_tes_in!F29=0,0,1000*11630*RES_hh_tes_in!F29/RES_hh_num_in!F29)</f>
        <v>677.22415463565903</v>
      </c>
      <c r="G29" s="72">
        <f>IF(RES_hh_tes_in!G29=0,0,1000*11630*RES_hh_tes_in!G29/RES_hh_num_in!G29)</f>
        <v>656.3068303926301</v>
      </c>
      <c r="H29" s="72">
        <f>IF(RES_hh_tes_in!H29=0,0,1000*11630*RES_hh_tes_in!H29/RES_hh_num_in!H29)</f>
        <v>572.53112969896836</v>
      </c>
      <c r="I29" s="72">
        <f>IF(RES_hh_tes_in!I29=0,0,1000*11630*RES_hh_tes_in!I29/RES_hh_num_in!I29)</f>
        <v>534.88928883183883</v>
      </c>
      <c r="J29" s="72">
        <f>IF(RES_hh_tes_in!J29=0,0,1000*11630*RES_hh_tes_in!J29/RES_hh_num_in!J29)</f>
        <v>614.96387624069428</v>
      </c>
      <c r="K29" s="72">
        <f>IF(RES_hh_tes_in!K29=0,0,1000*11630*RES_hh_tes_in!K29/RES_hh_num_in!K29)</f>
        <v>661.0279008726709</v>
      </c>
      <c r="L29" s="72">
        <f>IF(RES_hh_tes_in!L29=0,0,1000*11630*RES_hh_tes_in!L29/RES_hh_num_in!L29)</f>
        <v>623.6191350804196</v>
      </c>
      <c r="M29" s="72">
        <f>IF(RES_hh_tes_in!M29=0,0,1000*11630*RES_hh_tes_in!M29/RES_hh_num_in!M29)</f>
        <v>582.95967226026983</v>
      </c>
      <c r="N29" s="72">
        <f>IF(RES_hh_tes_in!N29=0,0,1000*11630*RES_hh_tes_in!N29/RES_hh_num_in!N29)</f>
        <v>585.26221887560007</v>
      </c>
      <c r="O29" s="72">
        <f>IF(RES_hh_tes_in!O29=0,0,1000*11630*RES_hh_tes_in!O29/RES_hh_num_in!O29)</f>
        <v>636.77811461443764</v>
      </c>
      <c r="P29" s="72">
        <f>IF(RES_hh_tes_in!P29=0,0,1000*11630*RES_hh_tes_in!P29/RES_hh_num_in!P29)</f>
        <v>595.81425097750036</v>
      </c>
      <c r="Q29" s="72">
        <f>IF(RES_hh_tes_in!Q29=0,0,1000*11630*RES_hh_tes_in!Q29/RES_hh_num_in!Q29)</f>
        <v>629.38226116914234</v>
      </c>
      <c r="R29" s="72">
        <f>IF(RES_hh_tes_in!R29=0,0,1000*11630*RES_hh_tes_in!R29/RES_hh_num_in!R29)</f>
        <v>600.31376792646961</v>
      </c>
      <c r="S29" s="72">
        <f>IF(RES_hh_tes_in!S29=0,0,1000*11630*RES_hh_tes_in!S29/RES_hh_num_in!S29)</f>
        <v>561.83636314709258</v>
      </c>
      <c r="T29" s="72">
        <f>IF(RES_hh_tes_in!T29=0,0,1000*11630*RES_hh_tes_in!T29/RES_hh_num_in!T29)</f>
        <v>544.43672614291188</v>
      </c>
      <c r="U29" s="72">
        <f>IF(RES_hh_tes_in!U29=0,0,1000*11630*RES_hh_tes_in!U29/RES_hh_num_in!U29)</f>
        <v>498.68728560179852</v>
      </c>
      <c r="V29" s="72">
        <f>IF(RES_hh_tes_in!V29=0,0,1000*11630*RES_hh_tes_in!V29/RES_hh_num_in!V29)</f>
        <v>480.58964025265539</v>
      </c>
      <c r="W29" s="72">
        <f>IF(RES_hh_tes_in!W29=0,0,1000*11630*RES_hh_tes_in!W29/RES_hh_num_in!W29)</f>
        <v>459.56421806090265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0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0</v>
      </c>
      <c r="I30" s="72">
        <f>IF(RES_hh_tes_in!I30=0,0,1000*11630*RES_hh_tes_in!I30/RES_hh_num_in!I30)</f>
        <v>0</v>
      </c>
      <c r="J30" s="72">
        <f>IF(RES_hh_tes_in!J30=0,0,1000*11630*RES_hh_tes_in!J30/RES_hh_num_in!J30)</f>
        <v>0</v>
      </c>
      <c r="K30" s="72">
        <f>IF(RES_hh_tes_in!K30=0,0,1000*11630*RES_hh_tes_in!K30/RES_hh_num_in!K30)</f>
        <v>0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0</v>
      </c>
      <c r="P30" s="72">
        <f>IF(RES_hh_tes_in!P30=0,0,1000*11630*RES_hh_tes_in!P30/RES_hh_num_in!P30)</f>
        <v>0</v>
      </c>
      <c r="Q30" s="72">
        <f>IF(RES_hh_tes_in!Q30=0,0,1000*11630*RES_hh_tes_in!Q30/RES_hh_num_in!Q30)</f>
        <v>0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482.41096231714783</v>
      </c>
      <c r="D32" s="77">
        <f>IF(RES_hh_tes_in!D32=0,0,1000*11630*RES_hh_tes_in!D32/RES_hh_num_in!D32)</f>
        <v>645.54901395367199</v>
      </c>
      <c r="E32" s="77">
        <f>IF(RES_hh_tes_in!E32=0,0,1000*11630*RES_hh_tes_in!E32/RES_hh_num_in!E32)</f>
        <v>672.32523198235378</v>
      </c>
      <c r="F32" s="77">
        <f>IF(RES_hh_tes_in!F32=0,0,1000*11630*RES_hh_tes_in!F32/RES_hh_num_in!F32)</f>
        <v>663.48123495479467</v>
      </c>
      <c r="G32" s="77">
        <f>IF(RES_hh_tes_in!G32=0,0,1000*11630*RES_hh_tes_in!G32/RES_hh_num_in!G32)</f>
        <v>654.76015749700218</v>
      </c>
      <c r="H32" s="77">
        <f>IF(RES_hh_tes_in!H32=0,0,1000*11630*RES_hh_tes_in!H32/RES_hh_num_in!H32)</f>
        <v>625.33097084244946</v>
      </c>
      <c r="I32" s="77">
        <f>IF(RES_hh_tes_in!I32=0,0,1000*11630*RES_hh_tes_in!I32/RES_hh_num_in!I32)</f>
        <v>565.94556100856573</v>
      </c>
      <c r="J32" s="77">
        <f>IF(RES_hh_tes_in!J32=0,0,1000*11630*RES_hh_tes_in!J32/RES_hh_num_in!J32)</f>
        <v>537.98923676873005</v>
      </c>
      <c r="K32" s="77">
        <f>IF(RES_hh_tes_in!K32=0,0,1000*11630*RES_hh_tes_in!K32/RES_hh_num_in!K32)</f>
        <v>498.04865363908431</v>
      </c>
      <c r="L32" s="77">
        <f>IF(RES_hh_tes_in!L32=0,0,1000*11630*RES_hh_tes_in!L32/RES_hh_num_in!L32)</f>
        <v>720.43796121350874</v>
      </c>
      <c r="M32" s="77">
        <f>IF(RES_hh_tes_in!M32=0,0,1000*11630*RES_hh_tes_in!M32/RES_hh_num_in!M32)</f>
        <v>706.31932070853384</v>
      </c>
      <c r="N32" s="77">
        <f>IF(RES_hh_tes_in!N32=0,0,1000*11630*RES_hh_tes_in!N32/RES_hh_num_in!N32)</f>
        <v>429.61890258924723</v>
      </c>
      <c r="O32" s="77">
        <f>IF(RES_hh_tes_in!O32=0,0,1000*11630*RES_hh_tes_in!O32/RES_hh_num_in!O32)</f>
        <v>631.01568259392775</v>
      </c>
      <c r="P32" s="77">
        <f>IF(RES_hh_tes_in!P32=0,0,1000*11630*RES_hh_tes_in!P32/RES_hh_num_in!P32)</f>
        <v>590.27065571950243</v>
      </c>
      <c r="Q32" s="77">
        <f>IF(RES_hh_tes_in!Q32=0,0,1000*11630*RES_hh_tes_in!Q32/RES_hh_num_in!Q32)</f>
        <v>661.56721638721319</v>
      </c>
      <c r="R32" s="77">
        <f>IF(RES_hh_tes_in!R32=0,0,1000*11630*RES_hh_tes_in!R32/RES_hh_num_in!R32)</f>
        <v>860.59167204218761</v>
      </c>
      <c r="S32" s="77">
        <f>IF(RES_hh_tes_in!S32=0,0,1000*11630*RES_hh_tes_in!S32/RES_hh_num_in!S32)</f>
        <v>358.92988741227521</v>
      </c>
      <c r="T32" s="77">
        <f>IF(RES_hh_tes_in!T32=0,0,1000*11630*RES_hh_tes_in!T32/RES_hh_num_in!T32)</f>
        <v>509.98571890535874</v>
      </c>
      <c r="U32" s="77">
        <f>IF(RES_hh_tes_in!U32=0,0,1000*11630*RES_hh_tes_in!U32/RES_hh_num_in!U32)</f>
        <v>536.13054093471658</v>
      </c>
      <c r="V32" s="77">
        <f>IF(RES_hh_tes_in!V32=0,0,1000*11630*RES_hh_tes_in!V32/RES_hh_num_in!V32)</f>
        <v>511.83147957007566</v>
      </c>
      <c r="W32" s="77">
        <f>IF(RES_hh_tes_in!W32=0,0,1000*11630*RES_hh_tes_in!W32/RES_hh_num_in!W32)</f>
        <v>442.41313542790539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258.41060616141897</v>
      </c>
      <c r="D3" s="65">
        <f>IF(RES_hh_emi_in!D3=0,0,1000000*RES_hh_emi_in!D3/RES_hh_num_in!D3)</f>
        <v>218.61285221874678</v>
      </c>
      <c r="E3" s="65">
        <f>IF(RES_hh_emi_in!E3=0,0,1000000*RES_hh_emi_in!E3/RES_hh_num_in!E3)</f>
        <v>162.75568062170308</v>
      </c>
      <c r="F3" s="65">
        <f>IF(RES_hh_emi_in!F3=0,0,1000000*RES_hh_emi_in!F3/RES_hh_num_in!F3)</f>
        <v>195.95178438270085</v>
      </c>
      <c r="G3" s="65">
        <f>IF(RES_hh_emi_in!G3=0,0,1000000*RES_hh_emi_in!G3/RES_hh_num_in!G3)</f>
        <v>206.60764108481237</v>
      </c>
      <c r="H3" s="65">
        <f>IF(RES_hh_emi_in!H3=0,0,1000000*RES_hh_emi_in!H3/RES_hh_num_in!H3)</f>
        <v>190.69381198435582</v>
      </c>
      <c r="I3" s="65">
        <f>IF(RES_hh_emi_in!I3=0,0,1000000*RES_hh_emi_in!I3/RES_hh_num_in!I3)</f>
        <v>212.75000346665934</v>
      </c>
      <c r="J3" s="65">
        <f>IF(RES_hh_emi_in!J3=0,0,1000000*RES_hh_emi_in!J3/RES_hh_num_in!J3)</f>
        <v>240.54709825117715</v>
      </c>
      <c r="K3" s="65">
        <f>IF(RES_hh_emi_in!K3=0,0,1000000*RES_hh_emi_in!K3/RES_hh_num_in!K3)</f>
        <v>251.32118950625892</v>
      </c>
      <c r="L3" s="65">
        <f>IF(RES_hh_emi_in!L3=0,0,1000000*RES_hh_emi_in!L3/RES_hh_num_in!L3)</f>
        <v>178.46299168023</v>
      </c>
      <c r="M3" s="65">
        <f>IF(RES_hh_emi_in!M3=0,0,1000000*RES_hh_emi_in!M3/RES_hh_num_in!M3)</f>
        <v>222.32371283430834</v>
      </c>
      <c r="N3" s="65">
        <f>IF(RES_hh_emi_in!N3=0,0,1000000*RES_hh_emi_in!N3/RES_hh_num_in!N3)</f>
        <v>294.23001152200476</v>
      </c>
      <c r="O3" s="65">
        <f>IF(RES_hh_emi_in!O3=0,0,1000000*RES_hh_emi_in!O3/RES_hh_num_in!O3)</f>
        <v>289.29189271616343</v>
      </c>
      <c r="P3" s="65">
        <f>IF(RES_hh_emi_in!P3=0,0,1000000*RES_hh_emi_in!P3/RES_hh_num_in!P3)</f>
        <v>163.79014097649608</v>
      </c>
      <c r="Q3" s="65">
        <f>IF(RES_hh_emi_in!Q3=0,0,1000000*RES_hh_emi_in!Q3/RES_hh_num_in!Q3)</f>
        <v>182.10778322511828</v>
      </c>
      <c r="R3" s="65">
        <f>IF(RES_hh_emi_in!R3=0,0,1000000*RES_hh_emi_in!R3/RES_hh_num_in!R3)</f>
        <v>180.0159687359488</v>
      </c>
      <c r="S3" s="65">
        <f>IF(RES_hh_emi_in!S3=0,0,1000000*RES_hh_emi_in!S3/RES_hh_num_in!S3)</f>
        <v>190.92067672352809</v>
      </c>
      <c r="T3" s="65">
        <f>IF(RES_hh_emi_in!T3=0,0,1000000*RES_hh_emi_in!T3/RES_hh_num_in!T3)</f>
        <v>155.67691678237946</v>
      </c>
      <c r="U3" s="65">
        <f>IF(RES_hh_emi_in!U3=0,0,1000000*RES_hh_emi_in!U3/RES_hh_num_in!U3)</f>
        <v>140.34025552888403</v>
      </c>
      <c r="V3" s="65">
        <f>IF(RES_hh_emi_in!V3=0,0,1000000*RES_hh_emi_in!V3/RES_hh_num_in!V3)</f>
        <v>136.62259720528769</v>
      </c>
      <c r="W3" s="65">
        <f>IF(RES_hh_emi_in!W3=0,0,1000000*RES_hh_emi_in!W3/RES_hh_num_in!W3)</f>
        <v>129.58982477020658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54.639773504495764</v>
      </c>
      <c r="D4" s="69">
        <f>IF(RES_hh_emi_in!D4=0,0,1000000*RES_hh_emi_in!D4/RES_hh_num_in!D4)</f>
        <v>66.978485108485103</v>
      </c>
      <c r="E4" s="69">
        <f>IF(RES_hh_emi_in!E4=0,0,1000000*RES_hh_emi_in!E4/RES_hh_num_in!E4)</f>
        <v>16.660283067715646</v>
      </c>
      <c r="F4" s="69">
        <f>IF(RES_hh_emi_in!F4=0,0,1000000*RES_hh_emi_in!F4/RES_hh_num_in!F4)</f>
        <v>0</v>
      </c>
      <c r="G4" s="69">
        <f>IF(RES_hh_emi_in!G4=0,0,1000000*RES_hh_emi_in!G4/RES_hh_num_in!G4)</f>
        <v>3.9766942291458296</v>
      </c>
      <c r="H4" s="69">
        <f>IF(RES_hh_emi_in!H4=0,0,1000000*RES_hh_emi_in!H4/RES_hh_num_in!H4)</f>
        <v>3.7800043320589811</v>
      </c>
      <c r="I4" s="69">
        <f>IF(RES_hh_emi_in!I4=0,0,1000000*RES_hh_emi_in!I4/RES_hh_num_in!I4)</f>
        <v>19.66282531180147</v>
      </c>
      <c r="J4" s="69">
        <f>IF(RES_hh_emi_in!J4=0,0,1000000*RES_hh_emi_in!J4/RES_hh_num_in!J4)</f>
        <v>27.801107329127152</v>
      </c>
      <c r="K4" s="69">
        <f>IF(RES_hh_emi_in!K4=0,0,1000000*RES_hh_emi_in!K4/RES_hh_num_in!K4)</f>
        <v>57.897311999412651</v>
      </c>
      <c r="L4" s="69">
        <f>IF(RES_hh_emi_in!L4=0,0,1000000*RES_hh_emi_in!L4/RES_hh_num_in!L4)</f>
        <v>30.87500462222873</v>
      </c>
      <c r="M4" s="69">
        <f>IF(RES_hh_emi_in!M4=0,0,1000000*RES_hh_emi_in!M4/RES_hh_num_in!M4)</f>
        <v>67.736422899882086</v>
      </c>
      <c r="N4" s="69">
        <f>IF(RES_hh_emi_in!N4=0,0,1000000*RES_hh_emi_in!N4/RES_hh_num_in!N4)</f>
        <v>104.63890868327404</v>
      </c>
      <c r="O4" s="69">
        <f>IF(RES_hh_emi_in!O4=0,0,1000000*RES_hh_emi_in!O4/RES_hh_num_in!O4)</f>
        <v>113.3565726700148</v>
      </c>
      <c r="P4" s="69">
        <f>IF(RES_hh_emi_in!P4=0,0,1000000*RES_hh_emi_in!P4/RES_hh_num_in!P4)</f>
        <v>18.57175836614606</v>
      </c>
      <c r="Q4" s="69">
        <f>IF(RES_hh_emi_in!Q4=0,0,1000000*RES_hh_emi_in!Q4/RES_hh_num_in!Q4)</f>
        <v>7.9520031285009471</v>
      </c>
      <c r="R4" s="69">
        <f>IF(RES_hh_emi_in!R4=0,0,1000000*RES_hh_emi_in!R4/RES_hh_num_in!R4)</f>
        <v>0</v>
      </c>
      <c r="S4" s="69">
        <f>IF(RES_hh_emi_in!S4=0,0,1000000*RES_hh_emi_in!S4/RES_hh_num_in!S4)</f>
        <v>3.9464800181231253E-2</v>
      </c>
      <c r="T4" s="69">
        <f>IF(RES_hh_emi_in!T4=0,0,1000000*RES_hh_emi_in!T4/RES_hh_num_in!T4)</f>
        <v>0</v>
      </c>
      <c r="U4" s="69">
        <f>IF(RES_hh_emi_in!U4=0,0,1000000*RES_hh_emi_in!U4/RES_hh_num_in!U4)</f>
        <v>0</v>
      </c>
      <c r="V4" s="69">
        <f>IF(RES_hh_emi_in!V4=0,0,1000000*RES_hh_emi_in!V4/RES_hh_num_in!V4)</f>
        <v>4.1623503833169506</v>
      </c>
      <c r="W4" s="69">
        <f>IF(RES_hh_emi_in!W4=0,0,1000000*RES_hh_emi_in!W4/RES_hh_num_in!W4)</f>
        <v>0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117.57200363231776</v>
      </c>
      <c r="D6" s="72">
        <f>IF(RES_hh_emi_in!D6=0,0,1000000*RES_hh_emi_in!D6/RES_hh_num_in!D6)</f>
        <v>164.32106456050579</v>
      </c>
      <c r="E6" s="72">
        <f>IF(RES_hh_emi_in!E6=0,0,1000000*RES_hh_emi_in!E6/RES_hh_num_in!E6)</f>
        <v>205.96337858940311</v>
      </c>
      <c r="F6" s="72">
        <f>IF(RES_hh_emi_in!F6=0,0,1000000*RES_hh_emi_in!F6/RES_hh_num_in!F6)</f>
        <v>0</v>
      </c>
      <c r="G6" s="72">
        <f>IF(RES_hh_emi_in!G6=0,0,1000000*RES_hh_emi_in!G6/RES_hh_num_in!G6)</f>
        <v>183.40863384313238</v>
      </c>
      <c r="H6" s="72">
        <f>IF(RES_hh_emi_in!H6=0,0,1000000*RES_hh_emi_in!H6/RES_hh_num_in!H6)</f>
        <v>199.5340218569936</v>
      </c>
      <c r="I6" s="72">
        <f>IF(RES_hh_emi_in!I6=0,0,1000000*RES_hh_emi_in!I6/RES_hh_num_in!I6)</f>
        <v>183.76642680029448</v>
      </c>
      <c r="J6" s="72">
        <f>IF(RES_hh_emi_in!J6=0,0,1000000*RES_hh_emi_in!J6/RES_hh_num_in!J6)</f>
        <v>169.97457615954215</v>
      </c>
      <c r="K6" s="72">
        <f>IF(RES_hh_emi_in!K6=0,0,1000000*RES_hh_emi_in!K6/RES_hh_num_in!K6)</f>
        <v>185.04246352149551</v>
      </c>
      <c r="L6" s="72">
        <f>IF(RES_hh_emi_in!L6=0,0,1000000*RES_hh_emi_in!L6/RES_hh_num_in!L6)</f>
        <v>186.78916611320327</v>
      </c>
      <c r="M6" s="72">
        <f>IF(RES_hh_emi_in!M6=0,0,1000000*RES_hh_emi_in!M6/RES_hh_num_in!M6)</f>
        <v>178.4024840082065</v>
      </c>
      <c r="N6" s="72">
        <f>IF(RES_hh_emi_in!N6=0,0,1000000*RES_hh_emi_in!N6/RES_hh_num_in!N6)</f>
        <v>228.32772902141579</v>
      </c>
      <c r="O6" s="72">
        <f>IF(RES_hh_emi_in!O6=0,0,1000000*RES_hh_emi_in!O6/RES_hh_num_in!O6)</f>
        <v>235.67079923272649</v>
      </c>
      <c r="P6" s="72">
        <f>IF(RES_hh_emi_in!P6=0,0,1000000*RES_hh_emi_in!P6/RES_hh_num_in!P6)</f>
        <v>208.00369370083587</v>
      </c>
      <c r="Q6" s="72">
        <f>IF(RES_hh_emi_in!Q6=0,0,1000000*RES_hh_emi_in!Q6/RES_hh_num_in!Q6)</f>
        <v>277.83272866062504</v>
      </c>
      <c r="R6" s="72">
        <f>IF(RES_hh_emi_in!R6=0,0,1000000*RES_hh_emi_in!R6/RES_hh_num_in!R6)</f>
        <v>0</v>
      </c>
      <c r="S6" s="72">
        <f>IF(RES_hh_emi_in!S6=0,0,1000000*RES_hh_emi_in!S6/RES_hh_num_in!S6)</f>
        <v>367.85140248925649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341.54343091934464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123.00397301809269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189.58462308078393</v>
      </c>
      <c r="I7" s="72">
        <f>IF(RES_hh_emi_in!I7=0,0,1000000*RES_hh_emi_in!I7/RES_hh_num_in!I7)</f>
        <v>186.6155267155568</v>
      </c>
      <c r="J7" s="72">
        <f>IF(RES_hh_emi_in!J7=0,0,1000000*RES_hh_emi_in!J7/RES_hh_num_in!J7)</f>
        <v>186.98447283829537</v>
      </c>
      <c r="K7" s="72">
        <f>IF(RES_hh_emi_in!K7=0,0,1000000*RES_hh_emi_in!K7/RES_hh_num_in!K7)</f>
        <v>193.94228844795882</v>
      </c>
      <c r="L7" s="72">
        <f>IF(RES_hh_emi_in!L7=0,0,1000000*RES_hh_emi_in!L7/RES_hh_num_in!L7)</f>
        <v>208.95257994444484</v>
      </c>
      <c r="M7" s="72">
        <f>IF(RES_hh_emi_in!M7=0,0,1000000*RES_hh_emi_in!M7/RES_hh_num_in!M7)</f>
        <v>216.38417285931624</v>
      </c>
      <c r="N7" s="72">
        <f>IF(RES_hh_emi_in!N7=0,0,1000000*RES_hh_emi_in!N7/RES_hh_num_in!N7)</f>
        <v>234.67938697030834</v>
      </c>
      <c r="O7" s="72">
        <f>IF(RES_hh_emi_in!O7=0,0,1000000*RES_hh_emi_in!O7/RES_hh_num_in!O7)</f>
        <v>241.17208652819517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269.17390141561924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0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0</v>
      </c>
      <c r="I8" s="72">
        <f>IF(RES_hh_emi_in!I8=0,0,1000000*RES_hh_emi_in!I8/RES_hh_num_in!I8)</f>
        <v>0</v>
      </c>
      <c r="J8" s="72">
        <f>IF(RES_hh_emi_in!J8=0,0,1000000*RES_hh_emi_in!J8/RES_hh_num_in!J8)</f>
        <v>0</v>
      </c>
      <c r="K8" s="72">
        <f>IF(RES_hh_emi_in!K8=0,0,1000000*RES_hh_emi_in!K8/RES_hh_num_in!K8)</f>
        <v>0</v>
      </c>
      <c r="L8" s="72">
        <f>IF(RES_hh_emi_in!L8=0,0,1000000*RES_hh_emi_in!L8/RES_hh_num_in!L8)</f>
        <v>0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0</v>
      </c>
      <c r="P8" s="72">
        <f>IF(RES_hh_emi_in!P8=0,0,1000000*RES_hh_emi_in!P8/RES_hh_num_in!P8)</f>
        <v>0</v>
      </c>
      <c r="Q8" s="72">
        <f>IF(RES_hh_emi_in!Q8=0,0,1000000*RES_hh_emi_in!Q8/RES_hh_num_in!Q8)</f>
        <v>0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0</v>
      </c>
      <c r="D17" s="69">
        <f>IF(RES_hh_emi_in!D17=0,0,1000000*RES_hh_emi_in!D17/RES_hh_num_in!D17)</f>
        <v>0</v>
      </c>
      <c r="E17" s="69">
        <f>IF(RES_hh_emi_in!E17=0,0,1000000*RES_hh_emi_in!E17/RES_hh_num_in!E17)</f>
        <v>0</v>
      </c>
      <c r="F17" s="69">
        <f>IF(RES_hh_emi_in!F17=0,0,1000000*RES_hh_emi_in!F17/RES_hh_num_in!F17)</f>
        <v>0</v>
      </c>
      <c r="G17" s="69">
        <f>IF(RES_hh_emi_in!G17=0,0,1000000*RES_hh_emi_in!G17/RES_hh_num_in!G17)</f>
        <v>0</v>
      </c>
      <c r="H17" s="69">
        <f>IF(RES_hh_emi_in!H17=0,0,1000000*RES_hh_emi_in!H17/RES_hh_num_in!H17)</f>
        <v>0</v>
      </c>
      <c r="I17" s="69">
        <f>IF(RES_hh_emi_in!I17=0,0,1000000*RES_hh_emi_in!I17/RES_hh_num_in!I17)</f>
        <v>0</v>
      </c>
      <c r="J17" s="69">
        <f>IF(RES_hh_emi_in!J17=0,0,1000000*RES_hh_emi_in!J17/RES_hh_num_in!J17)</f>
        <v>0</v>
      </c>
      <c r="K17" s="69">
        <f>IF(RES_hh_emi_in!K17=0,0,1000000*RES_hh_emi_in!K17/RES_hh_num_in!K17)</f>
        <v>0</v>
      </c>
      <c r="L17" s="69">
        <f>IF(RES_hh_emi_in!L17=0,0,1000000*RES_hh_emi_in!L17/RES_hh_num_in!L17)</f>
        <v>0</v>
      </c>
      <c r="M17" s="69">
        <f>IF(RES_hh_emi_in!M17=0,0,1000000*RES_hh_emi_in!M17/RES_hh_num_in!M17)</f>
        <v>0</v>
      </c>
      <c r="N17" s="69">
        <f>IF(RES_hh_emi_in!N17=0,0,1000000*RES_hh_emi_in!N17/RES_hh_num_in!N17)</f>
        <v>0</v>
      </c>
      <c r="O17" s="69">
        <f>IF(RES_hh_emi_in!O17=0,0,1000000*RES_hh_emi_in!O17/RES_hh_num_in!O17)</f>
        <v>0</v>
      </c>
      <c r="P17" s="69">
        <f>IF(RES_hh_emi_in!P17=0,0,1000000*RES_hh_emi_in!P17/RES_hh_num_in!P17)</f>
        <v>0</v>
      </c>
      <c r="Q17" s="69">
        <f>IF(RES_hh_emi_in!Q17=0,0,1000000*RES_hh_emi_in!Q17/RES_hh_num_in!Q17)</f>
        <v>0</v>
      </c>
      <c r="R17" s="69">
        <f>IF(RES_hh_emi_in!R17=0,0,1000000*RES_hh_emi_in!R17/RES_hh_num_in!R17)</f>
        <v>0</v>
      </c>
      <c r="S17" s="69">
        <f>IF(RES_hh_emi_in!S17=0,0,1000000*RES_hh_emi_in!S17/RES_hh_num_in!S17)</f>
        <v>0</v>
      </c>
      <c r="T17" s="69">
        <f>IF(RES_hh_emi_in!T17=0,0,1000000*RES_hh_emi_in!T17/RES_hh_num_in!T17)</f>
        <v>0</v>
      </c>
      <c r="U17" s="69">
        <f>IF(RES_hh_emi_in!U17=0,0,1000000*RES_hh_emi_in!U17/RES_hh_num_in!U17)</f>
        <v>0</v>
      </c>
      <c r="V17" s="69">
        <f>IF(RES_hh_emi_in!V17=0,0,1000000*RES_hh_emi_in!V17/RES_hh_num_in!V17)</f>
        <v>0</v>
      </c>
      <c r="W17" s="69">
        <f>IF(RES_hh_emi_in!W17=0,0,1000000*RES_hh_emi_in!W17/RES_hh_num_in!W17)</f>
        <v>0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0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0</v>
      </c>
      <c r="I21" s="72">
        <f>IF(RES_hh_emi_in!I21=0,0,1000000*RES_hh_emi_in!I21/RES_hh_num_in!I21)</f>
        <v>0</v>
      </c>
      <c r="J21" s="72">
        <f>IF(RES_hh_emi_in!J21=0,0,1000000*RES_hh_emi_in!J21/RES_hh_num_in!J21)</f>
        <v>0</v>
      </c>
      <c r="K21" s="72">
        <f>IF(RES_hh_emi_in!K21=0,0,1000000*RES_hh_emi_in!K21/RES_hh_num_in!K21)</f>
        <v>0</v>
      </c>
      <c r="L21" s="72">
        <f>IF(RES_hh_emi_in!L21=0,0,1000000*RES_hh_emi_in!L21/RES_hh_num_in!L21)</f>
        <v>0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0</v>
      </c>
      <c r="P21" s="72">
        <f>IF(RES_hh_emi_in!P21=0,0,1000000*RES_hh_emi_in!P21/RES_hh_num_in!P21)</f>
        <v>0</v>
      </c>
      <c r="Q21" s="72">
        <f>IF(RES_hh_emi_in!Q21=0,0,1000000*RES_hh_emi_in!Q21/RES_hh_num_in!Q21)</f>
        <v>0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203.7708326569232</v>
      </c>
      <c r="D27" s="69">
        <f>IF(RES_hh_emi_in!D27=0,0,1000000*RES_hh_emi_in!D27/RES_hh_num_in!D27)</f>
        <v>151.63436711026168</v>
      </c>
      <c r="E27" s="69">
        <f>IF(RES_hh_emi_in!E27=0,0,1000000*RES_hh_emi_in!E27/RES_hh_num_in!E27)</f>
        <v>146.09539755398745</v>
      </c>
      <c r="F27" s="69">
        <f>IF(RES_hh_emi_in!F27=0,0,1000000*RES_hh_emi_in!F27/RES_hh_num_in!F27)</f>
        <v>195.95178438270085</v>
      </c>
      <c r="G27" s="69">
        <f>IF(RES_hh_emi_in!G27=0,0,1000000*RES_hh_emi_in!G27/RES_hh_num_in!G27)</f>
        <v>202.63094685566654</v>
      </c>
      <c r="H27" s="69">
        <f>IF(RES_hh_emi_in!H27=0,0,1000000*RES_hh_emi_in!H27/RES_hh_num_in!H27)</f>
        <v>186.91380765229687</v>
      </c>
      <c r="I27" s="69">
        <f>IF(RES_hh_emi_in!I27=0,0,1000000*RES_hh_emi_in!I27/RES_hh_num_in!I27)</f>
        <v>193.0871781548579</v>
      </c>
      <c r="J27" s="69">
        <f>IF(RES_hh_emi_in!J27=0,0,1000000*RES_hh_emi_in!J27/RES_hh_num_in!J27)</f>
        <v>212.74599092205</v>
      </c>
      <c r="K27" s="69">
        <f>IF(RES_hh_emi_in!K27=0,0,1000000*RES_hh_emi_in!K27/RES_hh_num_in!K27)</f>
        <v>193.42387750684631</v>
      </c>
      <c r="L27" s="69">
        <f>IF(RES_hh_emi_in!L27=0,0,1000000*RES_hh_emi_in!L27/RES_hh_num_in!L27)</f>
        <v>147.58798705800126</v>
      </c>
      <c r="M27" s="69">
        <f>IF(RES_hh_emi_in!M27=0,0,1000000*RES_hh_emi_in!M27/RES_hh_num_in!M27)</f>
        <v>154.58728993442628</v>
      </c>
      <c r="N27" s="69">
        <f>IF(RES_hh_emi_in!N27=0,0,1000000*RES_hh_emi_in!N27/RES_hh_num_in!N27)</f>
        <v>189.59110283873068</v>
      </c>
      <c r="O27" s="69">
        <f>IF(RES_hh_emi_in!O27=0,0,1000000*RES_hh_emi_in!O27/RES_hh_num_in!O27)</f>
        <v>175.93532004614866</v>
      </c>
      <c r="P27" s="69">
        <f>IF(RES_hh_emi_in!P27=0,0,1000000*RES_hh_emi_in!P27/RES_hh_num_in!P27)</f>
        <v>145.21838261035001</v>
      </c>
      <c r="Q27" s="69">
        <f>IF(RES_hh_emi_in!Q27=0,0,1000000*RES_hh_emi_in!Q27/RES_hh_num_in!Q27)</f>
        <v>174.15578009661735</v>
      </c>
      <c r="R27" s="69">
        <f>IF(RES_hh_emi_in!R27=0,0,1000000*RES_hh_emi_in!R27/RES_hh_num_in!R27)</f>
        <v>180.0159687359488</v>
      </c>
      <c r="S27" s="69">
        <f>IF(RES_hh_emi_in!S27=0,0,1000000*RES_hh_emi_in!S27/RES_hh_num_in!S27)</f>
        <v>190.88121192334685</v>
      </c>
      <c r="T27" s="69">
        <f>IF(RES_hh_emi_in!T27=0,0,1000000*RES_hh_emi_in!T27/RES_hh_num_in!T27)</f>
        <v>155.67691678237946</v>
      </c>
      <c r="U27" s="69">
        <f>IF(RES_hh_emi_in!U27=0,0,1000000*RES_hh_emi_in!U27/RES_hh_num_in!U27)</f>
        <v>140.34025552888403</v>
      </c>
      <c r="V27" s="69">
        <f>IF(RES_hh_emi_in!V27=0,0,1000000*RES_hh_emi_in!V27/RES_hh_num_in!V27)</f>
        <v>132.46024682197077</v>
      </c>
      <c r="W27" s="69">
        <f>IF(RES_hh_emi_in!W27=0,0,1000000*RES_hh_emi_in!W27/RES_hh_num_in!W27)</f>
        <v>129.58982477020658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252.69337194528993</v>
      </c>
      <c r="D29" s="72">
        <f>IF(RES_hh_emi_in!D29=0,0,1000000*RES_hh_emi_in!D29/RES_hh_num_in!D29)</f>
        <v>243.51838971440594</v>
      </c>
      <c r="E29" s="72">
        <f>IF(RES_hh_emi_in!E29=0,0,1000000*RES_hh_emi_in!E29/RES_hh_num_in!E29)</f>
        <v>222.6526505738982</v>
      </c>
      <c r="F29" s="72">
        <f>IF(RES_hh_emi_in!F29=0,0,1000000*RES_hh_emi_in!F29/RES_hh_num_in!F29)</f>
        <v>261.2264661425184</v>
      </c>
      <c r="G29" s="72">
        <f>IF(RES_hh_emi_in!G29=0,0,1000000*RES_hh_emi_in!G29/RES_hh_num_in!G29)</f>
        <v>252.88197560310215</v>
      </c>
      <c r="H29" s="72">
        <f>IF(RES_hh_emi_in!H29=0,0,1000000*RES_hh_emi_in!H29/RES_hh_num_in!H29)</f>
        <v>220.36491811715999</v>
      </c>
      <c r="I29" s="72">
        <f>IF(RES_hh_emi_in!I29=0,0,1000000*RES_hh_emi_in!I29/RES_hh_num_in!I29)</f>
        <v>205.65872700566578</v>
      </c>
      <c r="J29" s="72">
        <f>IF(RES_hh_emi_in!J29=0,0,1000000*RES_hh_emi_in!J29/RES_hh_num_in!J29)</f>
        <v>236.20312319054065</v>
      </c>
      <c r="K29" s="72">
        <f>IF(RES_hh_emi_in!K29=0,0,1000000*RES_hh_emi_in!K29/RES_hh_num_in!K29)</f>
        <v>253.6448678377171</v>
      </c>
      <c r="L29" s="72">
        <f>IF(RES_hh_emi_in!L29=0,0,1000000*RES_hh_emi_in!L29/RES_hh_num_in!L29)</f>
        <v>239.06424740704998</v>
      </c>
      <c r="M29" s="72">
        <f>IF(RES_hh_emi_in!M29=0,0,1000000*RES_hh_emi_in!M29/RES_hh_num_in!M29)</f>
        <v>223.36372884464626</v>
      </c>
      <c r="N29" s="72">
        <f>IF(RES_hh_emi_in!N29=0,0,1000000*RES_hh_emi_in!N29/RES_hh_num_in!N29)</f>
        <v>224.2459603647867</v>
      </c>
      <c r="O29" s="72">
        <f>IF(RES_hh_emi_in!O29=0,0,1000000*RES_hh_emi_in!O29/RES_hh_num_in!O29)</f>
        <v>243.98451710299867</v>
      </c>
      <c r="P29" s="72">
        <f>IF(RES_hh_emi_in!P29=0,0,1000000*RES_hh_emi_in!P29/RES_hh_num_in!P29)</f>
        <v>228.28902088736191</v>
      </c>
      <c r="Q29" s="72">
        <f>IF(RES_hh_emi_in!Q29=0,0,1000000*RES_hh_emi_in!Q29/RES_hh_num_in!Q29)</f>
        <v>241.15076121534932</v>
      </c>
      <c r="R29" s="72">
        <f>IF(RES_hh_emi_in!R29=0,0,1000000*RES_hh_emi_in!R29/RES_hh_num_in!R29)</f>
        <v>229.27592158139385</v>
      </c>
      <c r="S29" s="72">
        <f>IF(RES_hh_emi_in!S29=0,0,1000000*RES_hh_emi_in!S29/RES_hh_num_in!S29)</f>
        <v>213.46176080834024</v>
      </c>
      <c r="T29" s="72">
        <f>IF(RES_hh_emi_in!T29=0,0,1000000*RES_hh_emi_in!T29/RES_hh_num_in!T29)</f>
        <v>205.60058591213277</v>
      </c>
      <c r="U29" s="72">
        <f>IF(RES_hh_emi_in!U29=0,0,1000000*RES_hh_emi_in!U29/RES_hh_num_in!U29)</f>
        <v>187.15205601716264</v>
      </c>
      <c r="V29" s="72">
        <f>IF(RES_hh_emi_in!V29=0,0,1000000*RES_hh_emi_in!V29/RES_hh_num_in!V29)</f>
        <v>179.32140892472179</v>
      </c>
      <c r="W29" s="72">
        <f>IF(RES_hh_emi_in!W29=0,0,1000000*RES_hh_emi_in!W29/RES_hh_num_in!W29)</f>
        <v>170.56662044431957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0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0</v>
      </c>
      <c r="I30" s="72">
        <f>IF(RES_hh_emi_in!I30=0,0,1000000*RES_hh_emi_in!I30/RES_hh_num_in!I30)</f>
        <v>0</v>
      </c>
      <c r="J30" s="72">
        <f>IF(RES_hh_emi_in!J30=0,0,1000000*RES_hh_emi_in!J30/RES_hh_num_in!J30)</f>
        <v>0</v>
      </c>
      <c r="K30" s="72">
        <f>IF(RES_hh_emi_in!K30=0,0,1000000*RES_hh_emi_in!K30/RES_hh_num_in!K30)</f>
        <v>0</v>
      </c>
      <c r="L30" s="72">
        <f>IF(RES_hh_emi_in!L30=0,0,1000000*RES_hh_emi_in!L30/RES_hh_num_in!L30)</f>
        <v>0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0</v>
      </c>
      <c r="P30" s="72">
        <f>IF(RES_hh_emi_in!P30=0,0,1000000*RES_hh_emi_in!P30/RES_hh_num_in!P30)</f>
        <v>0</v>
      </c>
      <c r="Q30" s="72">
        <f>IF(RES_hh_emi_in!Q30=0,0,1000000*RES_hh_emi_in!Q30/RES_hh_num_in!Q30)</f>
        <v>0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29.016021608227053</v>
      </c>
      <c r="D3" s="65">
        <f>IF(RES_hh_fech_in!D3=0,0,RES_hh_fech_in!D3/RES_summary!D$21)</f>
        <v>27.410246249111452</v>
      </c>
      <c r="E3" s="65">
        <f>IF(RES_hh_fech_in!E3=0,0,RES_hh_fech_in!E3/RES_summary!E$21)</f>
        <v>25.653811412934118</v>
      </c>
      <c r="F3" s="65">
        <f>IF(RES_hh_fech_in!F3=0,0,RES_hh_fech_in!F3/RES_summary!F$21)</f>
        <v>31.021277956895048</v>
      </c>
      <c r="G3" s="65">
        <f>IF(RES_hh_fech_in!G3=0,0,RES_hh_fech_in!G3/RES_summary!G$21)</f>
        <v>27.708624087898418</v>
      </c>
      <c r="H3" s="65">
        <f>IF(RES_hh_fech_in!H3=0,0,RES_hh_fech_in!H3/RES_summary!H$21)</f>
        <v>27.940198827394671</v>
      </c>
      <c r="I3" s="65">
        <f>IF(RES_hh_fech_in!I3=0,0,RES_hh_fech_in!I3/RES_summary!I$21)</f>
        <v>29.098511318761886</v>
      </c>
      <c r="J3" s="65">
        <f>IF(RES_hh_fech_in!J3=0,0,RES_hh_fech_in!J3/RES_summary!J$21)</f>
        <v>29.512578200960444</v>
      </c>
      <c r="K3" s="65">
        <f>IF(RES_hh_fech_in!K3=0,0,RES_hh_fech_in!K3/RES_summary!K$21)</f>
        <v>24.932619068547623</v>
      </c>
      <c r="L3" s="65">
        <f>IF(RES_hh_fech_in!L3=0,0,RES_hh_fech_in!L3/RES_summary!L$21)</f>
        <v>25.766003827197093</v>
      </c>
      <c r="M3" s="65">
        <f>IF(RES_hh_fech_in!M3=0,0,RES_hh_fech_in!M3/RES_summary!M$21)</f>
        <v>26.507376268255111</v>
      </c>
      <c r="N3" s="65">
        <f>IF(RES_hh_fech_in!N3=0,0,RES_hh_fech_in!N3/RES_summary!N$21)</f>
        <v>26.598048364597979</v>
      </c>
      <c r="O3" s="65">
        <f>IF(RES_hh_fech_in!O3=0,0,RES_hh_fech_in!O3/RES_summary!O$21)</f>
        <v>28.493411147354756</v>
      </c>
      <c r="P3" s="65">
        <f>IF(RES_hh_fech_in!P3=0,0,RES_hh_fech_in!P3/RES_summary!P$21)</f>
        <v>22.22962532703415</v>
      </c>
      <c r="Q3" s="65">
        <f>IF(RES_hh_fech_in!Q3=0,0,RES_hh_fech_in!Q3/RES_summary!Q$21)</f>
        <v>24.950334791469306</v>
      </c>
      <c r="R3" s="65">
        <f>IF(RES_hh_fech_in!R3=0,0,RES_hh_fech_in!R3/RES_summary!R$21)</f>
        <v>22.80698579878802</v>
      </c>
      <c r="S3" s="65">
        <f>IF(RES_hh_fech_in!S3=0,0,RES_hh_fech_in!S3/RES_summary!S$21)</f>
        <v>27.790011626959366</v>
      </c>
      <c r="T3" s="65">
        <f>IF(RES_hh_fech_in!T3=0,0,RES_hh_fech_in!T3/RES_summary!T$21)</f>
        <v>25.999507248855927</v>
      </c>
      <c r="U3" s="65">
        <f>IF(RES_hh_fech_in!U3=0,0,RES_hh_fech_in!U3/RES_summary!U$21)</f>
        <v>26.378249183653214</v>
      </c>
      <c r="V3" s="65">
        <f>IF(RES_hh_fech_in!V3=0,0,RES_hh_fech_in!V3/RES_summary!V$21)</f>
        <v>27.049128940750212</v>
      </c>
      <c r="W3" s="65">
        <f>IF(RES_hh_fech_in!W3=0,0,RES_hh_fech_in!W3/RES_summary!W$21)</f>
        <v>32.723617039115688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2.9789935298403667</v>
      </c>
      <c r="D4" s="69">
        <f>IF(RES_hh_fech_in!D4=0,0,RES_hh_fech_in!D4/RES_summary!D$21)</f>
        <v>3.8388025721670993</v>
      </c>
      <c r="E4" s="69">
        <f>IF(RES_hh_fech_in!E4=0,0,RES_hh_fech_in!E4/RES_summary!E$21)</f>
        <v>2.9150873073345251</v>
      </c>
      <c r="F4" s="69">
        <f>IF(RES_hh_fech_in!F4=0,0,RES_hh_fech_in!F4/RES_summary!F$21)</f>
        <v>2.4913485509474751</v>
      </c>
      <c r="G4" s="69">
        <f>IF(RES_hh_fech_in!G4=0,0,RES_hh_fech_in!G4/RES_summary!G$21)</f>
        <v>2.2724268595051806</v>
      </c>
      <c r="H4" s="69">
        <f>IF(RES_hh_fech_in!H4=0,0,RES_hh_fech_in!H4/RES_summary!H$21)</f>
        <v>2.5510345667457335</v>
      </c>
      <c r="I4" s="69">
        <f>IF(RES_hh_fech_in!I4=0,0,RES_hh_fech_in!I4/RES_summary!I$21)</f>
        <v>2.663732140136982</v>
      </c>
      <c r="J4" s="69">
        <f>IF(RES_hh_fech_in!J4=0,0,RES_hh_fech_in!J4/RES_summary!J$21)</f>
        <v>2.7014647459192114</v>
      </c>
      <c r="K4" s="69">
        <f>IF(RES_hh_fech_in!K4=0,0,RES_hh_fech_in!K4/RES_summary!K$21)</f>
        <v>2.9702613570456191</v>
      </c>
      <c r="L4" s="69">
        <f>IF(RES_hh_fech_in!L4=0,0,RES_hh_fech_in!L4/RES_summary!L$21)</f>
        <v>6.1015337748613012</v>
      </c>
      <c r="M4" s="69">
        <f>IF(RES_hh_fech_in!M4=0,0,RES_hh_fech_in!M4/RES_summary!M$21)</f>
        <v>4.191284233413672</v>
      </c>
      <c r="N4" s="69">
        <f>IF(RES_hh_fech_in!N4=0,0,RES_hh_fech_in!N4/RES_summary!N$21)</f>
        <v>5.3244956061389432</v>
      </c>
      <c r="O4" s="69">
        <f>IF(RES_hh_fech_in!O4=0,0,RES_hh_fech_in!O4/RES_summary!O$21)</f>
        <v>5.0669476938697811</v>
      </c>
      <c r="P4" s="69">
        <f>IF(RES_hh_fech_in!P4=0,0,RES_hh_fech_in!P4/RES_summary!P$21)</f>
        <v>2.2989152771137729</v>
      </c>
      <c r="Q4" s="69">
        <f>IF(RES_hh_fech_in!Q4=0,0,RES_hh_fech_in!Q4/RES_summary!Q$21)</f>
        <v>2.512081596172802</v>
      </c>
      <c r="R4" s="69">
        <f>IF(RES_hh_fech_in!R4=0,0,RES_hh_fech_in!R4/RES_summary!R$21)</f>
        <v>2.3774140241465513</v>
      </c>
      <c r="S4" s="69">
        <f>IF(RES_hh_fech_in!S4=0,0,RES_hh_fech_in!S4/RES_summary!S$21)</f>
        <v>5.2657248522889786</v>
      </c>
      <c r="T4" s="69">
        <f>IF(RES_hh_fech_in!T4=0,0,RES_hh_fech_in!T4/RES_summary!T$21)</f>
        <v>3.679305949041852</v>
      </c>
      <c r="U4" s="69">
        <f>IF(RES_hh_fech_in!U4=0,0,RES_hh_fech_in!U4/RES_summary!U$21)</f>
        <v>2.932799321500037</v>
      </c>
      <c r="V4" s="69">
        <f>IF(RES_hh_fech_in!V4=0,0,RES_hh_fech_in!V4/RES_summary!V$21)</f>
        <v>3.518976000208057</v>
      </c>
      <c r="W4" s="69">
        <f>IF(RES_hh_fech_in!W4=0,0,RES_hh_fech_in!W4/RES_summary!W$21)</f>
        <v>5.7452037799477065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4.6939566529452996</v>
      </c>
      <c r="D6" s="72">
        <f>IF(RES_hh_fech_in!D6=0,0,RES_hh_fech_in!D6/RES_summary!D$21)</f>
        <v>6.5247092082802425</v>
      </c>
      <c r="E6" s="72">
        <f>IF(RES_hh_fech_in!E6=0,0,RES_hh_fech_in!E6/RES_summary!E$21)</f>
        <v>8.1283488113352025</v>
      </c>
      <c r="F6" s="72">
        <f>IF(RES_hh_fech_in!F6=0,0,RES_hh_fech_in!F6/RES_summary!F$21)</f>
        <v>0</v>
      </c>
      <c r="G6" s="72">
        <f>IF(RES_hh_fech_in!G6=0,0,RES_hh_fech_in!G6/RES_summary!G$21)</f>
        <v>7.1550773301748354</v>
      </c>
      <c r="H6" s="72">
        <f>IF(RES_hh_fech_in!H6=0,0,RES_hh_fech_in!H6/RES_summary!H$21)</f>
        <v>7.7627114542593958</v>
      </c>
      <c r="I6" s="72">
        <f>IF(RES_hh_fech_in!I6=0,0,RES_hh_fech_in!I6/RES_summary!I$21)</f>
        <v>7.0937809111859229</v>
      </c>
      <c r="J6" s="72">
        <f>IF(RES_hh_fech_in!J6=0,0,RES_hh_fech_in!J6/RES_summary!J$21)</f>
        <v>6.5406956376724947</v>
      </c>
      <c r="K6" s="72">
        <f>IF(RES_hh_fech_in!K6=0,0,RES_hh_fech_in!K6/RES_summary!K$21)</f>
        <v>7.1011534439420787</v>
      </c>
      <c r="L6" s="72">
        <f>IF(RES_hh_fech_in!L6=0,0,RES_hh_fech_in!L6/RES_summary!L$21)</f>
        <v>7.1387405612428205</v>
      </c>
      <c r="M6" s="72">
        <f>IF(RES_hh_fech_in!M6=0,0,RES_hh_fech_in!M6/RES_summary!M$21)</f>
        <v>6.7899666464831236</v>
      </c>
      <c r="N6" s="72">
        <f>IF(RES_hh_fech_in!N6=0,0,RES_hh_fech_in!N6/RES_summary!N$21)</f>
        <v>8.655219208242583</v>
      </c>
      <c r="O6" s="72">
        <f>IF(RES_hh_fech_in!O6=0,0,RES_hh_fech_in!O6/RES_summary!O$21)</f>
        <v>8.8955127986494045</v>
      </c>
      <c r="P6" s="72">
        <f>IF(RES_hh_fech_in!P6=0,0,RES_hh_fech_in!P6/RES_summary!P$21)</f>
        <v>7.8048084729875624</v>
      </c>
      <c r="Q6" s="72">
        <f>IF(RES_hh_fech_in!Q6=0,0,RES_hh_fech_in!Q6/RES_summary!Q$21)</f>
        <v>10.357146554557431</v>
      </c>
      <c r="R6" s="72">
        <f>IF(RES_hh_fech_in!R6=0,0,RES_hh_fech_in!R6/RES_summary!R$21)</f>
        <v>0</v>
      </c>
      <c r="S6" s="72">
        <f>IF(RES_hh_fech_in!S6=0,0,RES_hh_fech_in!S6/RES_summary!S$21)</f>
        <v>13.534050138761286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12.298364690776808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4.3097766467761378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6.4729174040932467</v>
      </c>
      <c r="I7" s="72">
        <f>IF(RES_hh_fech_in!I7=0,0,RES_hh_fech_in!I7/RES_summary!I$21)</f>
        <v>6.3220779196066896</v>
      </c>
      <c r="J7" s="72">
        <f>IF(RES_hh_fech_in!J7=0,0,RES_hh_fech_in!J7/RES_summary!J$21)</f>
        <v>6.3146020541228323</v>
      </c>
      <c r="K7" s="72">
        <f>IF(RES_hh_fech_in!K7=0,0,RES_hh_fech_in!K7/RES_summary!K$21)</f>
        <v>6.3378384148356357</v>
      </c>
      <c r="L7" s="72">
        <f>IF(RES_hh_fech_in!L7=0,0,RES_hh_fech_in!L7/RES_summary!L$21)</f>
        <v>6.8003114676421319</v>
      </c>
      <c r="M7" s="72">
        <f>IF(RES_hh_fech_in!M7=0,0,RES_hh_fech_in!M7/RES_summary!M$21)</f>
        <v>7.0129927006905453</v>
      </c>
      <c r="N7" s="72">
        <f>IF(RES_hh_fech_in!N7=0,0,RES_hh_fech_in!N7/RES_summary!N$21)</f>
        <v>7.5753989744660108</v>
      </c>
      <c r="O7" s="72">
        <f>IF(RES_hh_fech_in!O7=0,0,RES_hh_fech_in!O7/RES_summary!O$21)</f>
        <v>7.7518151191103337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8.2536401666957122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0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0</v>
      </c>
      <c r="I8" s="72">
        <f>IF(RES_hh_fech_in!I8=0,0,RES_hh_fech_in!I8/RES_summary!I$21)</f>
        <v>0</v>
      </c>
      <c r="J8" s="72">
        <f>IF(RES_hh_fech_in!J8=0,0,RES_hh_fech_in!J8/RES_summary!J$21)</f>
        <v>0</v>
      </c>
      <c r="K8" s="72">
        <f>IF(RES_hh_fech_in!K8=0,0,RES_hh_fech_in!K8/RES_summary!K$21)</f>
        <v>0</v>
      </c>
      <c r="L8" s="72">
        <f>IF(RES_hh_fech_in!L8=0,0,RES_hh_fech_in!L8/RES_summary!L$21)</f>
        <v>0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0</v>
      </c>
      <c r="P8" s="72">
        <f>IF(RES_hh_fech_in!P8=0,0,RES_hh_fech_in!P8/RES_summary!P$21)</f>
        <v>0</v>
      </c>
      <c r="Q8" s="72">
        <f>IF(RES_hh_fech_in!Q8=0,0,RES_hh_fech_in!Q8/RES_summary!Q$21)</f>
        <v>0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0</v>
      </c>
      <c r="D9" s="72">
        <f>IF(RES_hh_fech_in!D9=0,0,RES_hh_fech_in!D9/RES_summary!D$21)</f>
        <v>0</v>
      </c>
      <c r="E9" s="72">
        <f>IF(RES_hh_fech_in!E9=0,0,RES_hh_fech_in!E9/RES_summary!E$21)</f>
        <v>0</v>
      </c>
      <c r="F9" s="72">
        <f>IF(RES_hh_fech_in!F9=0,0,RES_hh_fech_in!F9/RES_summary!F$21)</f>
        <v>0</v>
      </c>
      <c r="G9" s="72">
        <f>IF(RES_hh_fech_in!G9=0,0,RES_hh_fech_in!G9/RES_summary!G$21)</f>
        <v>0</v>
      </c>
      <c r="H9" s="72">
        <f>IF(RES_hh_fech_in!H9=0,0,RES_hh_fech_in!H9/RES_summary!H$21)</f>
        <v>0</v>
      </c>
      <c r="I9" s="72">
        <f>IF(RES_hh_fech_in!I9=0,0,RES_hh_fech_in!I9/RES_summary!I$21)</f>
        <v>0</v>
      </c>
      <c r="J9" s="72">
        <f>IF(RES_hh_fech_in!J9=0,0,RES_hh_fech_in!J9/RES_summary!J$21)</f>
        <v>0</v>
      </c>
      <c r="K9" s="72">
        <f>IF(RES_hh_fech_in!K9=0,0,RES_hh_fech_in!K9/RES_summary!K$21)</f>
        <v>0</v>
      </c>
      <c r="L9" s="72">
        <f>IF(RES_hh_fech_in!L9=0,0,RES_hh_fech_in!L9/RES_summary!L$21)</f>
        <v>7.709029331759524</v>
      </c>
      <c r="M9" s="72">
        <f>IF(RES_hh_fech_in!M9=0,0,RES_hh_fech_in!M9/RES_summary!M$21)</f>
        <v>5.5560182022217521</v>
      </c>
      <c r="N9" s="72">
        <f>IF(RES_hh_fech_in!N9=0,0,RES_hh_fech_in!N9/RES_summary!N$21)</f>
        <v>6.2037457979381943</v>
      </c>
      <c r="O9" s="72">
        <f>IF(RES_hh_fech_in!O9=0,0,RES_hh_fech_in!O9/RES_summary!O$21)</f>
        <v>5.3651139978566009</v>
      </c>
      <c r="P9" s="72">
        <f>IF(RES_hh_fech_in!P9=0,0,RES_hh_fech_in!P9/RES_summary!P$21)</f>
        <v>6.1281842655167758</v>
      </c>
      <c r="Q9" s="72">
        <f>IF(RES_hh_fech_in!Q9=0,0,RES_hh_fech_in!Q9/RES_summary!Q$21)</f>
        <v>0</v>
      </c>
      <c r="R9" s="72">
        <f>IF(RES_hh_fech_in!R9=0,0,RES_hh_fech_in!R9/RES_summary!R$21)</f>
        <v>5.8086252951850916</v>
      </c>
      <c r="S9" s="72">
        <f>IF(RES_hh_fech_in!S9=0,0,RES_hh_fech_in!S9/RES_summary!S$21)</f>
        <v>0</v>
      </c>
      <c r="T9" s="72">
        <f>IF(RES_hh_fech_in!T9=0,0,RES_hh_fech_in!T9/RES_summary!T$21)</f>
        <v>6.6891335677869437</v>
      </c>
      <c r="U9" s="72">
        <f>IF(RES_hh_fech_in!U9=0,0,RES_hh_fech_in!U9/RES_summary!U$21)</f>
        <v>8.1154637877255826</v>
      </c>
      <c r="V9" s="72">
        <f>IF(RES_hh_fech_in!V9=0,0,RES_hh_fech_in!V9/RES_summary!V$21)</f>
        <v>0</v>
      </c>
      <c r="W9" s="72">
        <f>IF(RES_hh_fech_in!W9=0,0,RES_hh_fech_in!W9/RES_summary!W$21)</f>
        <v>7.8922859177211624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1.1672915748038426</v>
      </c>
      <c r="D12" s="72">
        <f>IF(RES_hh_fech_in!D12=0,0,RES_hh_fech_in!D12/RES_summary!D$21)</f>
        <v>1.4738003057363696</v>
      </c>
      <c r="E12" s="72">
        <f>IF(RES_hh_fech_in!E12=0,0,RES_hh_fech_in!E12/RES_summary!E$21)</f>
        <v>2.0506137812392855</v>
      </c>
      <c r="F12" s="72">
        <f>IF(RES_hh_fech_in!F12=0,0,RES_hh_fech_in!F12/RES_summary!F$21)</f>
        <v>1.7797152163784418</v>
      </c>
      <c r="G12" s="72">
        <f>IF(RES_hh_fech_in!G12=0,0,RES_hh_fech_in!G12/RES_summary!G$21)</f>
        <v>1.5127671174245856</v>
      </c>
      <c r="H12" s="72">
        <f>IF(RES_hh_fech_in!H12=0,0,RES_hh_fech_in!H12/RES_summary!H$21)</f>
        <v>1.6185026306106824</v>
      </c>
      <c r="I12" s="72">
        <f>IF(RES_hh_fech_in!I12=0,0,RES_hh_fech_in!I12/RES_summary!I$21)</f>
        <v>1.6049875884362665</v>
      </c>
      <c r="J12" s="72">
        <f>IF(RES_hh_fech_in!J12=0,0,RES_hh_fech_in!J12/RES_summary!J$21)</f>
        <v>1.3701482111875336</v>
      </c>
      <c r="K12" s="72">
        <f>IF(RES_hh_fech_in!K12=0,0,RES_hh_fech_in!K12/RES_summary!K$21)</f>
        <v>1.1040288067931125</v>
      </c>
      <c r="L12" s="72">
        <f>IF(RES_hh_fech_in!L12=0,0,RES_hh_fech_in!L12/RES_summary!L$21)</f>
        <v>1.5349317201703703</v>
      </c>
      <c r="M12" s="72">
        <f>IF(RES_hh_fech_in!M12=0,0,RES_hh_fech_in!M12/RES_summary!M$21)</f>
        <v>1.3649735155765932</v>
      </c>
      <c r="N12" s="72">
        <f>IF(RES_hh_fech_in!N12=0,0,RES_hh_fech_in!N12/RES_summary!N$21)</f>
        <v>1.5370064212703496</v>
      </c>
      <c r="O12" s="72">
        <f>IF(RES_hh_fech_in!O12=0,0,RES_hh_fech_in!O12/RES_summary!O$21)</f>
        <v>1.4131075012150727</v>
      </c>
      <c r="P12" s="72">
        <f>IF(RES_hh_fech_in!P12=0,0,RES_hh_fech_in!P12/RES_summary!P$21)</f>
        <v>1.2674051454819597</v>
      </c>
      <c r="Q12" s="72">
        <f>IF(RES_hh_fech_in!Q12=0,0,RES_hh_fech_in!Q12/RES_summary!Q$21)</f>
        <v>1.5983922032323312</v>
      </c>
      <c r="R12" s="72">
        <f>IF(RES_hh_fech_in!R12=0,0,RES_hh_fech_in!R12/RES_summary!R$21)</f>
        <v>1.279810358509702</v>
      </c>
      <c r="S12" s="72">
        <f>IF(RES_hh_fech_in!S12=0,0,RES_hh_fech_in!S12/RES_summary!S$21)</f>
        <v>1.6936182298202616</v>
      </c>
      <c r="T12" s="72">
        <f>IF(RES_hh_fech_in!T12=0,0,RES_hh_fech_in!T12/RES_summary!T$21)</f>
        <v>1.610816441661407</v>
      </c>
      <c r="U12" s="72">
        <f>IF(RES_hh_fech_in!U12=0,0,RES_hh_fech_in!U12/RES_summary!U$21)</f>
        <v>1.8322252582410576</v>
      </c>
      <c r="V12" s="72">
        <f>IF(RES_hh_fech_in!V12=0,0,RES_hh_fech_in!V12/RES_summary!V$21)</f>
        <v>1.8407147605899765</v>
      </c>
      <c r="W12" s="72">
        <f>IF(RES_hh_fech_in!W12=0,0,RES_hh_fech_in!W12/RES_summary!W$21)</f>
        <v>1.9594361376862457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2.9972858138152443</v>
      </c>
      <c r="D13" s="74">
        <f>IF(RES_hh_fech_in!D13=0,0,RES_hh_fech_in!D13/RES_summary!D$21)</f>
        <v>4.1001040914148756</v>
      </c>
      <c r="E13" s="74">
        <f>IF(RES_hh_fech_in!E13=0,0,RES_hh_fech_in!E13/RES_summary!E$21)</f>
        <v>5.3456271378589957</v>
      </c>
      <c r="F13" s="74">
        <f>IF(RES_hh_fech_in!F13=0,0,RES_hh_fech_in!F13/RES_summary!F$21)</f>
        <v>5.8676089500685373</v>
      </c>
      <c r="G13" s="74">
        <f>IF(RES_hh_fech_in!G13=0,0,RES_hh_fech_in!G13/RES_summary!G$21)</f>
        <v>5.1275046152444812</v>
      </c>
      <c r="H13" s="74">
        <f>IF(RES_hh_fech_in!H13=0,0,RES_hh_fech_in!H13/RES_summary!H$21)</f>
        <v>5.8912323883257525</v>
      </c>
      <c r="I13" s="74">
        <f>IF(RES_hh_fech_in!I13=0,0,RES_hh_fech_in!I13/RES_summary!I$21)</f>
        <v>5.6822772171341152</v>
      </c>
      <c r="J13" s="74">
        <f>IF(RES_hh_fech_in!J13=0,0,RES_hh_fech_in!J13/RES_summary!J$21)</f>
        <v>5.878654379931862</v>
      </c>
      <c r="K13" s="74">
        <f>IF(RES_hh_fech_in!K13=0,0,RES_hh_fech_in!K13/RES_summary!K$21)</f>
        <v>0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5.5663419680395432</v>
      </c>
      <c r="R13" s="74">
        <f>IF(RES_hh_fech_in!R13=0,0,RES_hh_fech_in!R13/RES_summary!R$21)</f>
        <v>4.3618644539225579</v>
      </c>
      <c r="S13" s="74">
        <f>IF(RES_hh_fech_in!S13=0,0,RES_hh_fech_in!S13/RES_summary!S$21)</f>
        <v>9.7331318459054366</v>
      </c>
      <c r="T13" s="74">
        <f>IF(RES_hh_fech_in!T13=0,0,RES_hh_fech_in!T13/RES_summary!T$21)</f>
        <v>8.4136248785475676</v>
      </c>
      <c r="U13" s="74">
        <f>IF(RES_hh_fech_in!U13=0,0,RES_hh_fech_in!U13/RES_summary!U$21)</f>
        <v>6.7762068921857956</v>
      </c>
      <c r="V13" s="74">
        <f>IF(RES_hh_fech_in!V13=0,0,RES_hh_fech_in!V13/RES_summary!V$21)</f>
        <v>8.1287468561295757</v>
      </c>
      <c r="W13" s="74">
        <f>IF(RES_hh_fech_in!W13=0,0,RES_hh_fech_in!W13/RES_summary!W$21)</f>
        <v>9.2040379938164012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4.1565734417313177E-2</v>
      </c>
      <c r="D14" s="76">
        <f>IF(RES_hh_fech_in!D14=0,0,RES_hh_fech_in!D14/RES_summary!D$21)</f>
        <v>6.5928100806423875E-2</v>
      </c>
      <c r="E14" s="76">
        <f>IF(RES_hh_fech_in!E14=0,0,RES_hh_fech_in!E14/RES_summary!E$21)</f>
        <v>6.9997834445268442E-2</v>
      </c>
      <c r="F14" s="76">
        <f>IF(RES_hh_fech_in!F14=0,0,RES_hh_fech_in!F14/RES_summary!F$21)</f>
        <v>0</v>
      </c>
      <c r="G14" s="76">
        <f>IF(RES_hh_fech_in!G14=0,0,RES_hh_fech_in!G14/RES_summary!G$21)</f>
        <v>7.8741041328570058E-2</v>
      </c>
      <c r="H14" s="76">
        <f>IF(RES_hh_fech_in!H14=0,0,RES_hh_fech_in!H14/RES_summary!H$21)</f>
        <v>7.9467990708589495E-2</v>
      </c>
      <c r="I14" s="76">
        <f>IF(RES_hh_fech_in!I14=0,0,RES_hh_fech_in!I14/RES_summary!I$21)</f>
        <v>7.227915159745138E-2</v>
      </c>
      <c r="J14" s="76">
        <f>IF(RES_hh_fech_in!J14=0,0,RES_hh_fech_in!J14/RES_summary!J$21)</f>
        <v>7.1179102611574924E-2</v>
      </c>
      <c r="K14" s="76">
        <f>IF(RES_hh_fech_in!K14=0,0,RES_hh_fech_in!K14/RES_summary!K$21)</f>
        <v>7.6120316978565958E-2</v>
      </c>
      <c r="L14" s="76">
        <f>IF(RES_hh_fech_in!L14=0,0,RES_hh_fech_in!L14/RES_summary!L$21)</f>
        <v>6.147984153775795E-2</v>
      </c>
      <c r="M14" s="76">
        <f>IF(RES_hh_fech_in!M14=0,0,RES_hh_fech_in!M14/RES_summary!M$21)</f>
        <v>6.5829652725937396E-2</v>
      </c>
      <c r="N14" s="76">
        <f>IF(RES_hh_fech_in!N14=0,0,RES_hh_fech_in!N14/RES_summary!N$21)</f>
        <v>6.7520096052858053E-2</v>
      </c>
      <c r="O14" s="76">
        <f>IF(RES_hh_fech_in!O14=0,0,RES_hh_fech_in!O14/RES_summary!O$21)</f>
        <v>9.789210816854936E-2</v>
      </c>
      <c r="P14" s="76">
        <f>IF(RES_hh_fech_in!P14=0,0,RES_hh_fech_in!P14/RES_summary!P$21)</f>
        <v>6.4318896106642834E-2</v>
      </c>
      <c r="Q14" s="76">
        <f>IF(RES_hh_fech_in!Q14=0,0,RES_hh_fech_in!Q14/RES_summary!Q$21)</f>
        <v>0.12466577217573474</v>
      </c>
      <c r="R14" s="76">
        <f>IF(RES_hh_fech_in!R14=0,0,RES_hh_fech_in!R14/RES_summary!R$21)</f>
        <v>3.904346782009601E-2</v>
      </c>
      <c r="S14" s="76">
        <f>IF(RES_hh_fech_in!S14=0,0,RES_hh_fech_in!S14/RES_summary!S$21)</f>
        <v>0.17902552934212576</v>
      </c>
      <c r="T14" s="76">
        <f>IF(RES_hh_fech_in!T14=0,0,RES_hh_fech_in!T14/RES_summary!T$21)</f>
        <v>5.7633573325227935E-2</v>
      </c>
      <c r="U14" s="76">
        <f>IF(RES_hh_fech_in!U14=0,0,RES_hh_fech_in!U14/RES_summary!U$21)</f>
        <v>6.526581364960983E-2</v>
      </c>
      <c r="V14" s="76">
        <f>IF(RES_hh_fech_in!V14=0,0,RES_hh_fech_in!V14/RES_summary!V$21)</f>
        <v>0.16759924484818647</v>
      </c>
      <c r="W14" s="76">
        <f>IF(RES_hh_fech_in!W14=0,0,RES_hh_fech_in!W14/RES_summary!W$21)</f>
        <v>6.3115412628964543E-2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6.1302614671322138</v>
      </c>
      <c r="D15" s="69">
        <f>IF(RES_hh_fech_in!D15=0,0,RES_hh_fech_in!D15/RES_summary!D$21)</f>
        <v>2.6784285232362568</v>
      </c>
      <c r="E15" s="69">
        <f>IF(RES_hh_fech_in!E15=0,0,RES_hh_fech_in!E15/RES_summary!E$21)</f>
        <v>2.0386238932049676</v>
      </c>
      <c r="F15" s="69">
        <f>IF(RES_hh_fech_in!F15=0,0,RES_hh_fech_in!F15/RES_summary!F$21)</f>
        <v>4.0302276949950295</v>
      </c>
      <c r="G15" s="69">
        <f>IF(RES_hh_fech_in!G15=0,0,RES_hh_fech_in!G15/RES_summary!G$21)</f>
        <v>1.2036679854263026</v>
      </c>
      <c r="H15" s="69">
        <f>IF(RES_hh_fech_in!H15=0,0,RES_hh_fech_in!H15/RES_summary!H$21)</f>
        <v>1.8312317101433326</v>
      </c>
      <c r="I15" s="69">
        <f>IF(RES_hh_fech_in!I15=0,0,RES_hh_fech_in!I15/RES_summary!I$21)</f>
        <v>4.3220848891551267</v>
      </c>
      <c r="J15" s="69">
        <f>IF(RES_hh_fech_in!J15=0,0,RES_hh_fech_in!J15/RES_summary!J$21)</f>
        <v>4.0571477084081398</v>
      </c>
      <c r="K15" s="69">
        <f>IF(RES_hh_fech_in!K15=0,0,RES_hh_fech_in!K15/RES_summary!K$21)</f>
        <v>5.0332161630517787</v>
      </c>
      <c r="L15" s="69">
        <f>IF(RES_hh_fech_in!L15=0,0,RES_hh_fech_in!L15/RES_summary!L$21)</f>
        <v>2.8079132017121622</v>
      </c>
      <c r="M15" s="69">
        <f>IF(RES_hh_fech_in!M15=0,0,RES_hh_fech_in!M15/RES_summary!M$21)</f>
        <v>2.6882899288893021</v>
      </c>
      <c r="N15" s="69">
        <f>IF(RES_hh_fech_in!N15=0,0,RES_hh_fech_in!N15/RES_summary!N$21)</f>
        <v>4.7092007342925362</v>
      </c>
      <c r="O15" s="69">
        <f>IF(RES_hh_fech_in!O15=0,0,RES_hh_fech_in!O15/RES_summary!O$21)</f>
        <v>2.8719247322655277</v>
      </c>
      <c r="P15" s="69">
        <f>IF(RES_hh_fech_in!P15=0,0,RES_hh_fech_in!P15/RES_summary!P$21)</f>
        <v>1.7976394130291744</v>
      </c>
      <c r="Q15" s="69">
        <f>IF(RES_hh_fech_in!Q15=0,0,RES_hh_fech_in!Q15/RES_summary!Q$21)</f>
        <v>3.5609294407190939</v>
      </c>
      <c r="R15" s="69">
        <f>IF(RES_hh_fech_in!R15=0,0,RES_hh_fech_in!R15/RES_summary!R$21)</f>
        <v>2.577787997390216</v>
      </c>
      <c r="S15" s="69">
        <f>IF(RES_hh_fech_in!S15=0,0,RES_hh_fech_in!S15/RES_summary!S$21)</f>
        <v>5.5562498015140376</v>
      </c>
      <c r="T15" s="69">
        <f>IF(RES_hh_fech_in!T15=0,0,RES_hh_fech_in!T15/RES_summary!T$21)</f>
        <v>3.707830658099196</v>
      </c>
      <c r="U15" s="69">
        <f>IF(RES_hh_fech_in!U15=0,0,RES_hh_fech_in!U15/RES_summary!U$21)</f>
        <v>4.7249265827378064</v>
      </c>
      <c r="V15" s="69">
        <f>IF(RES_hh_fech_in!V15=0,0,RES_hh_fech_in!V15/RES_summary!V$21)</f>
        <v>6.0780104181575938</v>
      </c>
      <c r="W15" s="69">
        <f>IF(RES_hh_fech_in!W15=0,0,RES_hh_fech_in!W15/RES_summary!W$21)</f>
        <v>11.767743323454482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6.1302614671322138</v>
      </c>
      <c r="D16" s="72">
        <f>IF(RES_hh_fech_in!D16=0,0,RES_hh_fech_in!D16/RES_summary!D$21)</f>
        <v>2.6784285232362568</v>
      </c>
      <c r="E16" s="72">
        <f>IF(RES_hh_fech_in!E16=0,0,RES_hh_fech_in!E16/RES_summary!E$21)</f>
        <v>2.0386238932049676</v>
      </c>
      <c r="F16" s="72">
        <f>IF(RES_hh_fech_in!F16=0,0,RES_hh_fech_in!F16/RES_summary!F$21)</f>
        <v>4.0302276949950295</v>
      </c>
      <c r="G16" s="72">
        <f>IF(RES_hh_fech_in!G16=0,0,RES_hh_fech_in!G16/RES_summary!G$21)</f>
        <v>1.2036679854263026</v>
      </c>
      <c r="H16" s="72">
        <f>IF(RES_hh_fech_in!H16=0,0,RES_hh_fech_in!H16/RES_summary!H$21)</f>
        <v>1.8312317101433326</v>
      </c>
      <c r="I16" s="72">
        <f>IF(RES_hh_fech_in!I16=0,0,RES_hh_fech_in!I16/RES_summary!I$21)</f>
        <v>4.3220848891551267</v>
      </c>
      <c r="J16" s="72">
        <f>IF(RES_hh_fech_in!J16=0,0,RES_hh_fech_in!J16/RES_summary!J$21)</f>
        <v>4.0571477084081398</v>
      </c>
      <c r="K16" s="72">
        <f>IF(RES_hh_fech_in!K16=0,0,RES_hh_fech_in!K16/RES_summary!K$21)</f>
        <v>5.0332161630517787</v>
      </c>
      <c r="L16" s="72">
        <f>IF(RES_hh_fech_in!L16=0,0,RES_hh_fech_in!L16/RES_summary!L$21)</f>
        <v>2.8079132017121622</v>
      </c>
      <c r="M16" s="72">
        <f>IF(RES_hh_fech_in!M16=0,0,RES_hh_fech_in!M16/RES_summary!M$21)</f>
        <v>2.6882899288893021</v>
      </c>
      <c r="N16" s="72">
        <f>IF(RES_hh_fech_in!N16=0,0,RES_hh_fech_in!N16/RES_summary!N$21)</f>
        <v>4.7092007342925362</v>
      </c>
      <c r="O16" s="72">
        <f>IF(RES_hh_fech_in!O16=0,0,RES_hh_fech_in!O16/RES_summary!O$21)</f>
        <v>2.8719247322655277</v>
      </c>
      <c r="P16" s="72">
        <f>IF(RES_hh_fech_in!P16=0,0,RES_hh_fech_in!P16/RES_summary!P$21)</f>
        <v>1.7976394130291744</v>
      </c>
      <c r="Q16" s="72">
        <f>IF(RES_hh_fech_in!Q16=0,0,RES_hh_fech_in!Q16/RES_summary!Q$21)</f>
        <v>3.5609294407190939</v>
      </c>
      <c r="R16" s="72">
        <f>IF(RES_hh_fech_in!R16=0,0,RES_hh_fech_in!R16/RES_summary!R$21)</f>
        <v>2.577787997390216</v>
      </c>
      <c r="S16" s="72">
        <f>IF(RES_hh_fech_in!S16=0,0,RES_hh_fech_in!S16/RES_summary!S$21)</f>
        <v>5.5562498015140376</v>
      </c>
      <c r="T16" s="72">
        <f>IF(RES_hh_fech_in!T16=0,0,RES_hh_fech_in!T16/RES_summary!T$21)</f>
        <v>3.707830658099196</v>
      </c>
      <c r="U16" s="72">
        <f>IF(RES_hh_fech_in!U16=0,0,RES_hh_fech_in!U16/RES_summary!U$21)</f>
        <v>4.7249265827378064</v>
      </c>
      <c r="V16" s="72">
        <f>IF(RES_hh_fech_in!V16=0,0,RES_hh_fech_in!V16/RES_summary!V$21)</f>
        <v>6.0780104181575938</v>
      </c>
      <c r="W16" s="72">
        <f>IF(RES_hh_fech_in!W16=0,0,RES_hh_fech_in!W16/RES_summary!W$21)</f>
        <v>11.767743323454482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10.641480031901688</v>
      </c>
      <c r="D17" s="69">
        <f>IF(RES_hh_fech_in!D17=0,0,RES_hh_fech_in!D17/RES_summary!D$21)</f>
        <v>11.947006056360715</v>
      </c>
      <c r="E17" s="69">
        <f>IF(RES_hh_fech_in!E17=0,0,RES_hh_fech_in!E17/RES_summary!E$21)</f>
        <v>12.18086762995703</v>
      </c>
      <c r="F17" s="69">
        <f>IF(RES_hh_fech_in!F17=0,0,RES_hh_fech_in!F17/RES_summary!F$21)</f>
        <v>14.823396470093879</v>
      </c>
      <c r="G17" s="69">
        <f>IF(RES_hh_fech_in!G17=0,0,RES_hh_fech_in!G17/RES_summary!G$21)</f>
        <v>14.801904825103533</v>
      </c>
      <c r="H17" s="69">
        <f>IF(RES_hh_fech_in!H17=0,0,RES_hh_fech_in!H17/RES_summary!H$21)</f>
        <v>15.178578713162448</v>
      </c>
      <c r="I17" s="69">
        <f>IF(RES_hh_fech_in!I17=0,0,RES_hh_fech_in!I17/RES_summary!I$21)</f>
        <v>14.259461746376221</v>
      </c>
      <c r="J17" s="69">
        <f>IF(RES_hh_fech_in!J17=0,0,RES_hh_fech_in!J17/RES_summary!J$21)</f>
        <v>13.953593568774981</v>
      </c>
      <c r="K17" s="69">
        <f>IF(RES_hh_fech_in!K17=0,0,RES_hh_fech_in!K17/RES_summary!K$21)</f>
        <v>8.1549200908418502</v>
      </c>
      <c r="L17" s="69">
        <f>IF(RES_hh_fech_in!L17=0,0,RES_hh_fech_in!L17/RES_summary!L$21)</f>
        <v>8.0868502414161245</v>
      </c>
      <c r="M17" s="69">
        <f>IF(RES_hh_fech_in!M17=0,0,RES_hh_fech_in!M17/RES_summary!M$21)</f>
        <v>11.294766124135171</v>
      </c>
      <c r="N17" s="69">
        <f>IF(RES_hh_fech_in!N17=0,0,RES_hh_fech_in!N17/RES_summary!N$21)</f>
        <v>8.6363474236435849</v>
      </c>
      <c r="O17" s="69">
        <f>IF(RES_hh_fech_in!O17=0,0,RES_hh_fech_in!O17/RES_summary!O$21)</f>
        <v>11.970144841706736</v>
      </c>
      <c r="P17" s="69">
        <f>IF(RES_hh_fech_in!P17=0,0,RES_hh_fech_in!P17/RES_summary!P$21)</f>
        <v>10.34591963066573</v>
      </c>
      <c r="Q17" s="69">
        <f>IF(RES_hh_fech_in!Q17=0,0,RES_hh_fech_in!Q17/RES_summary!Q$21)</f>
        <v>10.418661093593075</v>
      </c>
      <c r="R17" s="69">
        <f>IF(RES_hh_fech_in!R17=0,0,RES_hh_fech_in!R17/RES_summary!R$21)</f>
        <v>9.2374367197234317</v>
      </c>
      <c r="S17" s="69">
        <f>IF(RES_hh_fech_in!S17=0,0,RES_hh_fech_in!S17/RES_summary!S$21)</f>
        <v>9.5569074323562102</v>
      </c>
      <c r="T17" s="69">
        <f>IF(RES_hh_fech_in!T17=0,0,RES_hh_fech_in!T17/RES_summary!T$21)</f>
        <v>11.714706179598622</v>
      </c>
      <c r="U17" s="69">
        <f>IF(RES_hh_fech_in!U17=0,0,RES_hh_fech_in!U17/RES_summary!U$21)</f>
        <v>12.3383671031864</v>
      </c>
      <c r="V17" s="69">
        <f>IF(RES_hh_fech_in!V17=0,0,RES_hh_fech_in!V17/RES_summary!V$21)</f>
        <v>11.41043154739638</v>
      </c>
      <c r="W17" s="69">
        <f>IF(RES_hh_fech_in!W17=0,0,RES_hh_fech_in!W17/RES_summary!W$21)</f>
        <v>9.6135862770429661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0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0</v>
      </c>
      <c r="I21" s="72">
        <f>IF(RES_hh_fech_in!I21=0,0,RES_hh_fech_in!I21/RES_summary!I$21)</f>
        <v>0</v>
      </c>
      <c r="J21" s="72">
        <f>IF(RES_hh_fech_in!J21=0,0,RES_hh_fech_in!J21/RES_summary!J$21)</f>
        <v>0</v>
      </c>
      <c r="K21" s="72">
        <f>IF(RES_hh_fech_in!K21=0,0,RES_hh_fech_in!K21/RES_summary!K$21)</f>
        <v>0</v>
      </c>
      <c r="L21" s="72">
        <f>IF(RES_hh_fech_in!L21=0,0,RES_hh_fech_in!L21/RES_summary!L$21)</f>
        <v>0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0</v>
      </c>
      <c r="P21" s="72">
        <f>IF(RES_hh_fech_in!P21=0,0,RES_hh_fech_in!P21/RES_summary!P$21)</f>
        <v>0</v>
      </c>
      <c r="Q21" s="72">
        <f>IF(RES_hh_fech_in!Q21=0,0,RES_hh_fech_in!Q21/RES_summary!Q$21)</f>
        <v>0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10.641480031901688</v>
      </c>
      <c r="D25" s="74">
        <f>IF(RES_hh_fech_in!D25=0,0,RES_hh_fech_in!D25/RES_summary!D$21)</f>
        <v>10.836612265095388</v>
      </c>
      <c r="E25" s="74">
        <f>IF(RES_hh_fech_in!E25=0,0,RES_hh_fech_in!E25/RES_summary!E$21)</f>
        <v>11.824108666965412</v>
      </c>
      <c r="F25" s="74">
        <f>IF(RES_hh_fech_in!F25=0,0,RES_hh_fech_in!F25/RES_summary!F$21)</f>
        <v>14.667432199921876</v>
      </c>
      <c r="G25" s="74">
        <f>IF(RES_hh_fech_in!G25=0,0,RES_hh_fech_in!G25/RES_summary!G$21)</f>
        <v>14.315725214114764</v>
      </c>
      <c r="H25" s="74">
        <f>IF(RES_hh_fech_in!H25=0,0,RES_hh_fech_in!H25/RES_summary!H$21)</f>
        <v>14.716770590606371</v>
      </c>
      <c r="I25" s="74">
        <f>IF(RES_hh_fech_in!I25=0,0,RES_hh_fech_in!I25/RES_summary!I$21)</f>
        <v>13.244136270253675</v>
      </c>
      <c r="J25" s="74">
        <f>IF(RES_hh_fech_in!J25=0,0,RES_hh_fech_in!J25/RES_summary!J$21)</f>
        <v>12.932769810725777</v>
      </c>
      <c r="K25" s="74">
        <f>IF(RES_hh_fech_in!K25=0,0,RES_hh_fech_in!K25/RES_summary!K$21)</f>
        <v>5.9212997614572043</v>
      </c>
      <c r="L25" s="74">
        <f>IF(RES_hh_fech_in!L25=0,0,RES_hh_fech_in!L25/RES_summary!L$21)</f>
        <v>1.7232334186723464</v>
      </c>
      <c r="M25" s="74">
        <f>IF(RES_hh_fech_in!M25=0,0,RES_hh_fech_in!M25/RES_summary!M$21)</f>
        <v>9.0644460062653387</v>
      </c>
      <c r="N25" s="74">
        <f>IF(RES_hh_fech_in!N25=0,0,RES_hh_fech_in!N25/RES_summary!N$21)</f>
        <v>5.2589436574330595</v>
      </c>
      <c r="O25" s="74">
        <f>IF(RES_hh_fech_in!O25=0,0,RES_hh_fech_in!O25/RES_summary!O$21)</f>
        <v>11.894136630575417</v>
      </c>
      <c r="P25" s="74">
        <f>IF(RES_hh_fech_in!P25=0,0,RES_hh_fech_in!P25/RES_summary!P$21)</f>
        <v>8.6253609462117105</v>
      </c>
      <c r="Q25" s="74">
        <f>IF(RES_hh_fech_in!Q25=0,0,RES_hh_fech_in!Q25/RES_summary!Q$21)</f>
        <v>8.423570674259512</v>
      </c>
      <c r="R25" s="74">
        <f>IF(RES_hh_fech_in!R25=0,0,RES_hh_fech_in!R25/RES_summary!R$21)</f>
        <v>6.1813023742720477</v>
      </c>
      <c r="S25" s="74">
        <f>IF(RES_hh_fech_in!S25=0,0,RES_hh_fech_in!S25/RES_summary!S$21)</f>
        <v>6.4724091822451539</v>
      </c>
      <c r="T25" s="74">
        <f>IF(RES_hh_fech_in!T25=0,0,RES_hh_fech_in!T25/RES_summary!T$21)</f>
        <v>9.2413072740202438</v>
      </c>
      <c r="U25" s="74">
        <f>IF(RES_hh_fech_in!U25=0,0,RES_hh_fech_in!U25/RES_summary!U$21)</f>
        <v>11.140932634962862</v>
      </c>
      <c r="V25" s="74">
        <f>IF(RES_hh_fech_in!V25=0,0,RES_hh_fech_in!V25/RES_summary!V$21)</f>
        <v>9.964217825558551</v>
      </c>
      <c r="W25" s="74">
        <f>IF(RES_hh_fech_in!W25=0,0,RES_hh_fech_in!W25/RES_summary!W$21)</f>
        <v>9.5650811267109717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5.6977917554205142</v>
      </c>
      <c r="E26" s="77">
        <f>IF(RES_hh_fech_in!E26=0,0,RES_hh_fech_in!E26/RES_summary!E$21)</f>
        <v>5.5297639263700304</v>
      </c>
      <c r="F26" s="77">
        <f>IF(RES_hh_fech_in!F26=0,0,RES_hh_fech_in!F26/RES_summary!F$21)</f>
        <v>6.644727760453021</v>
      </c>
      <c r="G26" s="77">
        <f>IF(RES_hh_fech_in!G26=0,0,RES_hh_fech_in!G26/RES_summary!G$21)</f>
        <v>6.7790559047171914</v>
      </c>
      <c r="H26" s="77">
        <f>IF(RES_hh_fech_in!H26=0,0,RES_hh_fech_in!H26/RES_summary!H$21)</f>
        <v>6.9618660231102769</v>
      </c>
      <c r="I26" s="77">
        <f>IF(RES_hh_fech_in!I26=0,0,RES_hh_fech_in!I26/RES_summary!I$21)</f>
        <v>6.7897279781857414</v>
      </c>
      <c r="J26" s="77">
        <f>IF(RES_hh_fech_in!J26=0,0,RES_hh_fech_in!J26/RES_summary!J$21)</f>
        <v>6.678609671304959</v>
      </c>
      <c r="K26" s="77">
        <f>IF(RES_hh_fech_in!K26=0,0,RES_hh_fech_in!K26/RES_summary!K$21)</f>
        <v>3.020487509727046</v>
      </c>
      <c r="L26" s="77">
        <f>IF(RES_hh_fech_in!L26=0,0,RES_hh_fech_in!L26/RES_summary!L$21)</f>
        <v>6.5531897003339772</v>
      </c>
      <c r="M26" s="77">
        <f>IF(RES_hh_fech_in!M26=0,0,RES_hh_fech_in!M26/RES_summary!M$21)</f>
        <v>6.0237018631448347</v>
      </c>
      <c r="N26" s="77">
        <f>IF(RES_hh_fech_in!N26=0,0,RES_hh_fech_in!N26/RES_summary!N$21)</f>
        <v>5.2493422774876786</v>
      </c>
      <c r="O26" s="77">
        <f>IF(RES_hh_fech_in!O26=0,0,RES_hh_fech_in!O26/RES_summary!O$21)</f>
        <v>6.0517407232273888</v>
      </c>
      <c r="P26" s="77">
        <f>IF(RES_hh_fech_in!P26=0,0,RES_hh_fech_in!P26/RES_summary!P$21)</f>
        <v>6.1596292276643414</v>
      </c>
      <c r="Q26" s="77">
        <f>IF(RES_hh_fech_in!Q26=0,0,RES_hh_fech_in!Q26/RES_summary!Q$21)</f>
        <v>6.2907785536540972</v>
      </c>
      <c r="R26" s="77">
        <f>IF(RES_hh_fech_in!R26=0,0,RES_hh_fech_in!R26/RES_summary!R$21)</f>
        <v>6.2275309258106182</v>
      </c>
      <c r="S26" s="77">
        <f>IF(RES_hh_fech_in!S26=0,0,RES_hh_fech_in!S26/RES_summary!S$21)</f>
        <v>6.2884094902198484</v>
      </c>
      <c r="T26" s="77">
        <f>IF(RES_hh_fech_in!T26=0,0,RES_hh_fech_in!T26/RES_summary!T$21)</f>
        <v>6.3889207776237695</v>
      </c>
      <c r="U26" s="77">
        <f>IF(RES_hh_fech_in!U26=0,0,RES_hh_fech_in!U26/RES_summary!U$21)</f>
        <v>6.6940621977141337</v>
      </c>
      <c r="V26" s="77">
        <f>IF(RES_hh_fech_in!V26=0,0,RES_hh_fech_in!V26/RES_summary!V$21)</f>
        <v>6.943400857343768</v>
      </c>
      <c r="W26" s="77">
        <f>IF(RES_hh_fech_in!W26=0,0,RES_hh_fech_in!W26/RES_summary!W$21)</f>
        <v>5.4065277749683158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9.2652865793527841</v>
      </c>
      <c r="D27" s="69">
        <f>IF(RES_hh_fech_in!D27=0,0,RES_hh_fech_in!D27/RES_summary!D$21)</f>
        <v>8.9460090973473836</v>
      </c>
      <c r="E27" s="69">
        <f>IF(RES_hh_fech_in!E27=0,0,RES_hh_fech_in!E27/RES_summary!E$21)</f>
        <v>8.5192325824375974</v>
      </c>
      <c r="F27" s="69">
        <f>IF(RES_hh_fech_in!F27=0,0,RES_hh_fech_in!F27/RES_summary!F$21)</f>
        <v>9.6763052408586638</v>
      </c>
      <c r="G27" s="69">
        <f>IF(RES_hh_fech_in!G27=0,0,RES_hh_fech_in!G27/RES_summary!G$21)</f>
        <v>9.4306244178634024</v>
      </c>
      <c r="H27" s="69">
        <f>IF(RES_hh_fech_in!H27=0,0,RES_hh_fech_in!H27/RES_summary!H$21)</f>
        <v>8.3793538373431549</v>
      </c>
      <c r="I27" s="69">
        <f>IF(RES_hh_fech_in!I27=0,0,RES_hh_fech_in!I27/RES_summary!I$21)</f>
        <v>7.8532325430935614</v>
      </c>
      <c r="J27" s="69">
        <f>IF(RES_hh_fech_in!J27=0,0,RES_hh_fech_in!J27/RES_summary!J$21)</f>
        <v>8.8003721778581099</v>
      </c>
      <c r="K27" s="69">
        <f>IF(RES_hh_fech_in!K27=0,0,RES_hh_fech_in!K27/RES_summary!K$21)</f>
        <v>8.7742214576083786</v>
      </c>
      <c r="L27" s="69">
        <f>IF(RES_hh_fech_in!L27=0,0,RES_hh_fech_in!L27/RES_summary!L$21)</f>
        <v>8.7697066092075087</v>
      </c>
      <c r="M27" s="69">
        <f>IF(RES_hh_fech_in!M27=0,0,RES_hh_fech_in!M27/RES_summary!M$21)</f>
        <v>8.3330359818169661</v>
      </c>
      <c r="N27" s="69">
        <f>IF(RES_hh_fech_in!N27=0,0,RES_hh_fech_in!N27/RES_summary!N$21)</f>
        <v>7.9280046005229154</v>
      </c>
      <c r="O27" s="69">
        <f>IF(RES_hh_fech_in!O27=0,0,RES_hh_fech_in!O27/RES_summary!O$21)</f>
        <v>8.5843938795127066</v>
      </c>
      <c r="P27" s="69">
        <f>IF(RES_hh_fech_in!P27=0,0,RES_hh_fech_in!P27/RES_summary!P$21)</f>
        <v>7.787151006225475</v>
      </c>
      <c r="Q27" s="69">
        <f>IF(RES_hh_fech_in!Q27=0,0,RES_hh_fech_in!Q27/RES_summary!Q$21)</f>
        <v>8.4586626609843343</v>
      </c>
      <c r="R27" s="69">
        <f>IF(RES_hh_fech_in!R27=0,0,RES_hh_fech_in!R27/RES_summary!R$21)</f>
        <v>8.6143470575278176</v>
      </c>
      <c r="S27" s="69">
        <f>IF(RES_hh_fech_in!S27=0,0,RES_hh_fech_in!S27/RES_summary!S$21)</f>
        <v>7.4111295408001414</v>
      </c>
      <c r="T27" s="69">
        <f>IF(RES_hh_fech_in!T27=0,0,RES_hh_fech_in!T27/RES_summary!T$21)</f>
        <v>6.8976644621162571</v>
      </c>
      <c r="U27" s="69">
        <f>IF(RES_hh_fech_in!U27=0,0,RES_hh_fech_in!U27/RES_summary!U$21)</f>
        <v>6.382156176228972</v>
      </c>
      <c r="V27" s="69">
        <f>IF(RES_hh_fech_in!V27=0,0,RES_hh_fech_in!V27/RES_summary!V$21)</f>
        <v>6.0417109749881837</v>
      </c>
      <c r="W27" s="69">
        <f>IF(RES_hh_fech_in!W27=0,0,RES_hh_fech_in!W27/RES_summary!W$21)</f>
        <v>5.597083658670531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10.088555929583009</v>
      </c>
      <c r="D29" s="72">
        <f>IF(RES_hh_fech_in!D29=0,0,RES_hh_fech_in!D29/RES_summary!D$21)</f>
        <v>9.6694035180748639</v>
      </c>
      <c r="E29" s="72">
        <f>IF(RES_hh_fech_in!E29=0,0,RES_hh_fech_in!E29/RES_summary!E$21)</f>
        <v>8.7869912604263938</v>
      </c>
      <c r="F29" s="72">
        <f>IF(RES_hh_fech_in!F29=0,0,RES_hh_fech_in!F29/RES_summary!F$21)</f>
        <v>10.279896121674815</v>
      </c>
      <c r="G29" s="72">
        <f>IF(RES_hh_fech_in!G29=0,0,RES_hh_fech_in!G29/RES_summary!G$21)</f>
        <v>9.8653485004153936</v>
      </c>
      <c r="H29" s="72">
        <f>IF(RES_hh_fech_in!H29=0,0,RES_hh_fech_in!H29/RES_summary!H$21)</f>
        <v>8.5731208044862779</v>
      </c>
      <c r="I29" s="72">
        <f>IF(RES_hh_fech_in!I29=0,0,RES_hh_fech_in!I29/RES_summary!I$21)</f>
        <v>7.938870974713053</v>
      </c>
      <c r="J29" s="72">
        <f>IF(RES_hh_fech_in!J29=0,0,RES_hh_fech_in!J29/RES_summary!J$21)</f>
        <v>9.0891989400042856</v>
      </c>
      <c r="K29" s="72">
        <f>IF(RES_hh_fech_in!K29=0,0,RES_hh_fech_in!K29/RES_summary!K$21)</f>
        <v>9.7338259149084685</v>
      </c>
      <c r="L29" s="72">
        <f>IF(RES_hh_fech_in!L29=0,0,RES_hh_fech_in!L29/RES_summary!L$21)</f>
        <v>9.1365986326712516</v>
      </c>
      <c r="M29" s="72">
        <f>IF(RES_hh_fech_in!M29=0,0,RES_hh_fech_in!M29/RES_summary!M$21)</f>
        <v>8.5011835867682386</v>
      </c>
      <c r="N29" s="72">
        <f>IF(RES_hh_fech_in!N29=0,0,RES_hh_fech_in!N29/RES_summary!N$21)</f>
        <v>8.5004916040577037</v>
      </c>
      <c r="O29" s="72">
        <f>IF(RES_hh_fech_in!O29=0,0,RES_hh_fech_in!O29/RES_summary!O$21)</f>
        <v>9.2093182593180192</v>
      </c>
      <c r="P29" s="72">
        <f>IF(RES_hh_fech_in!P29=0,0,RES_hh_fech_in!P29/RES_summary!P$21)</f>
        <v>8.5659636750217807</v>
      </c>
      <c r="Q29" s="72">
        <f>IF(RES_hh_fech_in!Q29=0,0,RES_hh_fech_in!Q29/RES_summary!Q$21)</f>
        <v>8.9897032206790062</v>
      </c>
      <c r="R29" s="72">
        <f>IF(RES_hh_fech_in!R29=0,0,RES_hh_fech_in!R29/RES_summary!R$21)</f>
        <v>8.5014854568038363</v>
      </c>
      <c r="S29" s="72">
        <f>IF(RES_hh_fech_in!S29=0,0,RES_hh_fech_in!S29/RES_summary!S$21)</f>
        <v>7.8537206979188365</v>
      </c>
      <c r="T29" s="72">
        <f>IF(RES_hh_fech_in!T29=0,0,RES_hh_fech_in!T29/RES_summary!T$21)</f>
        <v>7.4857413697537174</v>
      </c>
      <c r="U29" s="72">
        <f>IF(RES_hh_fech_in!U29=0,0,RES_hh_fech_in!U29/RES_summary!U$21)</f>
        <v>6.7760300422755328</v>
      </c>
      <c r="V29" s="72">
        <f>IF(RES_hh_fech_in!V29=0,0,RES_hh_fech_in!V29/RES_summary!V$21)</f>
        <v>6.4570414306722297</v>
      </c>
      <c r="W29" s="72">
        <f>IF(RES_hh_fech_in!W29=0,0,RES_hh_fech_in!W29/RES_summary!W$21)</f>
        <v>6.0666728023819365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0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0</v>
      </c>
      <c r="I30" s="72">
        <f>IF(RES_hh_fech_in!I30=0,0,RES_hh_fech_in!I30/RES_summary!I$21)</f>
        <v>0</v>
      </c>
      <c r="J30" s="72">
        <f>IF(RES_hh_fech_in!J30=0,0,RES_hh_fech_in!J30/RES_summary!J$21)</f>
        <v>0</v>
      </c>
      <c r="K30" s="72">
        <f>IF(RES_hh_fech_in!K30=0,0,RES_hh_fech_in!K30/RES_summary!K$21)</f>
        <v>0</v>
      </c>
      <c r="L30" s="72">
        <f>IF(RES_hh_fech_in!L30=0,0,RES_hh_fech_in!L30/RES_summary!L$21)</f>
        <v>0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0</v>
      </c>
      <c r="P30" s="72">
        <f>IF(RES_hh_fech_in!P30=0,0,RES_hh_fech_in!P30/RES_summary!P$21)</f>
        <v>0</v>
      </c>
      <c r="Q30" s="72">
        <f>IF(RES_hh_fech_in!Q30=0,0,RES_hh_fech_in!Q30/RES_summary!Q$21)</f>
        <v>0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5.8362274291620961</v>
      </c>
      <c r="D32" s="77">
        <f>IF(RES_hh_fech_in!D32=0,0,RES_hh_fech_in!D32/RES_summary!D$21)</f>
        <v>7.7522057347031561</v>
      </c>
      <c r="E32" s="77">
        <f>IF(RES_hh_fech_in!E32=0,0,RES_hh_fech_in!E32/RES_summary!E$21)</f>
        <v>8.0082645295591899</v>
      </c>
      <c r="F32" s="77">
        <f>IF(RES_hh_fech_in!F32=0,0,RES_hh_fech_in!F32/RES_summary!F$21)</f>
        <v>7.8643514029487296</v>
      </c>
      <c r="G32" s="77">
        <f>IF(RES_hh_fech_in!G32=0,0,RES_hh_fech_in!G32/RES_summary!G$21)</f>
        <v>7.677654286421741</v>
      </c>
      <c r="H32" s="77">
        <f>IF(RES_hh_fech_in!H32=0,0,RES_hh_fech_in!H32/RES_summary!H$21)</f>
        <v>7.2966477291557554</v>
      </c>
      <c r="I32" s="77">
        <f>IF(RES_hh_fech_in!I32=0,0,RES_hh_fech_in!I32/RES_summary!I$21)</f>
        <v>6.5379066990586177</v>
      </c>
      <c r="J32" s="77">
        <f>IF(RES_hh_fech_in!J32=0,0,RES_hh_fech_in!J32/RES_summary!J$21)</f>
        <v>6.1808390220454177</v>
      </c>
      <c r="K32" s="77">
        <f>IF(RES_hh_fech_in!K32=0,0,RES_hh_fech_in!K32/RES_summary!K$21)</f>
        <v>5.6920666477316058</v>
      </c>
      <c r="L32" s="77">
        <f>IF(RES_hh_fech_in!L32=0,0,RES_hh_fech_in!L32/RES_summary!L$21)</f>
        <v>8.1777622620727008</v>
      </c>
      <c r="M32" s="77">
        <f>IF(RES_hh_fech_in!M32=0,0,RES_hh_fech_in!M32/RES_summary!M$21)</f>
        <v>7.9550943062918114</v>
      </c>
      <c r="N32" s="77">
        <f>IF(RES_hh_fech_in!N32=0,0,RES_hh_fech_in!N32/RES_summary!N$21)</f>
        <v>4.7960210891380051</v>
      </c>
      <c r="O32" s="77">
        <f>IF(RES_hh_fech_in!O32=0,0,RES_hh_fech_in!O32/RES_summary!O$21)</f>
        <v>6.9687058843430254</v>
      </c>
      <c r="P32" s="77">
        <f>IF(RES_hh_fech_in!P32=0,0,RES_hh_fech_in!P32/RES_summary!P$21)</f>
        <v>6.4256842056225105</v>
      </c>
      <c r="Q32" s="77">
        <f>IF(RES_hh_fech_in!Q32=0,0,RES_hh_fech_in!Q32/RES_summary!Q$21)</f>
        <v>7.078204283472961</v>
      </c>
      <c r="R32" s="77">
        <f>IF(RES_hh_fech_in!R32=0,0,RES_hh_fech_in!R32/RES_summary!R$21)</f>
        <v>9.0267894009292036</v>
      </c>
      <c r="S32" s="77">
        <f>IF(RES_hh_fech_in!S32=0,0,RES_hh_fech_in!S32/RES_summary!S$21)</f>
        <v>3.669752974284608</v>
      </c>
      <c r="T32" s="77">
        <f>IF(RES_hh_fech_in!T32=0,0,RES_hh_fech_in!T32/RES_summary!T$21)</f>
        <v>5.0638649556341804</v>
      </c>
      <c r="U32" s="77">
        <f>IF(RES_hh_fech_in!U32=0,0,RES_hh_fech_in!U32/RES_summary!U$21)</f>
        <v>5.2013351347275965</v>
      </c>
      <c r="V32" s="77">
        <f>IF(RES_hh_fech_in!V32=0,0,RES_hh_fech_in!V32/RES_summary!V$21)</f>
        <v>4.8677158753369802</v>
      </c>
      <c r="W32" s="77">
        <f>IF(RES_hh_fech_in!W32=0,0,RES_hh_fech_in!W32/RES_summary!W$21)</f>
        <v>4.1119998729220768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28.887308155788457</v>
      </c>
      <c r="D3" s="65">
        <f>IF(RES_hh_tesh_in!D3=0,0,RES_hh_tesh_in!D3/RES_summary!D$21)</f>
        <v>22.414174963081315</v>
      </c>
      <c r="E3" s="65">
        <f>IF(RES_hh_tesh_in!E3=0,0,RES_hh_tesh_in!E3/RES_summary!E$21)</f>
        <v>21.441036421705061</v>
      </c>
      <c r="F3" s="65">
        <f>IF(RES_hh_tesh_in!F3=0,0,RES_hh_tesh_in!F3/RES_summary!F$21)</f>
        <v>28.955604235555057</v>
      </c>
      <c r="G3" s="65">
        <f>IF(RES_hh_tesh_in!G3=0,0,RES_hh_tesh_in!G3/RES_summary!G$21)</f>
        <v>20.704365128559065</v>
      </c>
      <c r="H3" s="65">
        <f>IF(RES_hh_tesh_in!H3=0,0,RES_hh_tesh_in!H3/RES_summary!H$21)</f>
        <v>22.687485699110052</v>
      </c>
      <c r="I3" s="65">
        <f>IF(RES_hh_tesh_in!I3=0,0,RES_hh_tesh_in!I3/RES_summary!I$21)</f>
        <v>30.054813503579354</v>
      </c>
      <c r="J3" s="65">
        <f>IF(RES_hh_tesh_in!J3=0,0,RES_hh_tesh_in!J3/RES_summary!J$21)</f>
        <v>29.800415364861095</v>
      </c>
      <c r="K3" s="65">
        <f>IF(RES_hh_tesh_in!K3=0,0,RES_hh_tesh_in!K3/RES_summary!K$21)</f>
        <v>30.607437004554804</v>
      </c>
      <c r="L3" s="65">
        <f>IF(RES_hh_tesh_in!L3=0,0,RES_hh_tesh_in!L3/RES_summary!L$21)</f>
        <v>27.775030605707858</v>
      </c>
      <c r="M3" s="65">
        <f>IF(RES_hh_tesh_in!M3=0,0,RES_hh_tesh_in!M3/RES_summary!M$21)</f>
        <v>26.013795157147619</v>
      </c>
      <c r="N3" s="65">
        <f>IF(RES_hh_tesh_in!N3=0,0,RES_hh_tesh_in!N3/RES_summary!N$21)</f>
        <v>33.167300687605426</v>
      </c>
      <c r="O3" s="65">
        <f>IF(RES_hh_tesh_in!O3=0,0,RES_hh_tesh_in!O3/RES_summary!O$21)</f>
        <v>28.247527833654605</v>
      </c>
      <c r="P3" s="65">
        <f>IF(RES_hh_tesh_in!P3=0,0,RES_hh_tesh_in!P3/RES_summary!P$21)</f>
        <v>23.666797303135699</v>
      </c>
      <c r="Q3" s="65">
        <f>IF(RES_hh_tesh_in!Q3=0,0,RES_hh_tesh_in!Q3/RES_summary!Q$21)</f>
        <v>33.074403048635688</v>
      </c>
      <c r="R3" s="65">
        <f>IF(RES_hh_tesh_in!R3=0,0,RES_hh_tesh_in!R3/RES_summary!R$21)</f>
        <v>27.825851227238044</v>
      </c>
      <c r="S3" s="65">
        <f>IF(RES_hh_tesh_in!S3=0,0,RES_hh_tesh_in!S3/RES_summary!S$21)</f>
        <v>43.076927627656133</v>
      </c>
      <c r="T3" s="65">
        <f>IF(RES_hh_tesh_in!T3=0,0,RES_hh_tesh_in!T3/RES_summary!T$21)</f>
        <v>35.769228395893677</v>
      </c>
      <c r="U3" s="65">
        <f>IF(RES_hh_tesh_in!U3=0,0,RES_hh_tesh_in!U3/RES_summary!U$21)</f>
        <v>40.796267265987488</v>
      </c>
      <c r="V3" s="65">
        <f>IF(RES_hh_tesh_in!V3=0,0,RES_hh_tesh_in!V3/RES_summary!V$21)</f>
        <v>46.995901306144077</v>
      </c>
      <c r="W3" s="65">
        <f>IF(RES_hh_tesh_in!W3=0,0,RES_hh_tesh_in!W3/RES_summary!W$21)</f>
        <v>72.619933013921724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1.9825748913691068</v>
      </c>
      <c r="D4" s="69">
        <f>IF(RES_hh_tesh_in!D4=0,0,RES_hh_tesh_in!D4/RES_summary!D$21)</f>
        <v>2.7163816465824602</v>
      </c>
      <c r="E4" s="69">
        <f>IF(RES_hh_tesh_in!E4=0,0,RES_hh_tesh_in!E4/RES_summary!E$21)</f>
        <v>3.7207549532759598</v>
      </c>
      <c r="F4" s="69">
        <f>IF(RES_hh_tesh_in!F4=0,0,RES_hh_tesh_in!F4/RES_summary!F$21)</f>
        <v>3.5196378960070809</v>
      </c>
      <c r="G4" s="69">
        <f>IF(RES_hh_tesh_in!G4=0,0,RES_hh_tesh_in!G4/RES_summary!G$21)</f>
        <v>3.1752513838901848</v>
      </c>
      <c r="H4" s="69">
        <f>IF(RES_hh_tesh_in!H4=0,0,RES_hh_tesh_in!H4/RES_summary!H$21)</f>
        <v>3.6189269654980976</v>
      </c>
      <c r="I4" s="69">
        <f>IF(RES_hh_tesh_in!I4=0,0,RES_hh_tesh_in!I4/RES_summary!I$21)</f>
        <v>3.7231983578028189</v>
      </c>
      <c r="J4" s="69">
        <f>IF(RES_hh_tesh_in!J4=0,0,RES_hh_tesh_in!J4/RES_summary!J$21)</f>
        <v>3.4317330980218999</v>
      </c>
      <c r="K4" s="69">
        <f>IF(RES_hh_tesh_in!K4=0,0,RES_hh_tesh_in!K4/RES_summary!K$21)</f>
        <v>3.1026935453379263</v>
      </c>
      <c r="L4" s="69">
        <f>IF(RES_hh_tesh_in!L4=0,0,RES_hh_tesh_in!L4/RES_summary!L$21)</f>
        <v>5.1819650744510302</v>
      </c>
      <c r="M4" s="69">
        <f>IF(RES_hh_tesh_in!M4=0,0,RES_hh_tesh_in!M4/RES_summary!M$21)</f>
        <v>3.9017301512837368</v>
      </c>
      <c r="N4" s="69">
        <f>IF(RES_hh_tesh_in!N4=0,0,RES_hh_tesh_in!N4/RES_summary!N$21)</f>
        <v>4.7178711897486822</v>
      </c>
      <c r="O4" s="69">
        <f>IF(RES_hh_tesh_in!O4=0,0,RES_hh_tesh_in!O4/RES_summary!O$21)</f>
        <v>4.7974019684015383</v>
      </c>
      <c r="P4" s="69">
        <f>IF(RES_hh_tesh_in!P4=0,0,RES_hh_tesh_in!P4/RES_summary!P$21)</f>
        <v>4.4842656453836423</v>
      </c>
      <c r="Q4" s="69">
        <f>IF(RES_hh_tesh_in!Q4=0,0,RES_hh_tesh_in!Q4/RES_summary!Q$21)</f>
        <v>5.5640025057864602</v>
      </c>
      <c r="R4" s="69">
        <f>IF(RES_hh_tesh_in!R4=0,0,RES_hh_tesh_in!R4/RES_summary!R$21)</f>
        <v>4.2926987371008316</v>
      </c>
      <c r="S4" s="69">
        <f>IF(RES_hh_tesh_in!S4=0,0,RES_hh_tesh_in!S4/RES_summary!S$21)</f>
        <v>7.0259459050201727</v>
      </c>
      <c r="T4" s="69">
        <f>IF(RES_hh_tesh_in!T4=0,0,RES_hh_tesh_in!T4/RES_summary!T$21)</f>
        <v>6.3603203237624761</v>
      </c>
      <c r="U4" s="69">
        <f>IF(RES_hh_tesh_in!U4=0,0,RES_hh_tesh_in!U4/RES_summary!U$21)</f>
        <v>6.7428859359108806</v>
      </c>
      <c r="V4" s="69">
        <f>IF(RES_hh_tesh_in!V4=0,0,RES_hh_tesh_in!V4/RES_summary!V$21)</f>
        <v>7.079366191738738</v>
      </c>
      <c r="W4" s="69">
        <f>IF(RES_hh_tesh_in!W4=0,0,RES_hh_tesh_in!W4/RES_summary!W$21)</f>
        <v>7.9054431859994239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2.0789206704920118</v>
      </c>
      <c r="D6" s="72">
        <f>IF(RES_hh_tesh_in!D6=0,0,RES_hh_tesh_in!D6/RES_summary!D$21)</f>
        <v>2.923727122390182</v>
      </c>
      <c r="E6" s="72">
        <f>IF(RES_hh_tesh_in!E6=0,0,RES_hh_tesh_in!E6/RES_summary!E$21)</f>
        <v>3.6861143272240859</v>
      </c>
      <c r="F6" s="72">
        <f>IF(RES_hh_tesh_in!F6=0,0,RES_hh_tesh_in!F6/RES_summary!F$21)</f>
        <v>0</v>
      </c>
      <c r="G6" s="72">
        <f>IF(RES_hh_tesh_in!G6=0,0,RES_hh_tesh_in!G6/RES_summary!G$21)</f>
        <v>3.3225620042369379</v>
      </c>
      <c r="H6" s="72">
        <f>IF(RES_hh_tesh_in!H6=0,0,RES_hh_tesh_in!H6/RES_summary!H$21)</f>
        <v>3.6485118774128407</v>
      </c>
      <c r="I6" s="72">
        <f>IF(RES_hh_tesh_in!I6=0,0,RES_hh_tesh_in!I6/RES_summary!I$21)</f>
        <v>3.3752959094579889</v>
      </c>
      <c r="J6" s="72">
        <f>IF(RES_hh_tesh_in!J6=0,0,RES_hh_tesh_in!J6/RES_summary!J$21)</f>
        <v>3.152313356801514</v>
      </c>
      <c r="K6" s="72">
        <f>IF(RES_hh_tesh_in!K6=0,0,RES_hh_tesh_in!K6/RES_summary!K$21)</f>
        <v>3.4694428997013658</v>
      </c>
      <c r="L6" s="72">
        <f>IF(RES_hh_tesh_in!L6=0,0,RES_hh_tesh_in!L6/RES_summary!L$21)</f>
        <v>3.538663082936047</v>
      </c>
      <c r="M6" s="72">
        <f>IF(RES_hh_tesh_in!M6=0,0,RES_hh_tesh_in!M6/RES_summary!M$21)</f>
        <v>3.4430607532141608</v>
      </c>
      <c r="N6" s="72">
        <f>IF(RES_hh_tesh_in!N6=0,0,RES_hh_tesh_in!N6/RES_summary!N$21)</f>
        <v>4.5337581611481603</v>
      </c>
      <c r="O6" s="72">
        <f>IF(RES_hh_tesh_in!O6=0,0,RES_hh_tesh_in!O6/RES_summary!O$21)</f>
        <v>4.8616622307883164</v>
      </c>
      <c r="P6" s="72">
        <f>IF(RES_hh_tesh_in!P6=0,0,RES_hh_tesh_in!P6/RES_summary!P$21)</f>
        <v>4.4686886378089659</v>
      </c>
      <c r="Q6" s="72">
        <f>IF(RES_hh_tesh_in!Q6=0,0,RES_hh_tesh_in!Q6/RES_summary!Q$21)</f>
        <v>6.1530982403397116</v>
      </c>
      <c r="R6" s="72">
        <f>IF(RES_hh_tesh_in!R6=0,0,RES_hh_tesh_in!R6/RES_summary!R$21)</f>
        <v>0</v>
      </c>
      <c r="S6" s="72">
        <f>IF(RES_hh_tesh_in!S6=0,0,RES_hh_tesh_in!S6/RES_summary!S$21)</f>
        <v>8.2842884127772454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7.6939606598643255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2.151251201111624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3.4152937734424471</v>
      </c>
      <c r="I7" s="72">
        <f>IF(RES_hh_tesh_in!I7=0,0,RES_hh_tesh_in!I7/RES_summary!I$21)</f>
        <v>3.3743208540316076</v>
      </c>
      <c r="J7" s="72">
        <f>IF(RES_hh_tesh_in!J7=0,0,RES_hh_tesh_in!J7/RES_summary!J$21)</f>
        <v>3.4111787404045497</v>
      </c>
      <c r="K7" s="72">
        <f>IF(RES_hh_tesh_in!K7=0,0,RES_hh_tesh_in!K7/RES_summary!K$21)</f>
        <v>3.4679603484753629</v>
      </c>
      <c r="L7" s="72">
        <f>IF(RES_hh_tesh_in!L7=0,0,RES_hh_tesh_in!L7/RES_summary!L$21)</f>
        <v>3.7721260891486907</v>
      </c>
      <c r="M7" s="72">
        <f>IF(RES_hh_tesh_in!M7=0,0,RES_hh_tesh_in!M7/RES_summary!M$21)</f>
        <v>3.9745892990461544</v>
      </c>
      <c r="N7" s="72">
        <f>IF(RES_hh_tesh_in!N7=0,0,RES_hh_tesh_in!N7/RES_summary!N$21)</f>
        <v>4.4277515050390752</v>
      </c>
      <c r="O7" s="72">
        <f>IF(RES_hh_tesh_in!O7=0,0,RES_hh_tesh_in!O7/RES_summary!O$21)</f>
        <v>4.7176867841654424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5.7169648901397423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0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0</v>
      </c>
      <c r="I8" s="72">
        <f>IF(RES_hh_tesh_in!I8=0,0,RES_hh_tesh_in!I8/RES_summary!I$21)</f>
        <v>0</v>
      </c>
      <c r="J8" s="72">
        <f>IF(RES_hh_tesh_in!J8=0,0,RES_hh_tesh_in!J8/RES_summary!J$21)</f>
        <v>0</v>
      </c>
      <c r="K8" s="72">
        <f>IF(RES_hh_tesh_in!K8=0,0,RES_hh_tesh_in!K8/RES_summary!K$21)</f>
        <v>0</v>
      </c>
      <c r="L8" s="72">
        <f>IF(RES_hh_tesh_in!L8=0,0,RES_hh_tesh_in!L8/RES_summary!L$21)</f>
        <v>0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0</v>
      </c>
      <c r="P8" s="72">
        <f>IF(RES_hh_tesh_in!P8=0,0,RES_hh_tesh_in!P8/RES_summary!P$21)</f>
        <v>0</v>
      </c>
      <c r="Q8" s="72">
        <f>IF(RES_hh_tesh_in!Q8=0,0,RES_hh_tesh_in!Q8/RES_summary!Q$21)</f>
        <v>0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0</v>
      </c>
      <c r="D9" s="72">
        <f>IF(RES_hh_tesh_in!D9=0,0,RES_hh_tesh_in!D9/RES_summary!D$21)</f>
        <v>0</v>
      </c>
      <c r="E9" s="72">
        <f>IF(RES_hh_tesh_in!E9=0,0,RES_hh_tesh_in!E9/RES_summary!E$21)</f>
        <v>0</v>
      </c>
      <c r="F9" s="72">
        <f>IF(RES_hh_tesh_in!F9=0,0,RES_hh_tesh_in!F9/RES_summary!F$21)</f>
        <v>0</v>
      </c>
      <c r="G9" s="72">
        <f>IF(RES_hh_tesh_in!G9=0,0,RES_hh_tesh_in!G9/RES_summary!G$21)</f>
        <v>0</v>
      </c>
      <c r="H9" s="72">
        <f>IF(RES_hh_tesh_in!H9=0,0,RES_hh_tesh_in!H9/RES_summary!H$21)</f>
        <v>0</v>
      </c>
      <c r="I9" s="72">
        <f>IF(RES_hh_tesh_in!I9=0,0,RES_hh_tesh_in!I9/RES_summary!I$21)</f>
        <v>0</v>
      </c>
      <c r="J9" s="72">
        <f>IF(RES_hh_tesh_in!J9=0,0,RES_hh_tesh_in!J9/RES_summary!J$21)</f>
        <v>0</v>
      </c>
      <c r="K9" s="72">
        <f>IF(RES_hh_tesh_in!K9=0,0,RES_hh_tesh_in!K9/RES_summary!K$21)</f>
        <v>0</v>
      </c>
      <c r="L9" s="72">
        <f>IF(RES_hh_tesh_in!L9=0,0,RES_hh_tesh_in!L9/RES_summary!L$21)</f>
        <v>5.9619227578259499</v>
      </c>
      <c r="M9" s="72">
        <f>IF(RES_hh_tesh_in!M9=0,0,RES_hh_tesh_in!M9/RES_summary!M$21)</f>
        <v>4.3635581877647667</v>
      </c>
      <c r="N9" s="72">
        <f>IF(RES_hh_tesh_in!N9=0,0,RES_hh_tesh_in!N9/RES_summary!N$21)</f>
        <v>4.9372005790193798</v>
      </c>
      <c r="O9" s="72">
        <f>IF(RES_hh_tesh_in!O9=0,0,RES_hh_tesh_in!O9/RES_summary!O$21)</f>
        <v>4.3162007457970635</v>
      </c>
      <c r="P9" s="72">
        <f>IF(RES_hh_tesh_in!P9=0,0,RES_hh_tesh_in!P9/RES_summary!P$21)</f>
        <v>4.9765270853824459</v>
      </c>
      <c r="Q9" s="72">
        <f>IF(RES_hh_tesh_in!Q9=0,0,RES_hh_tesh_in!Q9/RES_summary!Q$21)</f>
        <v>0</v>
      </c>
      <c r="R9" s="72">
        <f>IF(RES_hh_tesh_in!R9=0,0,RES_hh_tesh_in!R9/RES_summary!R$21)</f>
        <v>4.8466992190401958</v>
      </c>
      <c r="S9" s="72">
        <f>IF(RES_hh_tesh_in!S9=0,0,RES_hh_tesh_in!S9/RES_summary!S$21)</f>
        <v>0</v>
      </c>
      <c r="T9" s="72">
        <f>IF(RES_hh_tesh_in!T9=0,0,RES_hh_tesh_in!T9/RES_summary!T$21)</f>
        <v>5.7813383528331244</v>
      </c>
      <c r="U9" s="72">
        <f>IF(RES_hh_tesh_in!U9=0,0,RES_hh_tesh_in!U9/RES_summary!U$21)</f>
        <v>7.1260934031372241</v>
      </c>
      <c r="V9" s="72">
        <f>IF(RES_hh_tesh_in!V9=0,0,RES_hh_tesh_in!V9/RES_summary!V$21)</f>
        <v>0</v>
      </c>
      <c r="W9" s="72">
        <f>IF(RES_hh_tesh_in!W9=0,0,RES_hh_tesh_in!W9/RES_summary!W$21)</f>
        <v>7.0948534708567434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1.876989420736467</v>
      </c>
      <c r="D12" s="72">
        <f>IF(RES_hh_tesh_in!D12=0,0,RES_hh_tesh_in!D12/RES_summary!D$21)</f>
        <v>2.5413592827993052</v>
      </c>
      <c r="E12" s="72">
        <f>IF(RES_hh_tesh_in!E12=0,0,RES_hh_tesh_in!E12/RES_summary!E$21)</f>
        <v>3.7814589955698459</v>
      </c>
      <c r="F12" s="72">
        <f>IF(RES_hh_tesh_in!F12=0,0,RES_hh_tesh_in!F12/RES_summary!F$21)</f>
        <v>3.4999904114582847</v>
      </c>
      <c r="G12" s="72">
        <f>IF(RES_hh_tesh_in!G12=0,0,RES_hh_tesh_in!G12/RES_summary!G$21)</f>
        <v>3.1652979450929206</v>
      </c>
      <c r="H12" s="72">
        <f>IF(RES_hh_tesh_in!H12=0,0,RES_hh_tesh_in!H12/RES_summary!H$21)</f>
        <v>3.595257884296664</v>
      </c>
      <c r="I12" s="72">
        <f>IF(RES_hh_tesh_in!I12=0,0,RES_hh_tesh_in!I12/RES_summary!I$21)</f>
        <v>3.777420034192188</v>
      </c>
      <c r="J12" s="72">
        <f>IF(RES_hh_tesh_in!J12=0,0,RES_hh_tesh_in!J12/RES_summary!J$21)</f>
        <v>3.4107943306180362</v>
      </c>
      <c r="K12" s="72">
        <f>IF(RES_hh_tesh_in!K12=0,0,RES_hh_tesh_in!K12/RES_summary!K$21)</f>
        <v>2.9025463701976357</v>
      </c>
      <c r="L12" s="72">
        <f>IF(RES_hh_tesh_in!L12=0,0,RES_hh_tesh_in!L12/RES_summary!L$21)</f>
        <v>4.2557732547081475</v>
      </c>
      <c r="M12" s="72">
        <f>IF(RES_hh_tesh_in!M12=0,0,RES_hh_tesh_in!M12/RES_summary!M$21)</f>
        <v>4.0000202146714772</v>
      </c>
      <c r="N12" s="72">
        <f>IF(RES_hh_tesh_in!N12=0,0,RES_hh_tesh_in!N12/RES_summary!N$21)</f>
        <v>4.772832175572975</v>
      </c>
      <c r="O12" s="72">
        <f>IF(RES_hh_tesh_in!O12=0,0,RES_hh_tesh_in!O12/RES_summary!O$21)</f>
        <v>4.6565535679970607</v>
      </c>
      <c r="P12" s="72">
        <f>IF(RES_hh_tesh_in!P12=0,0,RES_hh_tesh_in!P12/RES_summary!P$21)</f>
        <v>4.4181111364603227</v>
      </c>
      <c r="Q12" s="72">
        <f>IF(RES_hh_tesh_in!Q12=0,0,RES_hh_tesh_in!Q12/RES_summary!Q$21)</f>
        <v>5.8217723351274717</v>
      </c>
      <c r="R12" s="72">
        <f>IF(RES_hh_tesh_in!R12=0,0,RES_hh_tesh_in!R12/RES_summary!R$21)</f>
        <v>4.7422630715507266</v>
      </c>
      <c r="S12" s="72">
        <f>IF(RES_hh_tesh_in!S12=0,0,RES_hh_tesh_in!S12/RES_summary!S$21)</f>
        <v>6.3433265920958108</v>
      </c>
      <c r="T12" s="72">
        <f>IF(RES_hh_tesh_in!T12=0,0,RES_hh_tesh_in!T12/RES_summary!T$21)</f>
        <v>6.0745097076163486</v>
      </c>
      <c r="U12" s="72">
        <f>IF(RES_hh_tesh_in!U12=0,0,RES_hh_tesh_in!U12/RES_summary!U$21)</f>
        <v>6.9468562641847438</v>
      </c>
      <c r="V12" s="72">
        <f>IF(RES_hh_tesh_in!V12=0,0,RES_hh_tesh_in!V12/RES_summary!V$21)</f>
        <v>7.0243964987485716</v>
      </c>
      <c r="W12" s="72">
        <f>IF(RES_hh_tesh_in!W12=0,0,RES_hh_tesh_in!W12/RES_summary!W$21)</f>
        <v>7.5326431204681459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1.7850394256992048</v>
      </c>
      <c r="D13" s="74">
        <f>IF(RES_hh_tesh_in!D13=0,0,RES_hh_tesh_in!D13/RES_summary!D$21)</f>
        <v>2.4689056289863807</v>
      </c>
      <c r="E13" s="74">
        <f>IF(RES_hh_tesh_in!E13=0,0,RES_hh_tesh_in!E13/RES_summary!E$21)</f>
        <v>3.255118778364761</v>
      </c>
      <c r="F13" s="74">
        <f>IF(RES_hh_tesh_in!F13=0,0,RES_hh_tesh_in!F13/RES_summary!F$21)</f>
        <v>3.6128530684871838</v>
      </c>
      <c r="G13" s="74">
        <f>IF(RES_hh_tesh_in!G13=0,0,RES_hh_tesh_in!G13/RES_summary!G$21)</f>
        <v>3.1928021706879242</v>
      </c>
      <c r="H13" s="74">
        <f>IF(RES_hh_tesh_in!H13=0,0,RES_hh_tesh_in!H13/RES_summary!H$21)</f>
        <v>3.7101461740439823</v>
      </c>
      <c r="I13" s="74">
        <f>IF(RES_hh_tesh_in!I13=0,0,RES_hh_tesh_in!I13/RES_summary!I$21)</f>
        <v>3.6198330054241468</v>
      </c>
      <c r="J13" s="74">
        <f>IF(RES_hh_tesh_in!J13=0,0,RES_hh_tesh_in!J13/RES_summary!J$21)</f>
        <v>3.7894410925413236</v>
      </c>
      <c r="K13" s="74">
        <f>IF(RES_hh_tesh_in!K13=0,0,RES_hh_tesh_in!K13/RES_summary!K$21)</f>
        <v>0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4.192182089803711</v>
      </c>
      <c r="R13" s="74">
        <f>IF(RES_hh_tesh_in!R13=0,0,RES_hh_tesh_in!R13/RES_summary!R$21)</f>
        <v>3.3987977453361449</v>
      </c>
      <c r="S13" s="74">
        <f>IF(RES_hh_tesh_in!S13=0,0,RES_hh_tesh_in!S13/RES_summary!S$21)</f>
        <v>7.8796972752885521</v>
      </c>
      <c r="T13" s="74">
        <f>IF(RES_hh_tesh_in!T13=0,0,RES_hh_tesh_in!T13/RES_summary!T$21)</f>
        <v>7.0699781644864119</v>
      </c>
      <c r="U13" s="74">
        <f>IF(RES_hh_tesh_in!U13=0,0,RES_hh_tesh_in!U13/RES_summary!U$21)</f>
        <v>5.8781373320003238</v>
      </c>
      <c r="V13" s="74">
        <f>IF(RES_hh_tesh_in!V13=0,0,RES_hh_tesh_in!V13/RES_summary!V$21)</f>
        <v>7.2113552136587931</v>
      </c>
      <c r="W13" s="74">
        <f>IF(RES_hh_tesh_in!W13=0,0,RES_hh_tesh_in!W13/RES_summary!W$21)</f>
        <v>8.2562633399207375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4.1565734417313177E-2</v>
      </c>
      <c r="D14" s="76">
        <f>IF(RES_hh_tesh_in!D14=0,0,RES_hh_tesh_in!D14/RES_summary!D$21)</f>
        <v>6.5928100806423875E-2</v>
      </c>
      <c r="E14" s="76">
        <f>IF(RES_hh_tesh_in!E14=0,0,RES_hh_tesh_in!E14/RES_summary!E$21)</f>
        <v>6.9997834445268442E-2</v>
      </c>
      <c r="F14" s="76">
        <f>IF(RES_hh_tesh_in!F14=0,0,RES_hh_tesh_in!F14/RES_summary!F$21)</f>
        <v>0</v>
      </c>
      <c r="G14" s="76">
        <f>IF(RES_hh_tesh_in!G14=0,0,RES_hh_tesh_in!G14/RES_summary!G$21)</f>
        <v>7.8741041328570058E-2</v>
      </c>
      <c r="H14" s="76">
        <f>IF(RES_hh_tesh_in!H14=0,0,RES_hh_tesh_in!H14/RES_summary!H$21)</f>
        <v>7.9467990708589495E-2</v>
      </c>
      <c r="I14" s="76">
        <f>IF(RES_hh_tesh_in!I14=0,0,RES_hh_tesh_in!I14/RES_summary!I$21)</f>
        <v>7.227915159745138E-2</v>
      </c>
      <c r="J14" s="76">
        <f>IF(RES_hh_tesh_in!J14=0,0,RES_hh_tesh_in!J14/RES_summary!J$21)</f>
        <v>7.1179102611574924E-2</v>
      </c>
      <c r="K14" s="76">
        <f>IF(RES_hh_tesh_in!K14=0,0,RES_hh_tesh_in!K14/RES_summary!K$21)</f>
        <v>7.6120316978565958E-2</v>
      </c>
      <c r="L14" s="76">
        <f>IF(RES_hh_tesh_in!L14=0,0,RES_hh_tesh_in!L14/RES_summary!L$21)</f>
        <v>6.147984153775795E-2</v>
      </c>
      <c r="M14" s="76">
        <f>IF(RES_hh_tesh_in!M14=0,0,RES_hh_tesh_in!M14/RES_summary!M$21)</f>
        <v>6.5829652725937396E-2</v>
      </c>
      <c r="N14" s="76">
        <f>IF(RES_hh_tesh_in!N14=0,0,RES_hh_tesh_in!N14/RES_summary!N$21)</f>
        <v>6.7520096052858053E-2</v>
      </c>
      <c r="O14" s="76">
        <f>IF(RES_hh_tesh_in!O14=0,0,RES_hh_tesh_in!O14/RES_summary!O$21)</f>
        <v>9.789210816854936E-2</v>
      </c>
      <c r="P14" s="76">
        <f>IF(RES_hh_tesh_in!P14=0,0,RES_hh_tesh_in!P14/RES_summary!P$21)</f>
        <v>6.4318896106642834E-2</v>
      </c>
      <c r="Q14" s="76">
        <f>IF(RES_hh_tesh_in!Q14=0,0,RES_hh_tesh_in!Q14/RES_summary!Q$21)</f>
        <v>0.12466577217573474</v>
      </c>
      <c r="R14" s="76">
        <f>IF(RES_hh_tesh_in!R14=0,0,RES_hh_tesh_in!R14/RES_summary!R$21)</f>
        <v>3.904346782009601E-2</v>
      </c>
      <c r="S14" s="76">
        <f>IF(RES_hh_tesh_in!S14=0,0,RES_hh_tesh_in!S14/RES_summary!S$21)</f>
        <v>0.17902552934212576</v>
      </c>
      <c r="T14" s="76">
        <f>IF(RES_hh_tesh_in!T14=0,0,RES_hh_tesh_in!T14/RES_summary!T$21)</f>
        <v>5.7633573325227935E-2</v>
      </c>
      <c r="U14" s="76">
        <f>IF(RES_hh_tesh_in!U14=0,0,RES_hh_tesh_in!U14/RES_summary!U$21)</f>
        <v>6.526581364960983E-2</v>
      </c>
      <c r="V14" s="76">
        <f>IF(RES_hh_tesh_in!V14=0,0,RES_hh_tesh_in!V14/RES_summary!V$21)</f>
        <v>0.16759924484818647</v>
      </c>
      <c r="W14" s="76">
        <f>IF(RES_hh_tesh_in!W14=0,0,RES_hh_tesh_in!W14/RES_summary!W$21)</f>
        <v>6.3115412628964543E-2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15.619796078797844</v>
      </c>
      <c r="D15" s="69">
        <f>IF(RES_hh_tesh_in!D15=0,0,RES_hh_tesh_in!D15/RES_summary!D$21)</f>
        <v>7.0676827921248329</v>
      </c>
      <c r="E15" s="69">
        <f>IF(RES_hh_tesh_in!E15=0,0,RES_hh_tesh_in!E15/RES_summary!E$21)</f>
        <v>5.5663829990004636</v>
      </c>
      <c r="F15" s="69">
        <f>IF(RES_hh_tesh_in!F15=0,0,RES_hh_tesh_in!F15/RES_summary!F$21)</f>
        <v>11.374423412552536</v>
      </c>
      <c r="G15" s="69">
        <f>IF(RES_hh_tesh_in!G15=0,0,RES_hh_tesh_in!G15/RES_summary!G$21)</f>
        <v>3.508653338088553</v>
      </c>
      <c r="H15" s="69">
        <f>IF(RES_hh_tesh_in!H15=0,0,RES_hh_tesh_in!H15/RES_summary!H$21)</f>
        <v>5.5091325714206043</v>
      </c>
      <c r="I15" s="69">
        <f>IF(RES_hh_tesh_in!I15=0,0,RES_hh_tesh_in!I15/RES_summary!I$21)</f>
        <v>13.410783932811272</v>
      </c>
      <c r="J15" s="69">
        <f>IF(RES_hh_tesh_in!J15=0,0,RES_hh_tesh_in!J15/RES_summary!J$21)</f>
        <v>12.978819428547483</v>
      </c>
      <c r="K15" s="69">
        <f>IF(RES_hh_tesh_in!K15=0,0,RES_hh_tesh_in!K15/RES_summary!K$21)</f>
        <v>16.597179892544435</v>
      </c>
      <c r="L15" s="69">
        <f>IF(RES_hh_tesh_in!L15=0,0,RES_hh_tesh_in!L15/RES_summary!L$21)</f>
        <v>9.542966282062805</v>
      </c>
      <c r="M15" s="69">
        <f>IF(RES_hh_tesh_in!M15=0,0,RES_hh_tesh_in!M15/RES_summary!M$21)</f>
        <v>9.4609338096741933</v>
      </c>
      <c r="N15" s="69">
        <f>IF(RES_hh_tesh_in!N15=0,0,RES_hh_tesh_in!N15/RES_summary!N$21)</f>
        <v>17.260520784287515</v>
      </c>
      <c r="O15" s="69">
        <f>IF(RES_hh_tesh_in!O15=0,0,RES_hh_tesh_in!O15/RES_summary!O$21)</f>
        <v>11.026990260228382</v>
      </c>
      <c r="P15" s="69">
        <f>IF(RES_hh_tesh_in!P15=0,0,RES_hh_tesh_in!P15/RES_summary!P$21)</f>
        <v>7.2419932261008322</v>
      </c>
      <c r="Q15" s="69">
        <f>IF(RES_hh_tesh_in!Q15=0,0,RES_hh_tesh_in!Q15/RES_summary!Q$21)</f>
        <v>14.92407934109378</v>
      </c>
      <c r="R15" s="69">
        <f>IF(RES_hh_tesh_in!R15=0,0,RES_hh_tesh_in!R15/RES_summary!R$21)</f>
        <v>11.066385386146566</v>
      </c>
      <c r="S15" s="69">
        <f>IF(RES_hh_tesh_in!S15=0,0,RES_hh_tesh_in!S15/RES_summary!S$21)</f>
        <v>24.303570934923577</v>
      </c>
      <c r="T15" s="69">
        <f>IF(RES_hh_tesh_in!T15=0,0,RES_hh_tesh_in!T15/RES_summary!T$21)</f>
        <v>16.469716784652572</v>
      </c>
      <c r="U15" s="69">
        <f>IF(RES_hh_tesh_in!U15=0,0,RES_hh_tesh_in!U15/RES_summary!U$21)</f>
        <v>21.279071263893186</v>
      </c>
      <c r="V15" s="69">
        <f>IF(RES_hh_tesh_in!V15=0,0,RES_hh_tesh_in!V15/RES_summary!V$21)</f>
        <v>27.755174731681716</v>
      </c>
      <c r="W15" s="69">
        <f>IF(RES_hh_tesh_in!W15=0,0,RES_hh_tesh_in!W15/RES_summary!W$21)</f>
        <v>54.462091540637395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15.619796078797844</v>
      </c>
      <c r="D16" s="72">
        <f>IF(RES_hh_tesh_in!D16=0,0,RES_hh_tesh_in!D16/RES_summary!D$21)</f>
        <v>7.0676827921248329</v>
      </c>
      <c r="E16" s="72">
        <f>IF(RES_hh_tesh_in!E16=0,0,RES_hh_tesh_in!E16/RES_summary!E$21)</f>
        <v>5.5663829990004636</v>
      </c>
      <c r="F16" s="72">
        <f>IF(RES_hh_tesh_in!F16=0,0,RES_hh_tesh_in!F16/RES_summary!F$21)</f>
        <v>11.374423412552536</v>
      </c>
      <c r="G16" s="72">
        <f>IF(RES_hh_tesh_in!G16=0,0,RES_hh_tesh_in!G16/RES_summary!G$21)</f>
        <v>3.508653338088553</v>
      </c>
      <c r="H16" s="72">
        <f>IF(RES_hh_tesh_in!H16=0,0,RES_hh_tesh_in!H16/RES_summary!H$21)</f>
        <v>5.5091325714206043</v>
      </c>
      <c r="I16" s="72">
        <f>IF(RES_hh_tesh_in!I16=0,0,RES_hh_tesh_in!I16/RES_summary!I$21)</f>
        <v>13.410783932811272</v>
      </c>
      <c r="J16" s="72">
        <f>IF(RES_hh_tesh_in!J16=0,0,RES_hh_tesh_in!J16/RES_summary!J$21)</f>
        <v>12.978819428547483</v>
      </c>
      <c r="K16" s="72">
        <f>IF(RES_hh_tesh_in!K16=0,0,RES_hh_tesh_in!K16/RES_summary!K$21)</f>
        <v>16.597179892544435</v>
      </c>
      <c r="L16" s="72">
        <f>IF(RES_hh_tesh_in!L16=0,0,RES_hh_tesh_in!L16/RES_summary!L$21)</f>
        <v>9.542966282062805</v>
      </c>
      <c r="M16" s="72">
        <f>IF(RES_hh_tesh_in!M16=0,0,RES_hh_tesh_in!M16/RES_summary!M$21)</f>
        <v>9.4609338096741933</v>
      </c>
      <c r="N16" s="72">
        <f>IF(RES_hh_tesh_in!N16=0,0,RES_hh_tesh_in!N16/RES_summary!N$21)</f>
        <v>17.260520784287515</v>
      </c>
      <c r="O16" s="72">
        <f>IF(RES_hh_tesh_in!O16=0,0,RES_hh_tesh_in!O16/RES_summary!O$21)</f>
        <v>11.026990260228382</v>
      </c>
      <c r="P16" s="72">
        <f>IF(RES_hh_tesh_in!P16=0,0,RES_hh_tesh_in!P16/RES_summary!P$21)</f>
        <v>7.2419932261008322</v>
      </c>
      <c r="Q16" s="72">
        <f>IF(RES_hh_tesh_in!Q16=0,0,RES_hh_tesh_in!Q16/RES_summary!Q$21)</f>
        <v>14.92407934109378</v>
      </c>
      <c r="R16" s="72">
        <f>IF(RES_hh_tesh_in!R16=0,0,RES_hh_tesh_in!R16/RES_summary!R$21)</f>
        <v>11.066385386146566</v>
      </c>
      <c r="S16" s="72">
        <f>IF(RES_hh_tesh_in!S16=0,0,RES_hh_tesh_in!S16/RES_summary!S$21)</f>
        <v>24.303570934923577</v>
      </c>
      <c r="T16" s="72">
        <f>IF(RES_hh_tesh_in!T16=0,0,RES_hh_tesh_in!T16/RES_summary!T$21)</f>
        <v>16.469716784652572</v>
      </c>
      <c r="U16" s="72">
        <f>IF(RES_hh_tesh_in!U16=0,0,RES_hh_tesh_in!U16/RES_summary!U$21)</f>
        <v>21.279071263893186</v>
      </c>
      <c r="V16" s="72">
        <f>IF(RES_hh_tesh_in!V16=0,0,RES_hh_tesh_in!V16/RES_summary!V$21)</f>
        <v>27.755174731681716</v>
      </c>
      <c r="W16" s="72">
        <f>IF(RES_hh_tesh_in!W16=0,0,RES_hh_tesh_in!W16/RES_summary!W$21)</f>
        <v>54.462091540637395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5.6629217080977661</v>
      </c>
      <c r="D17" s="69">
        <f>IF(RES_hh_tesh_in!D17=0,0,RES_hh_tesh_in!D17/RES_summary!D$21)</f>
        <v>6.8951386443669094</v>
      </c>
      <c r="E17" s="69">
        <f>IF(RES_hh_tesh_in!E17=0,0,RES_hh_tesh_in!E17/RES_summary!E$21)</f>
        <v>6.6897743598274806</v>
      </c>
      <c r="F17" s="69">
        <f>IF(RES_hh_tesh_in!F17=0,0,RES_hh_tesh_in!F17/RES_summary!F$21)</f>
        <v>8.0383324511143073</v>
      </c>
      <c r="G17" s="69">
        <f>IF(RES_hh_tesh_in!G17=0,0,RES_hh_tesh_in!G17/RES_summary!G$21)</f>
        <v>8.2070643071947025</v>
      </c>
      <c r="H17" s="69">
        <f>IF(RES_hh_tesh_in!H17=0,0,RES_hh_tesh_in!H17/RES_summary!H$21)</f>
        <v>8.4288629580797636</v>
      </c>
      <c r="I17" s="69">
        <f>IF(RES_hh_tesh_in!I17=0,0,RES_hh_tesh_in!I17/RES_summary!I$21)</f>
        <v>8.2138114831041502</v>
      </c>
      <c r="J17" s="69">
        <f>IF(RES_hh_tesh_in!J17=0,0,RES_hh_tesh_in!J17/RES_summary!J$21)</f>
        <v>8.0811513490942968</v>
      </c>
      <c r="K17" s="69">
        <f>IF(RES_hh_tesh_in!K17=0,0,RES_hh_tesh_in!K17/RES_summary!K$21)</f>
        <v>5.4824084230733225</v>
      </c>
      <c r="L17" s="69">
        <f>IF(RES_hh_tesh_in!L17=0,0,RES_hh_tesh_in!L17/RES_summary!L$21)</f>
        <v>7.3144332711213016</v>
      </c>
      <c r="M17" s="69">
        <f>IF(RES_hh_tesh_in!M17=0,0,RES_hh_tesh_in!M17/RES_summary!M$21)</f>
        <v>7.2826581538760626</v>
      </c>
      <c r="N17" s="69">
        <f>IF(RES_hh_tesh_in!N17=0,0,RES_hh_tesh_in!N17/RES_summary!N$21)</f>
        <v>6.3563622273725295</v>
      </c>
      <c r="O17" s="69">
        <f>IF(RES_hh_tesh_in!O17=0,0,RES_hh_tesh_in!O17/RES_summary!O$21)</f>
        <v>6.9770095944544259</v>
      </c>
      <c r="P17" s="69">
        <f>IF(RES_hh_tesh_in!P17=0,0,RES_hh_tesh_in!P17/RES_summary!P$21)</f>
        <v>6.8792500629773485</v>
      </c>
      <c r="Q17" s="69">
        <f>IF(RES_hh_tesh_in!Q17=0,0,RES_hh_tesh_in!Q17/RES_summary!Q$21)</f>
        <v>7.180900076247732</v>
      </c>
      <c r="R17" s="69">
        <f>IF(RES_hh_tesh_in!R17=0,0,RES_hh_tesh_in!R17/RES_summary!R$21)</f>
        <v>6.9392857422865113</v>
      </c>
      <c r="S17" s="69">
        <f>IF(RES_hh_tesh_in!S17=0,0,RES_hh_tesh_in!S17/RES_summary!S$21)</f>
        <v>7.2311358993946042</v>
      </c>
      <c r="T17" s="69">
        <f>IF(RES_hh_tesh_in!T17=0,0,RES_hh_tesh_in!T17/RES_summary!T$21)</f>
        <v>8.5055051145012293</v>
      </c>
      <c r="U17" s="69">
        <f>IF(RES_hh_tesh_in!U17=0,0,RES_hh_tesh_in!U17/RES_summary!U$21)</f>
        <v>8.5957997436917069</v>
      </c>
      <c r="V17" s="69">
        <f>IF(RES_hh_tesh_in!V17=0,0,RES_hh_tesh_in!V17/RES_summary!V$21)</f>
        <v>8.1635376056146871</v>
      </c>
      <c r="W17" s="69">
        <f>IF(RES_hh_tesh_in!W17=0,0,RES_hh_tesh_in!W17/RES_summary!W$21)</f>
        <v>6.5726065938260065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0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0</v>
      </c>
      <c r="I21" s="72">
        <f>IF(RES_hh_tesh_in!I21=0,0,RES_hh_tesh_in!I21/RES_summary!I$21)</f>
        <v>0</v>
      </c>
      <c r="J21" s="72">
        <f>IF(RES_hh_tesh_in!J21=0,0,RES_hh_tesh_in!J21/RES_summary!J$21)</f>
        <v>0</v>
      </c>
      <c r="K21" s="72">
        <f>IF(RES_hh_tesh_in!K21=0,0,RES_hh_tesh_in!K21/RES_summary!K$21)</f>
        <v>0</v>
      </c>
      <c r="L21" s="72">
        <f>IF(RES_hh_tesh_in!L21=0,0,RES_hh_tesh_in!L21/RES_summary!L$21)</f>
        <v>0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0</v>
      </c>
      <c r="P21" s="72">
        <f>IF(RES_hh_tesh_in!P21=0,0,RES_hh_tesh_in!P21/RES_summary!P$21)</f>
        <v>0</v>
      </c>
      <c r="Q21" s="72">
        <f>IF(RES_hh_tesh_in!Q21=0,0,RES_hh_tesh_in!Q21/RES_summary!Q$21)</f>
        <v>0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5.6629217080977661</v>
      </c>
      <c r="D25" s="74">
        <f>IF(RES_hh_tesh_in!D25=0,0,RES_hh_tesh_in!D25/RES_summary!D$21)</f>
        <v>5.7847448531015822</v>
      </c>
      <c r="E25" s="74">
        <f>IF(RES_hh_tesh_in!E25=0,0,RES_hh_tesh_in!E25/RES_summary!E$21)</f>
        <v>6.333015396835866</v>
      </c>
      <c r="F25" s="74">
        <f>IF(RES_hh_tesh_in!F25=0,0,RES_hh_tesh_in!F25/RES_summary!F$21)</f>
        <v>7.8823681809423061</v>
      </c>
      <c r="G25" s="74">
        <f>IF(RES_hh_tesh_in!G25=0,0,RES_hh_tesh_in!G25/RES_summary!G$21)</f>
        <v>7.7208846962059328</v>
      </c>
      <c r="H25" s="74">
        <f>IF(RES_hh_tesh_in!H25=0,0,RES_hh_tesh_in!H25/RES_summary!H$21)</f>
        <v>7.9670548355236868</v>
      </c>
      <c r="I25" s="74">
        <f>IF(RES_hh_tesh_in!I25=0,0,RES_hh_tesh_in!I25/RES_summary!I$21)</f>
        <v>7.1984860069816055</v>
      </c>
      <c r="J25" s="74">
        <f>IF(RES_hh_tesh_in!J25=0,0,RES_hh_tesh_in!J25/RES_summary!J$21)</f>
        <v>7.0603275910450938</v>
      </c>
      <c r="K25" s="74">
        <f>IF(RES_hh_tesh_in!K25=0,0,RES_hh_tesh_in!K25/RES_summary!K$21)</f>
        <v>3.248788093688677</v>
      </c>
      <c r="L25" s="74">
        <f>IF(RES_hh_tesh_in!L25=0,0,RES_hh_tesh_in!L25/RES_summary!L$21)</f>
        <v>0.95081644837752588</v>
      </c>
      <c r="M25" s="74">
        <f>IF(RES_hh_tesh_in!M25=0,0,RES_hh_tesh_in!M25/RES_summary!M$21)</f>
        <v>5.0523380360062307</v>
      </c>
      <c r="N25" s="74">
        <f>IF(RES_hh_tesh_in!N25=0,0,RES_hh_tesh_in!N25/RES_summary!N$21)</f>
        <v>2.9789584611620037</v>
      </c>
      <c r="O25" s="74">
        <f>IF(RES_hh_tesh_in!O25=0,0,RES_hh_tesh_in!O25/RES_summary!O$21)</f>
        <v>6.9010013833231065</v>
      </c>
      <c r="P25" s="74">
        <f>IF(RES_hh_tesh_in!P25=0,0,RES_hh_tesh_in!P25/RES_summary!P$21)</f>
        <v>5.1586913785233302</v>
      </c>
      <c r="Q25" s="74">
        <f>IF(RES_hh_tesh_in!Q25=0,0,RES_hh_tesh_in!Q25/RES_summary!Q$21)</f>
        <v>5.1858096569141701</v>
      </c>
      <c r="R25" s="74">
        <f>IF(RES_hh_tesh_in!R25=0,0,RES_hh_tesh_in!R25/RES_summary!R$21)</f>
        <v>3.8831513968351268</v>
      </c>
      <c r="S25" s="74">
        <f>IF(RES_hh_tesh_in!S25=0,0,RES_hh_tesh_in!S25/RES_summary!S$21)</f>
        <v>4.1466376492835479</v>
      </c>
      <c r="T25" s="74">
        <f>IF(RES_hh_tesh_in!T25=0,0,RES_hh_tesh_in!T25/RES_summary!T$21)</f>
        <v>6.0321062089228512</v>
      </c>
      <c r="U25" s="74">
        <f>IF(RES_hh_tesh_in!U25=0,0,RES_hh_tesh_in!U25/RES_summary!U$21)</f>
        <v>7.3983652754681684</v>
      </c>
      <c r="V25" s="74">
        <f>IF(RES_hh_tesh_in!V25=0,0,RES_hh_tesh_in!V25/RES_summary!V$21)</f>
        <v>6.7173238837768565</v>
      </c>
      <c r="W25" s="74">
        <f>IF(RES_hh_tesh_in!W25=0,0,RES_hh_tesh_in!W25/RES_summary!W$21)</f>
        <v>6.5241014434940086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5.6977917554205142</v>
      </c>
      <c r="E26" s="77">
        <f>IF(RES_hh_tesh_in!E26=0,0,RES_hh_tesh_in!E26/RES_summary!E$21)</f>
        <v>5.5297639263700304</v>
      </c>
      <c r="F26" s="77">
        <f>IF(RES_hh_tesh_in!F26=0,0,RES_hh_tesh_in!F26/RES_summary!F$21)</f>
        <v>6.644727760453021</v>
      </c>
      <c r="G26" s="77">
        <f>IF(RES_hh_tesh_in!G26=0,0,RES_hh_tesh_in!G26/RES_summary!G$21)</f>
        <v>6.7790559047171914</v>
      </c>
      <c r="H26" s="77">
        <f>IF(RES_hh_tesh_in!H26=0,0,RES_hh_tesh_in!H26/RES_summary!H$21)</f>
        <v>6.9618660231102769</v>
      </c>
      <c r="I26" s="77">
        <f>IF(RES_hh_tesh_in!I26=0,0,RES_hh_tesh_in!I26/RES_summary!I$21)</f>
        <v>6.7897279781857414</v>
      </c>
      <c r="J26" s="77">
        <f>IF(RES_hh_tesh_in!J26=0,0,RES_hh_tesh_in!J26/RES_summary!J$21)</f>
        <v>6.678609671304959</v>
      </c>
      <c r="K26" s="77">
        <f>IF(RES_hh_tesh_in!K26=0,0,RES_hh_tesh_in!K26/RES_summary!K$21)</f>
        <v>3.020487509727046</v>
      </c>
      <c r="L26" s="77">
        <f>IF(RES_hh_tesh_in!L26=0,0,RES_hh_tesh_in!L26/RES_summary!L$21)</f>
        <v>6.5531897003339772</v>
      </c>
      <c r="M26" s="77">
        <f>IF(RES_hh_tesh_in!M26=0,0,RES_hh_tesh_in!M26/RES_summary!M$21)</f>
        <v>6.0237018631448347</v>
      </c>
      <c r="N26" s="77">
        <f>IF(RES_hh_tesh_in!N26=0,0,RES_hh_tesh_in!N26/RES_summary!N$21)</f>
        <v>5.2493422774876786</v>
      </c>
      <c r="O26" s="77">
        <f>IF(RES_hh_tesh_in!O26=0,0,RES_hh_tesh_in!O26/RES_summary!O$21)</f>
        <v>6.0517407232273888</v>
      </c>
      <c r="P26" s="77">
        <f>IF(RES_hh_tesh_in!P26=0,0,RES_hh_tesh_in!P26/RES_summary!P$21)</f>
        <v>6.1596292276643414</v>
      </c>
      <c r="Q26" s="77">
        <f>IF(RES_hh_tesh_in!Q26=0,0,RES_hh_tesh_in!Q26/RES_summary!Q$21)</f>
        <v>6.2907785536540972</v>
      </c>
      <c r="R26" s="77">
        <f>IF(RES_hh_tesh_in!R26=0,0,RES_hh_tesh_in!R26/RES_summary!R$21)</f>
        <v>6.2275309258106182</v>
      </c>
      <c r="S26" s="77">
        <f>IF(RES_hh_tesh_in!S26=0,0,RES_hh_tesh_in!S26/RES_summary!S$21)</f>
        <v>6.2884094902198484</v>
      </c>
      <c r="T26" s="77">
        <f>IF(RES_hh_tesh_in!T26=0,0,RES_hh_tesh_in!T26/RES_summary!T$21)</f>
        <v>6.3889207776237695</v>
      </c>
      <c r="U26" s="77">
        <f>IF(RES_hh_tesh_in!U26=0,0,RES_hh_tesh_in!U26/RES_summary!U$21)</f>
        <v>6.6940621977141337</v>
      </c>
      <c r="V26" s="77">
        <f>IF(RES_hh_tesh_in!V26=0,0,RES_hh_tesh_in!V26/RES_summary!V$21)</f>
        <v>6.943400857343768</v>
      </c>
      <c r="W26" s="77">
        <f>IF(RES_hh_tesh_in!W26=0,0,RES_hh_tesh_in!W26/RES_summary!W$21)</f>
        <v>5.4065277749683158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5.6220154775237434</v>
      </c>
      <c r="D27" s="69">
        <f>IF(RES_hh_tesh_in!D27=0,0,RES_hh_tesh_in!D27/RES_summary!D$21)</f>
        <v>5.7349718800071106</v>
      </c>
      <c r="E27" s="69">
        <f>IF(RES_hh_tesh_in!E27=0,0,RES_hh_tesh_in!E27/RES_summary!E$21)</f>
        <v>5.4641241096011566</v>
      </c>
      <c r="F27" s="69">
        <f>IF(RES_hh_tesh_in!F27=0,0,RES_hh_tesh_in!F27/RES_summary!F$21)</f>
        <v>6.0232104758811316</v>
      </c>
      <c r="G27" s="69">
        <f>IF(RES_hh_tesh_in!G27=0,0,RES_hh_tesh_in!G27/RES_summary!G$21)</f>
        <v>5.8133960993856251</v>
      </c>
      <c r="H27" s="69">
        <f>IF(RES_hh_tesh_in!H27=0,0,RES_hh_tesh_in!H27/RES_summary!H$21)</f>
        <v>5.1305632041115921</v>
      </c>
      <c r="I27" s="69">
        <f>IF(RES_hh_tesh_in!I27=0,0,RES_hh_tesh_in!I27/RES_summary!I$21)</f>
        <v>4.7070197298611092</v>
      </c>
      <c r="J27" s="69">
        <f>IF(RES_hh_tesh_in!J27=0,0,RES_hh_tesh_in!J27/RES_summary!J$21)</f>
        <v>5.308711489197413</v>
      </c>
      <c r="K27" s="69">
        <f>IF(RES_hh_tesh_in!K27=0,0,RES_hh_tesh_in!K27/RES_summary!K$21)</f>
        <v>5.4251551435991194</v>
      </c>
      <c r="L27" s="69">
        <f>IF(RES_hh_tesh_in!L27=0,0,RES_hh_tesh_in!L27/RES_summary!L$21)</f>
        <v>5.7356659780727206</v>
      </c>
      <c r="M27" s="69">
        <f>IF(RES_hh_tesh_in!M27=0,0,RES_hh_tesh_in!M27/RES_summary!M$21)</f>
        <v>5.3684730423136253</v>
      </c>
      <c r="N27" s="69">
        <f>IF(RES_hh_tesh_in!N27=0,0,RES_hh_tesh_in!N27/RES_summary!N$21)</f>
        <v>4.8325464861966934</v>
      </c>
      <c r="O27" s="69">
        <f>IF(RES_hh_tesh_in!O27=0,0,RES_hh_tesh_in!O27/RES_summary!O$21)</f>
        <v>5.446126010570258</v>
      </c>
      <c r="P27" s="69">
        <f>IF(RES_hh_tesh_in!P27=0,0,RES_hh_tesh_in!P27/RES_summary!P$21)</f>
        <v>5.0612883686738792</v>
      </c>
      <c r="Q27" s="69">
        <f>IF(RES_hh_tesh_in!Q27=0,0,RES_hh_tesh_in!Q27/RES_summary!Q$21)</f>
        <v>5.4054211255077123</v>
      </c>
      <c r="R27" s="69">
        <f>IF(RES_hh_tesh_in!R27=0,0,RES_hh_tesh_in!R27/RES_summary!R$21)</f>
        <v>5.5274813617041376</v>
      </c>
      <c r="S27" s="69">
        <f>IF(RES_hh_tesh_in!S27=0,0,RES_hh_tesh_in!S27/RES_summary!S$21)</f>
        <v>4.5162748883177732</v>
      </c>
      <c r="T27" s="69">
        <f>IF(RES_hh_tesh_in!T27=0,0,RES_hh_tesh_in!T27/RES_summary!T$21)</f>
        <v>4.4336861729774002</v>
      </c>
      <c r="U27" s="69">
        <f>IF(RES_hh_tesh_in!U27=0,0,RES_hh_tesh_in!U27/RES_summary!U$21)</f>
        <v>4.1785103224917188</v>
      </c>
      <c r="V27" s="69">
        <f>IF(RES_hh_tesh_in!V27=0,0,RES_hh_tesh_in!V27/RES_summary!V$21)</f>
        <v>3.9978227771089405</v>
      </c>
      <c r="W27" s="69">
        <f>IF(RES_hh_tesh_in!W27=0,0,RES_hh_tesh_in!W27/RES_summary!W$21)</f>
        <v>3.6797916934589021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5.9213917115567378</v>
      </c>
      <c r="D29" s="72">
        <f>IF(RES_hh_tesh_in!D29=0,0,RES_hh_tesh_in!D29/RES_summary!D$21)</f>
        <v>5.6817750667607916</v>
      </c>
      <c r="E29" s="72">
        <f>IF(RES_hh_tesh_in!E29=0,0,RES_hh_tesh_in!E29/RES_summary!E$21)</f>
        <v>5.1690016352715693</v>
      </c>
      <c r="F29" s="72">
        <f>IF(RES_hh_tesh_in!F29=0,0,RES_hh_tesh_in!F29/RES_summary!F$21)</f>
        <v>6.0539084705901383</v>
      </c>
      <c r="G29" s="72">
        <f>IF(RES_hh_tesh_in!G29=0,0,RES_hh_tesh_in!G29/RES_summary!G$21)</f>
        <v>5.8161197536125817</v>
      </c>
      <c r="H29" s="72">
        <f>IF(RES_hh_tesh_in!H29=0,0,RES_hh_tesh_in!H29/RES_summary!H$21)</f>
        <v>5.0597312789169306</v>
      </c>
      <c r="I29" s="72">
        <f>IF(RES_hh_tesh_in!I29=0,0,RES_hh_tesh_in!I29/RES_summary!I$21)</f>
        <v>4.6903727893063083</v>
      </c>
      <c r="J29" s="72">
        <f>IF(RES_hh_tesh_in!J29=0,0,RES_hh_tesh_in!J29/RES_summary!J$21)</f>
        <v>5.3755318440775843</v>
      </c>
      <c r="K29" s="72">
        <f>IF(RES_hh_tesh_in!K29=0,0,RES_hh_tesh_in!K29/RES_summary!K$21)</f>
        <v>5.762476219464622</v>
      </c>
      <c r="L29" s="72">
        <f>IF(RES_hh_tesh_in!L29=0,0,RES_hh_tesh_in!L29/RES_summary!L$21)</f>
        <v>5.4140368605877214</v>
      </c>
      <c r="M29" s="72">
        <f>IF(RES_hh_tesh_in!M29=0,0,RES_hh_tesh_in!M29/RES_summary!M$21)</f>
        <v>5.0400763598563891</v>
      </c>
      <c r="N29" s="72">
        <f>IF(RES_hh_tesh_in!N29=0,0,RES_hh_tesh_in!N29/RES_summary!N$21)</f>
        <v>5.039666105723513</v>
      </c>
      <c r="O29" s="72">
        <f>IF(RES_hh_tesh_in!O29=0,0,RES_hh_tesh_in!O29/RES_summary!O$21)</f>
        <v>5.4599064677801694</v>
      </c>
      <c r="P29" s="72">
        <f>IF(RES_hh_tesh_in!P29=0,0,RES_hh_tesh_in!P29/RES_summary!P$21)</f>
        <v>5.0784823756850859</v>
      </c>
      <c r="Q29" s="72">
        <f>IF(RES_hh_tesh_in!Q29=0,0,RES_hh_tesh_in!Q29/RES_summary!Q$21)</f>
        <v>5.3297038256167601</v>
      </c>
      <c r="R29" s="72">
        <f>IF(RES_hh_tesh_in!R29=0,0,RES_hh_tesh_in!R29/RES_summary!R$21)</f>
        <v>5.0564594905539781</v>
      </c>
      <c r="S29" s="72">
        <f>IF(RES_hh_tesh_in!S29=0,0,RES_hh_tesh_in!S29/RES_summary!S$21)</f>
        <v>4.6956646031729079</v>
      </c>
      <c r="T29" s="72">
        <f>IF(RES_hh_tesh_in!T29=0,0,RES_hh_tesh_in!T29/RES_summary!T$21)</f>
        <v>4.5028734761023479</v>
      </c>
      <c r="U29" s="72">
        <f>IF(RES_hh_tesh_in!U29=0,0,RES_hh_tesh_in!U29/RES_summary!U$21)</f>
        <v>4.1014826238580362</v>
      </c>
      <c r="V29" s="72">
        <f>IF(RES_hh_tesh_in!V29=0,0,RES_hh_tesh_in!V29/RES_summary!V$21)</f>
        <v>3.9310421032694638</v>
      </c>
      <c r="W29" s="72">
        <f>IF(RES_hh_tesh_in!W29=0,0,RES_hh_tesh_in!W29/RES_summary!W$21)</f>
        <v>3.7130824662668234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0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0</v>
      </c>
      <c r="I30" s="72">
        <f>IF(RES_hh_tesh_in!I30=0,0,RES_hh_tesh_in!I30/RES_summary!I$21)</f>
        <v>0</v>
      </c>
      <c r="J30" s="72">
        <f>IF(RES_hh_tesh_in!J30=0,0,RES_hh_tesh_in!J30/RES_summary!J$21)</f>
        <v>0</v>
      </c>
      <c r="K30" s="72">
        <f>IF(RES_hh_tesh_in!K30=0,0,RES_hh_tesh_in!K30/RES_summary!K$21)</f>
        <v>0</v>
      </c>
      <c r="L30" s="72">
        <f>IF(RES_hh_tesh_in!L30=0,0,RES_hh_tesh_in!L30/RES_summary!L$21)</f>
        <v>0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0</v>
      </c>
      <c r="P30" s="72">
        <f>IF(RES_hh_tesh_in!P30=0,0,RES_hh_tesh_in!P30/RES_summary!P$21)</f>
        <v>0</v>
      </c>
      <c r="Q30" s="72">
        <f>IF(RES_hh_tesh_in!Q30=0,0,RES_hh_tesh_in!Q30/RES_summary!Q$21)</f>
        <v>0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4.3750617140034693</v>
      </c>
      <c r="D32" s="77">
        <f>IF(RES_hh_tesh_in!D32=0,0,RES_hh_tesh_in!D32/RES_summary!D$21)</f>
        <v>5.8227615182953745</v>
      </c>
      <c r="E32" s="77">
        <f>IF(RES_hh_tesh_in!E32=0,0,RES_hh_tesh_in!E32/RES_summary!E$21)</f>
        <v>6.0273109209550553</v>
      </c>
      <c r="F32" s="77">
        <f>IF(RES_hh_tesh_in!F32=0,0,RES_hh_tesh_in!F32/RES_summary!F$21)</f>
        <v>5.931056417400475</v>
      </c>
      <c r="G32" s="77">
        <f>IF(RES_hh_tesh_in!G32=0,0,RES_hh_tesh_in!G32/RES_summary!G$21)</f>
        <v>5.8024133066215349</v>
      </c>
      <c r="H32" s="77">
        <f>IF(RES_hh_tesh_in!H32=0,0,RES_hh_tesh_in!H32/RES_summary!H$21)</f>
        <v>5.5263487148910819</v>
      </c>
      <c r="I32" s="77">
        <f>IF(RES_hh_tesh_in!I32=0,0,RES_hh_tesh_in!I32/RES_summary!I$21)</f>
        <v>4.9627010953621911</v>
      </c>
      <c r="J32" s="77">
        <f>IF(RES_hh_tesh_in!J32=0,0,RES_hh_tesh_in!J32/RES_summary!J$21)</f>
        <v>4.7026799227624796</v>
      </c>
      <c r="K32" s="77">
        <f>IF(RES_hh_tesh_in!K32=0,0,RES_hh_tesh_in!K32/RES_summary!K$21)</f>
        <v>4.3417131394041135</v>
      </c>
      <c r="L32" s="77">
        <f>IF(RES_hh_tesh_in!L32=0,0,RES_hh_tesh_in!L32/RES_summary!L$21)</f>
        <v>6.254583059375836</v>
      </c>
      <c r="M32" s="77">
        <f>IF(RES_hh_tesh_in!M32=0,0,RES_hh_tesh_in!M32/RES_summary!M$21)</f>
        <v>6.1066030468459918</v>
      </c>
      <c r="N32" s="77">
        <f>IF(RES_hh_tesh_in!N32=0,0,RES_hh_tesh_in!N32/RES_summary!N$21)</f>
        <v>3.6994286525393663</v>
      </c>
      <c r="O32" s="77">
        <f>IF(RES_hh_tesh_in!O32=0,0,RES_hh_tesh_in!O32/RES_summary!O$21)</f>
        <v>5.4104978289830026</v>
      </c>
      <c r="P32" s="77">
        <f>IF(RES_hh_tesh_in!P32=0,0,RES_hh_tesh_in!P32/RES_summary!P$21)</f>
        <v>5.0312309869016092</v>
      </c>
      <c r="Q32" s="77">
        <f>IF(RES_hh_tesh_in!Q32=0,0,RES_hh_tesh_in!Q32/RES_summary!Q$21)</f>
        <v>5.6022508761713947</v>
      </c>
      <c r="R32" s="77">
        <f>IF(RES_hh_tesh_in!R32=0,0,RES_hh_tesh_in!R32/RES_summary!R$21)</f>
        <v>7.2487874842851214</v>
      </c>
      <c r="S32" s="77">
        <f>IF(RES_hh_tesh_in!S32=0,0,RES_hh_tesh_in!S32/RES_summary!S$21)</f>
        <v>2.9998314062512983</v>
      </c>
      <c r="T32" s="77">
        <f>IF(RES_hh_tesh_in!T32=0,0,RES_hh_tesh_in!T32/RES_summary!T$21)</f>
        <v>4.2179394897160813</v>
      </c>
      <c r="U32" s="77">
        <f>IF(RES_hh_tesh_in!U32=0,0,RES_hh_tesh_in!U32/RES_summary!U$21)</f>
        <v>4.4094368580296912</v>
      </c>
      <c r="V32" s="77">
        <f>IF(RES_hh_tesh_in!V32=0,0,RES_hh_tesh_in!V32/RES_summary!V$21)</f>
        <v>4.1865885725520586</v>
      </c>
      <c r="W32" s="77">
        <f>IF(RES_hh_tesh_in!W32=0,0,RES_hh_tesh_in!W32/RES_summary!W$21)</f>
        <v>3.5745090488872395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2.3435668710322468</v>
      </c>
      <c r="D3" s="65">
        <f>IF(RES_hh_emih_in!D3=0,0,RES_hh_emih_in!D3/RES_summary!D$21)</f>
        <v>1.9718572498593649</v>
      </c>
      <c r="E3" s="65">
        <f>IF(RES_hh_emih_in!E3=0,0,RES_hh_emih_in!E3/RES_summary!E$21)</f>
        <v>1.4590841524216531</v>
      </c>
      <c r="F3" s="65">
        <f>IF(RES_hh_emih_in!F3=0,0,RES_hh_emih_in!F3/RES_summary!F$21)</f>
        <v>1.7516713767244327</v>
      </c>
      <c r="G3" s="65">
        <f>IF(RES_hh_emih_in!G3=0,0,RES_hh_emih_in!G3/RES_summary!G$21)</f>
        <v>1.8309344454663008</v>
      </c>
      <c r="H3" s="65">
        <f>IF(RES_hh_emih_in!H3=0,0,RES_hh_emih_in!H3/RES_summary!H$21)</f>
        <v>1.6852523734394387</v>
      </c>
      <c r="I3" s="65">
        <f>IF(RES_hh_emih_in!I3=0,0,RES_hh_emih_in!I3/RES_summary!I$21)</f>
        <v>1.8655763875252307</v>
      </c>
      <c r="J3" s="65">
        <f>IF(RES_hh_emih_in!J3=0,0,RES_hh_emih_in!J3/RES_summary!J$21)</f>
        <v>2.1026740538879398</v>
      </c>
      <c r="K3" s="65">
        <f>IF(RES_hh_emih_in!K3=0,0,RES_hh_emih_in!K3/RES_summary!K$21)</f>
        <v>2.1908793502747193</v>
      </c>
      <c r="L3" s="65">
        <f>IF(RES_hh_emih_in!L3=0,0,RES_hh_emih_in!L3/RES_summary!L$21)</f>
        <v>1.5493514564509425</v>
      </c>
      <c r="M3" s="65">
        <f>IF(RES_hh_emih_in!M3=0,0,RES_hh_emih_in!M3/RES_summary!M$21)</f>
        <v>1.9221372294024199</v>
      </c>
      <c r="N3" s="65">
        <f>IF(RES_hh_emih_in!N3=0,0,RES_hh_emih_in!N3/RES_summary!N$21)</f>
        <v>2.5336011253261264</v>
      </c>
      <c r="O3" s="65">
        <f>IF(RES_hh_emih_in!O3=0,0,RES_hh_emih_in!O3/RES_summary!O$21)</f>
        <v>2.4804663349237783</v>
      </c>
      <c r="P3" s="65">
        <f>IF(RES_hh_emih_in!P3=0,0,RES_hh_emih_in!P3/RES_summary!P$21)</f>
        <v>1.3960816527893392</v>
      </c>
      <c r="Q3" s="65">
        <f>IF(RES_hh_emih_in!Q3=0,0,RES_hh_emih_in!Q3/RES_summary!Q$21)</f>
        <v>1.5421161491373261</v>
      </c>
      <c r="R3" s="65">
        <f>IF(RES_hh_emih_in!R3=0,0,RES_hh_emih_in!R3/RES_summary!R$21)</f>
        <v>1.5162794894913174</v>
      </c>
      <c r="S3" s="65">
        <f>IF(RES_hh_emih_in!S3=0,0,RES_hh_emih_in!S3/RES_summary!S$21)</f>
        <v>1.5956593814661637</v>
      </c>
      <c r="T3" s="65">
        <f>IF(RES_hh_emih_in!T3=0,0,RES_hh_emih_in!T3/RES_summary!T$21)</f>
        <v>1.287557260119079</v>
      </c>
      <c r="U3" s="65">
        <f>IF(RES_hh_emih_in!U3=0,0,RES_hh_emih_in!U3/RES_summary!U$21)</f>
        <v>1.1542366049796049</v>
      </c>
      <c r="V3" s="65">
        <f>IF(RES_hh_emih_in!V3=0,0,RES_hh_emih_in!V3/RES_summary!V$21)</f>
        <v>1.1175213464644453</v>
      </c>
      <c r="W3" s="65">
        <f>IF(RES_hh_emih_in!W3=0,0,RES_hh_emih_in!W3/RES_summary!W$21)</f>
        <v>1.0470303980391207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0.49553679288942482</v>
      </c>
      <c r="D4" s="69">
        <f>IF(RES_hh_emih_in!D4=0,0,RES_hh_emih_in!D4/RES_summary!D$21)</f>
        <v>0.60413653682909241</v>
      </c>
      <c r="E4" s="69">
        <f>IF(RES_hh_emih_in!E4=0,0,RES_hh_emih_in!E4/RES_summary!E$21)</f>
        <v>0.14935733675228285</v>
      </c>
      <c r="F4" s="69">
        <f>IF(RES_hh_emih_in!F4=0,0,RES_hh_emih_in!F4/RES_summary!F$21)</f>
        <v>0</v>
      </c>
      <c r="G4" s="69">
        <f>IF(RES_hh_emih_in!G4=0,0,RES_hh_emih_in!G4/RES_summary!G$21)</f>
        <v>3.5241031769203936E-2</v>
      </c>
      <c r="H4" s="69">
        <f>IF(RES_hh_emih_in!H4=0,0,RES_hh_emih_in!H4/RES_summary!H$21)</f>
        <v>3.3405705229367186E-2</v>
      </c>
      <c r="I4" s="69">
        <f>IF(RES_hh_emih_in!I4=0,0,RES_hh_emih_in!I4/RES_summary!I$21)</f>
        <v>0.17242069102705737</v>
      </c>
      <c r="J4" s="69">
        <f>IF(RES_hh_emih_in!J4=0,0,RES_hh_emih_in!J4/RES_summary!J$21)</f>
        <v>0.2430154737899585</v>
      </c>
      <c r="K4" s="69">
        <f>IF(RES_hh_emih_in!K4=0,0,RES_hh_emih_in!K4/RES_summary!K$21)</f>
        <v>0.50471679505068912</v>
      </c>
      <c r="L4" s="69">
        <f>IF(RES_hh_emih_in!L4=0,0,RES_hh_emih_in!L4/RES_summary!L$21)</f>
        <v>0.26804567674788637</v>
      </c>
      <c r="M4" s="69">
        <f>IF(RES_hh_emih_in!M4=0,0,RES_hh_emih_in!M4/RES_summary!M$21)</f>
        <v>0.58562669083996199</v>
      </c>
      <c r="N4" s="69">
        <f>IF(RES_hh_emih_in!N4=0,0,RES_hh_emih_in!N4/RES_summary!N$21)</f>
        <v>0.90104084019659469</v>
      </c>
      <c r="O4" s="69">
        <f>IF(RES_hh_emih_in!O4=0,0,RES_hh_emih_in!O4/RES_summary!O$21)</f>
        <v>0.9719496793025838</v>
      </c>
      <c r="P4" s="69">
        <f>IF(RES_hh_emih_in!P4=0,0,RES_hh_emih_in!P4/RES_summary!P$21)</f>
        <v>0.15829824042177276</v>
      </c>
      <c r="Q4" s="69">
        <f>IF(RES_hh_emih_in!Q4=0,0,RES_hh_emih_in!Q4/RES_summary!Q$21)</f>
        <v>6.7338760734310096E-2</v>
      </c>
      <c r="R4" s="69">
        <f>IF(RES_hh_emih_in!R4=0,0,RES_hh_emih_in!R4/RES_summary!R$21)</f>
        <v>0</v>
      </c>
      <c r="S4" s="69">
        <f>IF(RES_hh_emih_in!S4=0,0,RES_hh_emih_in!S4/RES_summary!S$21)</f>
        <v>3.298352998091422E-4</v>
      </c>
      <c r="T4" s="69">
        <f>IF(RES_hh_emih_in!T4=0,0,RES_hh_emih_in!T4/RES_summary!T$21)</f>
        <v>0</v>
      </c>
      <c r="U4" s="69">
        <f>IF(RES_hh_emih_in!U4=0,0,RES_hh_emih_in!U4/RES_summary!U$21)</f>
        <v>0</v>
      </c>
      <c r="V4" s="69">
        <f>IF(RES_hh_emih_in!V4=0,0,RES_hh_emih_in!V4/RES_summary!V$21)</f>
        <v>3.4046457174517333E-2</v>
      </c>
      <c r="W4" s="69">
        <f>IF(RES_hh_emih_in!W4=0,0,RES_hh_emih_in!W4/RES_summary!W$21)</f>
        <v>0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1.0662791932830542</v>
      </c>
      <c r="D6" s="72">
        <f>IF(RES_hh_emih_in!D6=0,0,RES_hh_emih_in!D6/RES_summary!D$21)</f>
        <v>1.4821529437529404</v>
      </c>
      <c r="E6" s="72">
        <f>IF(RES_hh_emih_in!E6=0,0,RES_hh_emih_in!E6/RES_summary!E$21)</f>
        <v>1.8464357159829048</v>
      </c>
      <c r="F6" s="72">
        <f>IF(RES_hh_emih_in!F6=0,0,RES_hh_emih_in!F6/RES_summary!F$21)</f>
        <v>0</v>
      </c>
      <c r="G6" s="72">
        <f>IF(RES_hh_emih_in!G6=0,0,RES_hh_emih_in!G6/RES_summary!G$21)</f>
        <v>1.6253473663225158</v>
      </c>
      <c r="H6" s="72">
        <f>IF(RES_hh_emih_in!H6=0,0,RES_hh_emih_in!H6/RES_summary!H$21)</f>
        <v>1.7633775339495645</v>
      </c>
      <c r="I6" s="72">
        <f>IF(RES_hh_emih_in!I6=0,0,RES_hh_emih_in!I6/RES_summary!I$21)</f>
        <v>1.6114232717849946</v>
      </c>
      <c r="J6" s="72">
        <f>IF(RES_hh_emih_in!J6=0,0,RES_hh_emih_in!J6/RES_summary!J$21)</f>
        <v>1.4857844210536841</v>
      </c>
      <c r="K6" s="72">
        <f>IF(RES_hh_emih_in!K6=0,0,RES_hh_emih_in!K6/RES_summary!K$21)</f>
        <v>1.6130980163258826</v>
      </c>
      <c r="L6" s="72">
        <f>IF(RES_hh_emih_in!L6=0,0,RES_hh_emih_in!L6/RES_summary!L$21)</f>
        <v>1.6216363058919192</v>
      </c>
      <c r="M6" s="72">
        <f>IF(RES_hh_emih_in!M6=0,0,RES_hh_emih_in!M6/RES_summary!M$21)</f>
        <v>1.5424088234151068</v>
      </c>
      <c r="N6" s="72">
        <f>IF(RES_hh_emih_in!N6=0,0,RES_hh_emih_in!N6/RES_summary!N$21)</f>
        <v>1.9661195953443857</v>
      </c>
      <c r="O6" s="72">
        <f>IF(RES_hh_emih_in!O6=0,0,RES_hh_emih_in!O6/RES_summary!O$21)</f>
        <v>2.0207046873411989</v>
      </c>
      <c r="P6" s="72">
        <f>IF(RES_hh_emih_in!P6=0,0,RES_hh_emih_in!P6/RES_summary!P$21)</f>
        <v>1.7729402927238549</v>
      </c>
      <c r="Q6" s="72">
        <f>IF(RES_hh_emih_in!Q6=0,0,RES_hh_emih_in!Q6/RES_summary!Q$21)</f>
        <v>2.3527294113332666</v>
      </c>
      <c r="R6" s="72">
        <f>IF(RES_hh_emih_in!R6=0,0,RES_hh_emih_in!R6/RES_summary!R$21)</f>
        <v>0</v>
      </c>
      <c r="S6" s="72">
        <f>IF(RES_hh_emih_in!S6=0,0,RES_hh_emih_in!S6/RES_summary!S$21)</f>
        <v>3.0743948295210144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2.7936965231568598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1.1155425872515334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1.675449940875499</v>
      </c>
      <c r="I7" s="72">
        <f>IF(RES_hh_emih_in!I7=0,0,RES_hh_emih_in!I7/RES_summary!I$21)</f>
        <v>1.6364066487109858</v>
      </c>
      <c r="J7" s="72">
        <f>IF(RES_hh_emih_in!J7=0,0,RES_hh_emih_in!J7/RES_summary!J$21)</f>
        <v>1.6344715956891569</v>
      </c>
      <c r="K7" s="72">
        <f>IF(RES_hh_emih_in!K7=0,0,RES_hh_emih_in!K7/RES_summary!K$21)</f>
        <v>1.69068177554155</v>
      </c>
      <c r="L7" s="72">
        <f>IF(RES_hh_emih_in!L7=0,0,RES_hh_emih_in!L7/RES_summary!L$21)</f>
        <v>1.8140510871082265</v>
      </c>
      <c r="M7" s="72">
        <f>IF(RES_hh_emih_in!M7=0,0,RES_hh_emih_in!M7/RES_summary!M$21)</f>
        <v>1.8707859328362066</v>
      </c>
      <c r="N7" s="72">
        <f>IF(RES_hh_emih_in!N7=0,0,RES_hh_emih_in!N7/RES_summary!N$21)</f>
        <v>2.0208134304285652</v>
      </c>
      <c r="O7" s="72">
        <f>IF(RES_hh_emih_in!O7=0,0,RES_hh_emih_in!O7/RES_summary!O$21)</f>
        <v>2.0678742011738671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2.201741050867891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0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0</v>
      </c>
      <c r="I8" s="72">
        <f>IF(RES_hh_emih_in!I8=0,0,RES_hh_emih_in!I8/RES_summary!I$21)</f>
        <v>0</v>
      </c>
      <c r="J8" s="72">
        <f>IF(RES_hh_emih_in!J8=0,0,RES_hh_emih_in!J8/RES_summary!J$21)</f>
        <v>0</v>
      </c>
      <c r="K8" s="72">
        <f>IF(RES_hh_emih_in!K8=0,0,RES_hh_emih_in!K8/RES_summary!K$21)</f>
        <v>0</v>
      </c>
      <c r="L8" s="72">
        <f>IF(RES_hh_emih_in!L8=0,0,RES_hh_emih_in!L8/RES_summary!L$21)</f>
        <v>0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0</v>
      </c>
      <c r="P8" s="72">
        <f>IF(RES_hh_emih_in!P8=0,0,RES_hh_emih_in!P8/RES_summary!P$21)</f>
        <v>0</v>
      </c>
      <c r="Q8" s="72">
        <f>IF(RES_hh_emih_in!Q8=0,0,RES_hh_emih_in!Q8/RES_summary!Q$21)</f>
        <v>0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</v>
      </c>
      <c r="D17" s="69">
        <f>IF(RES_hh_emih_in!D17=0,0,RES_hh_emih_in!D17/RES_summary!D$21)</f>
        <v>0</v>
      </c>
      <c r="E17" s="69">
        <f>IF(RES_hh_emih_in!E17=0,0,RES_hh_emih_in!E17/RES_summary!E$21)</f>
        <v>0</v>
      </c>
      <c r="F17" s="69">
        <f>IF(RES_hh_emih_in!F17=0,0,RES_hh_emih_in!F17/RES_summary!F$21)</f>
        <v>0</v>
      </c>
      <c r="G17" s="69">
        <f>IF(RES_hh_emih_in!G17=0,0,RES_hh_emih_in!G17/RES_summary!G$21)</f>
        <v>0</v>
      </c>
      <c r="H17" s="69">
        <f>IF(RES_hh_emih_in!H17=0,0,RES_hh_emih_in!H17/RES_summary!H$21)</f>
        <v>0</v>
      </c>
      <c r="I17" s="69">
        <f>IF(RES_hh_emih_in!I17=0,0,RES_hh_emih_in!I17/RES_summary!I$21)</f>
        <v>0</v>
      </c>
      <c r="J17" s="69">
        <f>IF(RES_hh_emih_in!J17=0,0,RES_hh_emih_in!J17/RES_summary!J$21)</f>
        <v>0</v>
      </c>
      <c r="K17" s="69">
        <f>IF(RES_hh_emih_in!K17=0,0,RES_hh_emih_in!K17/RES_summary!K$21)</f>
        <v>0</v>
      </c>
      <c r="L17" s="69">
        <f>IF(RES_hh_emih_in!L17=0,0,RES_hh_emih_in!L17/RES_summary!L$21)</f>
        <v>0</v>
      </c>
      <c r="M17" s="69">
        <f>IF(RES_hh_emih_in!M17=0,0,RES_hh_emih_in!M17/RES_summary!M$21)</f>
        <v>0</v>
      </c>
      <c r="N17" s="69">
        <f>IF(RES_hh_emih_in!N17=0,0,RES_hh_emih_in!N17/RES_summary!N$21)</f>
        <v>0</v>
      </c>
      <c r="O17" s="69">
        <f>IF(RES_hh_emih_in!O17=0,0,RES_hh_emih_in!O17/RES_summary!O$21)</f>
        <v>0</v>
      </c>
      <c r="P17" s="69">
        <f>IF(RES_hh_emih_in!P17=0,0,RES_hh_emih_in!P17/RES_summary!P$21)</f>
        <v>0</v>
      </c>
      <c r="Q17" s="69">
        <f>IF(RES_hh_emih_in!Q17=0,0,RES_hh_emih_in!Q17/RES_summary!Q$21)</f>
        <v>0</v>
      </c>
      <c r="R17" s="69">
        <f>IF(RES_hh_emih_in!R17=0,0,RES_hh_emih_in!R17/RES_summary!R$21)</f>
        <v>0</v>
      </c>
      <c r="S17" s="69">
        <f>IF(RES_hh_emih_in!S17=0,0,RES_hh_emih_in!S17/RES_summary!S$21)</f>
        <v>0</v>
      </c>
      <c r="T17" s="69">
        <f>IF(RES_hh_emih_in!T17=0,0,RES_hh_emih_in!T17/RES_summary!T$21)</f>
        <v>0</v>
      </c>
      <c r="U17" s="69">
        <f>IF(RES_hh_emih_in!U17=0,0,RES_hh_emih_in!U17/RES_summary!U$21)</f>
        <v>0</v>
      </c>
      <c r="V17" s="69">
        <f>IF(RES_hh_emih_in!V17=0,0,RES_hh_emih_in!V17/RES_summary!V$21)</f>
        <v>0</v>
      </c>
      <c r="W17" s="69">
        <f>IF(RES_hh_emih_in!W17=0,0,RES_hh_emih_in!W17/RES_summary!W$21)</f>
        <v>0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0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0</v>
      </c>
      <c r="I21" s="72">
        <f>IF(RES_hh_emih_in!I21=0,0,RES_hh_emih_in!I21/RES_summary!I$21)</f>
        <v>0</v>
      </c>
      <c r="J21" s="72">
        <f>IF(RES_hh_emih_in!J21=0,0,RES_hh_emih_in!J21/RES_summary!J$21)</f>
        <v>0</v>
      </c>
      <c r="K21" s="72">
        <f>IF(RES_hh_emih_in!K21=0,0,RES_hh_emih_in!K21/RES_summary!K$21)</f>
        <v>0</v>
      </c>
      <c r="L21" s="72">
        <f>IF(RES_hh_emih_in!L21=0,0,RES_hh_emih_in!L21/RES_summary!L$21)</f>
        <v>0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0</v>
      </c>
      <c r="P21" s="72">
        <f>IF(RES_hh_emih_in!P21=0,0,RES_hh_emih_in!P21/RES_summary!P$21)</f>
        <v>0</v>
      </c>
      <c r="Q21" s="72">
        <f>IF(RES_hh_emih_in!Q21=0,0,RES_hh_emih_in!Q21/RES_summary!Q$21)</f>
        <v>0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1.8480300781428218</v>
      </c>
      <c r="D27" s="69">
        <f>IF(RES_hh_emih_in!D27=0,0,RES_hh_emih_in!D27/RES_summary!D$21)</f>
        <v>1.3677207130302724</v>
      </c>
      <c r="E27" s="69">
        <f>IF(RES_hh_emih_in!E27=0,0,RES_hh_emih_in!E27/RES_summary!E$21)</f>
        <v>1.3097268156693707</v>
      </c>
      <c r="F27" s="69">
        <f>IF(RES_hh_emih_in!F27=0,0,RES_hh_emih_in!F27/RES_summary!F$21)</f>
        <v>1.7516713767244327</v>
      </c>
      <c r="G27" s="69">
        <f>IF(RES_hh_emih_in!G27=0,0,RES_hh_emih_in!G27/RES_summary!G$21)</f>
        <v>1.7956934136970968</v>
      </c>
      <c r="H27" s="69">
        <f>IF(RES_hh_emih_in!H27=0,0,RES_hh_emih_in!H27/RES_summary!H$21)</f>
        <v>1.6518466682100716</v>
      </c>
      <c r="I27" s="69">
        <f>IF(RES_hh_emih_in!I27=0,0,RES_hh_emih_in!I27/RES_summary!I$21)</f>
        <v>1.6931556964981735</v>
      </c>
      <c r="J27" s="69">
        <f>IF(RES_hh_emih_in!J27=0,0,RES_hh_emih_in!J27/RES_summary!J$21)</f>
        <v>1.8596585800979815</v>
      </c>
      <c r="K27" s="69">
        <f>IF(RES_hh_emih_in!K27=0,0,RES_hh_emih_in!K27/RES_summary!K$21)</f>
        <v>1.6861625552240305</v>
      </c>
      <c r="L27" s="69">
        <f>IF(RES_hh_emih_in!L27=0,0,RES_hh_emih_in!L27/RES_summary!L$21)</f>
        <v>1.281305779703056</v>
      </c>
      <c r="M27" s="69">
        <f>IF(RES_hh_emih_in!M27=0,0,RES_hh_emih_in!M27/RES_summary!M$21)</f>
        <v>1.3365105385624583</v>
      </c>
      <c r="N27" s="69">
        <f>IF(RES_hh_emih_in!N27=0,0,RES_hh_emih_in!N27/RES_summary!N$21)</f>
        <v>1.6325602851295316</v>
      </c>
      <c r="O27" s="69">
        <f>IF(RES_hh_emih_in!O27=0,0,RES_hh_emih_in!O27/RES_summary!O$21)</f>
        <v>1.5085166556211946</v>
      </c>
      <c r="P27" s="69">
        <f>IF(RES_hh_emih_in!P27=0,0,RES_hh_emih_in!P27/RES_summary!P$21)</f>
        <v>1.2377834123675664</v>
      </c>
      <c r="Q27" s="69">
        <f>IF(RES_hh_emih_in!Q27=0,0,RES_hh_emih_in!Q27/RES_summary!Q$21)</f>
        <v>1.474777388403016</v>
      </c>
      <c r="R27" s="69">
        <f>IF(RES_hh_emih_in!R27=0,0,RES_hh_emih_in!R27/RES_summary!R$21)</f>
        <v>1.5162794894913174</v>
      </c>
      <c r="S27" s="69">
        <f>IF(RES_hh_emih_in!S27=0,0,RES_hh_emih_in!S27/RES_summary!S$21)</f>
        <v>1.5953295461663544</v>
      </c>
      <c r="T27" s="69">
        <f>IF(RES_hh_emih_in!T27=0,0,RES_hh_emih_in!T27/RES_summary!T$21)</f>
        <v>1.287557260119079</v>
      </c>
      <c r="U27" s="69">
        <f>IF(RES_hh_emih_in!U27=0,0,RES_hh_emih_in!U27/RES_summary!U$21)</f>
        <v>1.1542366049796049</v>
      </c>
      <c r="V27" s="69">
        <f>IF(RES_hh_emih_in!V27=0,0,RES_hh_emih_in!V27/RES_summary!V$21)</f>
        <v>1.0834748892899284</v>
      </c>
      <c r="W27" s="69">
        <f>IF(RES_hh_emih_in!W27=0,0,RES_hh_emih_in!W27/RES_summary!W$21)</f>
        <v>1.0470303980391207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2.2917163649640768</v>
      </c>
      <c r="D29" s="72">
        <f>IF(RES_hh_emih_in!D29=0,0,RES_hh_emih_in!D29/RES_summary!D$21)</f>
        <v>2.1965017031658864</v>
      </c>
      <c r="E29" s="72">
        <f>IF(RES_hh_emih_in!E29=0,0,RES_hh_emih_in!E29/RES_summary!E$21)</f>
        <v>1.9960529347184597</v>
      </c>
      <c r="F29" s="72">
        <f>IF(RES_hh_emih_in!F29=0,0,RES_hh_emih_in!F29/RES_summary!F$21)</f>
        <v>2.3351812029996513</v>
      </c>
      <c r="G29" s="72">
        <f>IF(RES_hh_emih_in!G29=0,0,RES_hh_emih_in!G29/RES_summary!G$21)</f>
        <v>2.2410125653543611</v>
      </c>
      <c r="H29" s="72">
        <f>IF(RES_hh_emih_in!H29=0,0,RES_hh_emih_in!H29/RES_summary!H$21)</f>
        <v>1.9474701219471033</v>
      </c>
      <c r="I29" s="72">
        <f>IF(RES_hh_emih_in!I29=0,0,RES_hh_emih_in!I29/RES_summary!I$21)</f>
        <v>1.8033939306158175</v>
      </c>
      <c r="J29" s="72">
        <f>IF(RES_hh_emih_in!J29=0,0,RES_hh_emih_in!J29/RES_summary!J$21)</f>
        <v>2.0647024312113738</v>
      </c>
      <c r="K29" s="72">
        <f>IF(RES_hh_emih_in!K29=0,0,RES_hh_emih_in!K29/RES_summary!K$21)</f>
        <v>2.2111358948306079</v>
      </c>
      <c r="L29" s="72">
        <f>IF(RES_hh_emih_in!L29=0,0,RES_hh_emih_in!L29/RES_summary!L$21)</f>
        <v>2.0754697453976019</v>
      </c>
      <c r="M29" s="72">
        <f>IF(RES_hh_emih_in!M29=0,0,RES_hh_emih_in!M29/RES_summary!M$21)</f>
        <v>1.9311288635702739</v>
      </c>
      <c r="N29" s="72">
        <f>IF(RES_hh_emih_in!N29=0,0,RES_hh_emih_in!N29/RES_summary!N$21)</f>
        <v>1.9309716727777477</v>
      </c>
      <c r="O29" s="72">
        <f>IF(RES_hh_emih_in!O29=0,0,RES_hh_emih_in!O29/RES_summary!O$21)</f>
        <v>2.0919887357866811</v>
      </c>
      <c r="P29" s="72">
        <f>IF(RES_hh_emih_in!P29=0,0,RES_hh_emih_in!P29/RES_summary!P$21)</f>
        <v>1.945844308417948</v>
      </c>
      <c r="Q29" s="72">
        <f>IF(RES_hh_emih_in!Q29=0,0,RES_hh_emih_in!Q29/RES_summary!Q$21)</f>
        <v>2.0421009836094433</v>
      </c>
      <c r="R29" s="72">
        <f>IF(RES_hh_emih_in!R29=0,0,RES_hh_emih_in!R29/RES_summary!R$21)</f>
        <v>1.9311974363675601</v>
      </c>
      <c r="S29" s="72">
        <f>IF(RES_hh_emih_in!S29=0,0,RES_hh_emih_in!S29/RES_summary!S$21)</f>
        <v>1.7840511937392429</v>
      </c>
      <c r="T29" s="72">
        <f>IF(RES_hh_emih_in!T29=0,0,RES_hh_emih_in!T29/RES_summary!T$21)</f>
        <v>1.7004610095532546</v>
      </c>
      <c r="U29" s="72">
        <f>IF(RES_hh_emih_in!U29=0,0,RES_hh_emih_in!U29/RES_summary!U$21)</f>
        <v>1.5392429844033104</v>
      </c>
      <c r="V29" s="72">
        <f>IF(RES_hh_emih_in!V29=0,0,RES_hh_emih_in!V29/RES_summary!V$21)</f>
        <v>1.4667815313915042</v>
      </c>
      <c r="W29" s="72">
        <f>IF(RES_hh_emih_in!W29=0,0,RES_hh_emih_in!W29/RES_summary!W$21)</f>
        <v>1.378105393789081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</v>
      </c>
      <c r="I30" s="72">
        <f>IF(RES_hh_emih_in!I30=0,0,RES_hh_emih_in!I30/RES_summary!I$21)</f>
        <v>0</v>
      </c>
      <c r="J30" s="72">
        <f>IF(RES_hh_emih_in!J30=0,0,RES_hh_emih_in!J30/RES_summary!J$21)</f>
        <v>0</v>
      </c>
      <c r="K30" s="72">
        <f>IF(RES_hh_emih_in!K30=0,0,RES_hh_emih_in!K30/RES_summary!K$21)</f>
        <v>0</v>
      </c>
      <c r="L30" s="72">
        <f>IF(RES_hh_emih_in!L30=0,0,RES_hh_emih_in!L30/RES_summary!L$21)</f>
        <v>0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</v>
      </c>
      <c r="P30" s="72">
        <f>IF(RES_hh_emih_in!P30=0,0,RES_hh_emih_in!P30/RES_summary!P$21)</f>
        <v>0</v>
      </c>
      <c r="Q30" s="72">
        <f>IF(RES_hh_emih_in!Q30=0,0,RES_hh_emih_in!Q30/RES_summary!Q$21)</f>
        <v>0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19.209959394953991</v>
      </c>
      <c r="C3" s="19">
        <f t="shared" ref="C3:V3" si="0">SUM(C4,C9,C12)</f>
        <v>20.138782075554673</v>
      </c>
      <c r="D3" s="19">
        <f t="shared" si="0"/>
        <v>20.956659488461188</v>
      </c>
      <c r="E3" s="19">
        <f t="shared" si="0"/>
        <v>21.741918422064877</v>
      </c>
      <c r="F3" s="19">
        <f t="shared" si="0"/>
        <v>22.449964344530361</v>
      </c>
      <c r="G3" s="19">
        <f t="shared" si="0"/>
        <v>23.025056194186718</v>
      </c>
      <c r="H3" s="19">
        <f t="shared" si="0"/>
        <v>23.600731256329958</v>
      </c>
      <c r="I3" s="19">
        <f t="shared" si="0"/>
        <v>23.839982709573402</v>
      </c>
      <c r="J3" s="19">
        <f t="shared" si="0"/>
        <v>24.085815540247772</v>
      </c>
      <c r="K3" s="19">
        <f t="shared" si="0"/>
        <v>24.394644038240564</v>
      </c>
      <c r="L3" s="19">
        <f t="shared" si="0"/>
        <v>24.598490457774126</v>
      </c>
      <c r="M3" s="19">
        <f t="shared" si="0"/>
        <v>24.631582414441763</v>
      </c>
      <c r="N3" s="19">
        <f t="shared" si="0"/>
        <v>24.911725237319764</v>
      </c>
      <c r="O3" s="19">
        <f t="shared" si="0"/>
        <v>25.259208923286479</v>
      </c>
      <c r="P3" s="19">
        <f t="shared" si="0"/>
        <v>25.557600593991801</v>
      </c>
      <c r="Q3" s="19">
        <f t="shared" si="0"/>
        <v>26.276794090904968</v>
      </c>
      <c r="R3" s="19">
        <f t="shared" si="0"/>
        <v>26.965096468094693</v>
      </c>
      <c r="S3" s="19">
        <f t="shared" si="0"/>
        <v>27.184179238675998</v>
      </c>
      <c r="T3" s="19">
        <f t="shared" si="0"/>
        <v>27.724515142829851</v>
      </c>
      <c r="U3" s="19">
        <f t="shared" si="0"/>
        <v>30.125370211139774</v>
      </c>
      <c r="V3" s="19">
        <f t="shared" si="0"/>
        <v>30.560093627591478</v>
      </c>
      <c r="W3" s="19">
        <f t="shared" ref="W3" si="1">SUM(W4,W9,W12)</f>
        <v>30.675671156969528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11.018844282997852</v>
      </c>
      <c r="C4" s="22">
        <f t="shared" ref="C4:V4" si="2">SUM(C5:C8)</f>
        <v>11.195584161837344</v>
      </c>
      <c r="D4" s="22">
        <f t="shared" si="2"/>
        <v>11.348885498951493</v>
      </c>
      <c r="E4" s="22">
        <f t="shared" si="2"/>
        <v>11.450116692123341</v>
      </c>
      <c r="F4" s="22">
        <f t="shared" si="2"/>
        <v>11.553088469959286</v>
      </c>
      <c r="G4" s="22">
        <f t="shared" si="2"/>
        <v>11.631610299854312</v>
      </c>
      <c r="H4" s="22">
        <f t="shared" si="2"/>
        <v>11.720313376028052</v>
      </c>
      <c r="I4" s="22">
        <f t="shared" si="2"/>
        <v>11.756287595602338</v>
      </c>
      <c r="J4" s="22">
        <f t="shared" si="2"/>
        <v>11.845485084575053</v>
      </c>
      <c r="K4" s="22">
        <f t="shared" si="2"/>
        <v>11.934687340566633</v>
      </c>
      <c r="L4" s="22">
        <f t="shared" si="2"/>
        <v>11.971379825305313</v>
      </c>
      <c r="M4" s="22">
        <f t="shared" si="2"/>
        <v>11.912365363841188</v>
      </c>
      <c r="N4" s="22">
        <f t="shared" si="2"/>
        <v>11.909815985018756</v>
      </c>
      <c r="O4" s="22">
        <f t="shared" si="2"/>
        <v>11.913197388732206</v>
      </c>
      <c r="P4" s="22">
        <f t="shared" si="2"/>
        <v>11.928948164149292</v>
      </c>
      <c r="Q4" s="22">
        <f t="shared" si="2"/>
        <v>12.031796702598605</v>
      </c>
      <c r="R4" s="22">
        <f t="shared" si="2"/>
        <v>11.992971417171288</v>
      </c>
      <c r="S4" s="22">
        <f t="shared" si="2"/>
        <v>11.895737521798987</v>
      </c>
      <c r="T4" s="22">
        <f t="shared" si="2"/>
        <v>11.932016258469115</v>
      </c>
      <c r="U4" s="22">
        <f t="shared" si="2"/>
        <v>12.112333085559822</v>
      </c>
      <c r="V4" s="22">
        <f t="shared" si="2"/>
        <v>12.346480872538088</v>
      </c>
      <c r="W4" s="22">
        <f t="shared" ref="W4" si="3">SUM(W5:W8)</f>
        <v>12.221473917461857</v>
      </c>
      <c r="DA4" s="57"/>
    </row>
    <row r="5" spans="1:105" ht="12" customHeight="1" x14ac:dyDescent="0.25">
      <c r="A5" s="28" t="s">
        <v>32</v>
      </c>
      <c r="B5" s="29">
        <f>B18*B70/11630</f>
        <v>6.7564808635291902</v>
      </c>
      <c r="C5" s="29">
        <f t="shared" ref="C5:V5" si="4">C18*C70/11630</f>
        <v>6.8465771572328311</v>
      </c>
      <c r="D5" s="29">
        <f t="shared" si="4"/>
        <v>6.9346141899570366</v>
      </c>
      <c r="E5" s="29">
        <f t="shared" si="4"/>
        <v>6.967954537487171</v>
      </c>
      <c r="F5" s="29">
        <f t="shared" si="4"/>
        <v>6.9923377750332572</v>
      </c>
      <c r="G5" s="29">
        <f t="shared" si="4"/>
        <v>7.0133856354615212</v>
      </c>
      <c r="H5" s="29">
        <f t="shared" si="4"/>
        <v>7.0527473453989886</v>
      </c>
      <c r="I5" s="29">
        <f t="shared" si="4"/>
        <v>7.0927301005675938</v>
      </c>
      <c r="J5" s="29">
        <f t="shared" si="4"/>
        <v>7.1838304624847753</v>
      </c>
      <c r="K5" s="29">
        <f t="shared" si="4"/>
        <v>7.2649081434983032</v>
      </c>
      <c r="L5" s="29">
        <f t="shared" si="4"/>
        <v>7.3316267733792504</v>
      </c>
      <c r="M5" s="29">
        <f t="shared" si="4"/>
        <v>7.3435784948747109</v>
      </c>
      <c r="N5" s="29">
        <f t="shared" si="4"/>
        <v>7.3820133450295593</v>
      </c>
      <c r="O5" s="29">
        <f t="shared" si="4"/>
        <v>7.4085082985039703</v>
      </c>
      <c r="P5" s="29">
        <f t="shared" si="4"/>
        <v>7.4493954263545969</v>
      </c>
      <c r="Q5" s="29">
        <f t="shared" si="4"/>
        <v>7.513718390766936</v>
      </c>
      <c r="R5" s="29">
        <f t="shared" si="4"/>
        <v>7.4619983309323494</v>
      </c>
      <c r="S5" s="29">
        <f t="shared" si="4"/>
        <v>7.4027812041205072</v>
      </c>
      <c r="T5" s="29">
        <f t="shared" si="4"/>
        <v>7.385367329792941</v>
      </c>
      <c r="U5" s="29">
        <f t="shared" si="4"/>
        <v>7.4338099525829593</v>
      </c>
      <c r="V5" s="29">
        <f t="shared" si="4"/>
        <v>7.5134401782226394</v>
      </c>
      <c r="W5" s="29">
        <f t="shared" ref="W5" si="5">W18*W70/11630</f>
        <v>7.3744112643514743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3.3489396611471625</v>
      </c>
      <c r="C6" s="29">
        <f t="shared" ref="C6:V6" si="6">C19*C71/11630</f>
        <v>3.3244819559624657</v>
      </c>
      <c r="D6" s="29">
        <f t="shared" si="6"/>
        <v>3.3074296772042846</v>
      </c>
      <c r="E6" s="29">
        <f t="shared" si="6"/>
        <v>3.2838624421655078</v>
      </c>
      <c r="F6" s="29">
        <f t="shared" si="6"/>
        <v>3.2654548559184016</v>
      </c>
      <c r="G6" s="29">
        <f t="shared" si="6"/>
        <v>3.2282019227598506</v>
      </c>
      <c r="H6" s="29">
        <f t="shared" si="6"/>
        <v>3.1998140973639058</v>
      </c>
      <c r="I6" s="29">
        <f t="shared" si="6"/>
        <v>3.1192067279452922</v>
      </c>
      <c r="J6" s="29">
        <f t="shared" si="6"/>
        <v>3.0413476360225804</v>
      </c>
      <c r="K6" s="29">
        <f t="shared" si="6"/>
        <v>2.9804344452902738</v>
      </c>
      <c r="L6" s="29">
        <f t="shared" si="6"/>
        <v>2.9052389767499123</v>
      </c>
      <c r="M6" s="29">
        <f t="shared" si="6"/>
        <v>2.8203355692566521</v>
      </c>
      <c r="N6" s="29">
        <f t="shared" si="6"/>
        <v>2.7462429187848554</v>
      </c>
      <c r="O6" s="29">
        <f t="shared" si="6"/>
        <v>2.6867976476444939</v>
      </c>
      <c r="P6" s="29">
        <f t="shared" si="6"/>
        <v>2.6338000312957601</v>
      </c>
      <c r="Q6" s="29">
        <f t="shared" si="6"/>
        <v>2.6245553912445656</v>
      </c>
      <c r="R6" s="29">
        <f t="shared" si="6"/>
        <v>2.6197387448837111</v>
      </c>
      <c r="S6" s="29">
        <f t="shared" si="6"/>
        <v>2.5957780340572523</v>
      </c>
      <c r="T6" s="29">
        <f t="shared" si="6"/>
        <v>2.6253591243370744</v>
      </c>
      <c r="U6" s="29">
        <f t="shared" si="6"/>
        <v>2.7013143647669264</v>
      </c>
      <c r="V6" s="29">
        <f t="shared" si="6"/>
        <v>2.7879348141634774</v>
      </c>
      <c r="W6" s="29">
        <f t="shared" ref="W6" si="7">W19*W71/11630</f>
        <v>2.7737653520220524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0.61910515219304607</v>
      </c>
      <c r="C7" s="29">
        <f t="shared" ref="C7:V7" si="8">C20*C72/11630</f>
        <v>0.69562775241999764</v>
      </c>
      <c r="D7" s="29">
        <f t="shared" si="8"/>
        <v>0.75225992696872812</v>
      </c>
      <c r="E7" s="29">
        <f t="shared" si="8"/>
        <v>0.81930004066013262</v>
      </c>
      <c r="F7" s="29">
        <f t="shared" si="8"/>
        <v>0.88781610162173519</v>
      </c>
      <c r="G7" s="29">
        <f t="shared" si="8"/>
        <v>0.95620713350377118</v>
      </c>
      <c r="H7" s="29">
        <f t="shared" si="8"/>
        <v>1.0150099864825992</v>
      </c>
      <c r="I7" s="29">
        <f t="shared" si="8"/>
        <v>1.0777257742105293</v>
      </c>
      <c r="J7" s="29">
        <f t="shared" si="8"/>
        <v>1.1369836788823862</v>
      </c>
      <c r="K7" s="29">
        <f t="shared" si="8"/>
        <v>1.191720030512849</v>
      </c>
      <c r="L7" s="29">
        <f t="shared" si="8"/>
        <v>1.2187151872432924</v>
      </c>
      <c r="M7" s="29">
        <f t="shared" si="8"/>
        <v>1.2210262517874495</v>
      </c>
      <c r="N7" s="29">
        <f t="shared" si="8"/>
        <v>1.2293446751535968</v>
      </c>
      <c r="O7" s="29">
        <f t="shared" si="8"/>
        <v>1.2313803278673314</v>
      </c>
      <c r="P7" s="29">
        <f t="shared" si="8"/>
        <v>1.2218800501301836</v>
      </c>
      <c r="Q7" s="29">
        <f t="shared" si="8"/>
        <v>1.2281561903885712</v>
      </c>
      <c r="R7" s="29">
        <f t="shared" si="8"/>
        <v>1.2249874025089407</v>
      </c>
      <c r="S7" s="29">
        <f t="shared" si="8"/>
        <v>1.1937403150430417</v>
      </c>
      <c r="T7" s="29">
        <f t="shared" si="8"/>
        <v>1.1763298465872076</v>
      </c>
      <c r="U7" s="29">
        <f t="shared" si="8"/>
        <v>1.1757038508189521</v>
      </c>
      <c r="V7" s="29">
        <f t="shared" si="8"/>
        <v>1.1626120595908092</v>
      </c>
      <c r="W7" s="29">
        <f t="shared" ref="W7" si="9">W20*W72/11630</f>
        <v>1.1176510463274634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0.29431860612845345</v>
      </c>
      <c r="C8" s="29">
        <f t="shared" ref="C8:V8" si="10">C21*C73/11630</f>
        <v>0.32889729622204944</v>
      </c>
      <c r="D8" s="29">
        <f t="shared" si="10"/>
        <v>0.35458170482144408</v>
      </c>
      <c r="E8" s="29">
        <f t="shared" si="10"/>
        <v>0.37899967181052946</v>
      </c>
      <c r="F8" s="29">
        <f t="shared" si="10"/>
        <v>0.40747973738589177</v>
      </c>
      <c r="G8" s="29">
        <f t="shared" si="10"/>
        <v>0.43381560812916997</v>
      </c>
      <c r="H8" s="29">
        <f t="shared" si="10"/>
        <v>0.45274194678255769</v>
      </c>
      <c r="I8" s="29">
        <f t="shared" si="10"/>
        <v>0.4666249928789219</v>
      </c>
      <c r="J8" s="29">
        <f t="shared" si="10"/>
        <v>0.48332330718530975</v>
      </c>
      <c r="K8" s="29">
        <f t="shared" si="10"/>
        <v>0.49762472126520635</v>
      </c>
      <c r="L8" s="29">
        <f t="shared" si="10"/>
        <v>0.51579888793285844</v>
      </c>
      <c r="M8" s="29">
        <f t="shared" si="10"/>
        <v>0.52742504792237488</v>
      </c>
      <c r="N8" s="29">
        <f t="shared" si="10"/>
        <v>0.55221504605074623</v>
      </c>
      <c r="O8" s="29">
        <f t="shared" si="10"/>
        <v>0.58651111471641004</v>
      </c>
      <c r="P8" s="29">
        <f t="shared" si="10"/>
        <v>0.623872656368751</v>
      </c>
      <c r="Q8" s="29">
        <f t="shared" si="10"/>
        <v>0.66536673019853154</v>
      </c>
      <c r="R8" s="29">
        <f t="shared" si="10"/>
        <v>0.68624693884628674</v>
      </c>
      <c r="S8" s="29">
        <f t="shared" si="10"/>
        <v>0.70343796857818497</v>
      </c>
      <c r="T8" s="29">
        <f t="shared" si="10"/>
        <v>0.74495995775189261</v>
      </c>
      <c r="U8" s="29">
        <f t="shared" si="10"/>
        <v>0.80150491739098373</v>
      </c>
      <c r="V8" s="29">
        <f t="shared" si="10"/>
        <v>0.88249382056116132</v>
      </c>
      <c r="W8" s="29">
        <f t="shared" ref="W8" si="11">W21*W73/11630</f>
        <v>0.95564625476086762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2.9891146848612853</v>
      </c>
      <c r="C9" s="22">
        <f t="shared" ref="C9:V9" si="12">SUM(C10:C11)</f>
        <v>3.4753230646933648</v>
      </c>
      <c r="D9" s="22">
        <f t="shared" si="12"/>
        <v>3.8965862131584794</v>
      </c>
      <c r="E9" s="22">
        <f t="shared" si="12"/>
        <v>4.4086560582204566</v>
      </c>
      <c r="F9" s="22">
        <f t="shared" si="12"/>
        <v>4.873838733251441</v>
      </c>
      <c r="G9" s="22">
        <f t="shared" si="12"/>
        <v>5.2480560654618857</v>
      </c>
      <c r="H9" s="22">
        <f t="shared" si="12"/>
        <v>5.6045525640389018</v>
      </c>
      <c r="I9" s="22">
        <f t="shared" si="12"/>
        <v>5.6931029685423971</v>
      </c>
      <c r="J9" s="22">
        <f t="shared" si="12"/>
        <v>5.7291701519665263</v>
      </c>
      <c r="K9" s="22">
        <f t="shared" si="12"/>
        <v>5.9255865516262585</v>
      </c>
      <c r="L9" s="22">
        <f t="shared" si="12"/>
        <v>6.0830727857374143</v>
      </c>
      <c r="M9" s="22">
        <f t="shared" si="12"/>
        <v>6.2233319655826751</v>
      </c>
      <c r="N9" s="22">
        <f t="shared" si="12"/>
        <v>6.5133871704401898</v>
      </c>
      <c r="O9" s="22">
        <f t="shared" si="12"/>
        <v>6.7759559066741213</v>
      </c>
      <c r="P9" s="22">
        <f t="shared" si="12"/>
        <v>7.0066047289843247</v>
      </c>
      <c r="Q9" s="22">
        <f t="shared" si="12"/>
        <v>7.5744234364842509</v>
      </c>
      <c r="R9" s="22">
        <f t="shared" si="12"/>
        <v>8.2476800951229787</v>
      </c>
      <c r="S9" s="22">
        <f t="shared" si="12"/>
        <v>8.7008562367826769</v>
      </c>
      <c r="T9" s="22">
        <f t="shared" si="12"/>
        <v>9.2614263522632783</v>
      </c>
      <c r="U9" s="22">
        <f t="shared" si="12"/>
        <v>10.809945568541654</v>
      </c>
      <c r="V9" s="22">
        <f t="shared" si="12"/>
        <v>11.22454123376292</v>
      </c>
      <c r="W9" s="22">
        <f t="shared" ref="W9" si="13">SUM(W10:W11)</f>
        <v>11.554680692524805</v>
      </c>
      <c r="DA9" s="57"/>
    </row>
    <row r="10" spans="1:105" ht="12" customHeight="1" x14ac:dyDescent="0.25">
      <c r="A10" s="28" t="s">
        <v>28</v>
      </c>
      <c r="B10" s="29">
        <f>B23*B75/11630</f>
        <v>2.5654402455550289</v>
      </c>
      <c r="C10" s="29">
        <f t="shared" ref="C10:V10" si="14">C23*C75/11630</f>
        <v>2.9075115722070035</v>
      </c>
      <c r="D10" s="29">
        <f t="shared" si="14"/>
        <v>3.223369668466562</v>
      </c>
      <c r="E10" s="29">
        <f t="shared" si="14"/>
        <v>3.6066351236064409</v>
      </c>
      <c r="F10" s="29">
        <f t="shared" si="14"/>
        <v>3.9462338392548713</v>
      </c>
      <c r="G10" s="29">
        <f t="shared" si="14"/>
        <v>4.170857054211087</v>
      </c>
      <c r="H10" s="29">
        <f t="shared" si="14"/>
        <v>4.4206199259393104</v>
      </c>
      <c r="I10" s="29">
        <f t="shared" si="14"/>
        <v>4.4290465280729121</v>
      </c>
      <c r="J10" s="29">
        <f t="shared" si="14"/>
        <v>4.3904442412068709</v>
      </c>
      <c r="K10" s="29">
        <f t="shared" si="14"/>
        <v>4.5399638459918341</v>
      </c>
      <c r="L10" s="29">
        <f t="shared" si="14"/>
        <v>4.6400862487170746</v>
      </c>
      <c r="M10" s="29">
        <f t="shared" si="14"/>
        <v>4.7207940951805547</v>
      </c>
      <c r="N10" s="29">
        <f t="shared" si="14"/>
        <v>4.9296868242766285</v>
      </c>
      <c r="O10" s="29">
        <f t="shared" si="14"/>
        <v>5.1168017290211365</v>
      </c>
      <c r="P10" s="29">
        <f t="shared" si="14"/>
        <v>5.2266347268584381</v>
      </c>
      <c r="Q10" s="29">
        <f t="shared" si="14"/>
        <v>5.6129286808258243</v>
      </c>
      <c r="R10" s="29">
        <f t="shared" si="14"/>
        <v>6.1153932460330758</v>
      </c>
      <c r="S10" s="29">
        <f t="shared" si="14"/>
        <v>6.4008174449552158</v>
      </c>
      <c r="T10" s="29">
        <f t="shared" si="14"/>
        <v>6.7309526442781902</v>
      </c>
      <c r="U10" s="29">
        <f t="shared" si="14"/>
        <v>7.7474726836316288</v>
      </c>
      <c r="V10" s="29">
        <f t="shared" si="14"/>
        <v>8.0005426404613793</v>
      </c>
      <c r="W10" s="29">
        <f t="shared" ref="W10" si="15">W23*W75/11630</f>
        <v>8.1471215289444352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0.42367443930625642</v>
      </c>
      <c r="C11" s="29">
        <f t="shared" ref="C11:V11" si="16">C24*C76/11630</f>
        <v>0.5678114924863612</v>
      </c>
      <c r="D11" s="29">
        <f t="shared" si="16"/>
        <v>0.67321654469191716</v>
      </c>
      <c r="E11" s="29">
        <f t="shared" si="16"/>
        <v>0.80202093461401591</v>
      </c>
      <c r="F11" s="29">
        <f t="shared" si="16"/>
        <v>0.9276048939965702</v>
      </c>
      <c r="G11" s="29">
        <f t="shared" si="16"/>
        <v>1.077199011250799</v>
      </c>
      <c r="H11" s="29">
        <f t="shared" si="16"/>
        <v>1.1839326380995916</v>
      </c>
      <c r="I11" s="29">
        <f t="shared" si="16"/>
        <v>1.2640564404694852</v>
      </c>
      <c r="J11" s="29">
        <f t="shared" si="16"/>
        <v>1.3387259107596559</v>
      </c>
      <c r="K11" s="29">
        <f t="shared" si="16"/>
        <v>1.3856227056344241</v>
      </c>
      <c r="L11" s="29">
        <f t="shared" si="16"/>
        <v>1.4429865370203396</v>
      </c>
      <c r="M11" s="29">
        <f t="shared" si="16"/>
        <v>1.5025378704021202</v>
      </c>
      <c r="N11" s="29">
        <f t="shared" si="16"/>
        <v>1.5837003461635617</v>
      </c>
      <c r="O11" s="29">
        <f t="shared" si="16"/>
        <v>1.6591541776529848</v>
      </c>
      <c r="P11" s="29">
        <f t="shared" si="16"/>
        <v>1.7799700021258869</v>
      </c>
      <c r="Q11" s="29">
        <f t="shared" si="16"/>
        <v>1.9614947556584266</v>
      </c>
      <c r="R11" s="29">
        <f t="shared" si="16"/>
        <v>2.132286849089903</v>
      </c>
      <c r="S11" s="29">
        <f t="shared" si="16"/>
        <v>2.3000387918274612</v>
      </c>
      <c r="T11" s="29">
        <f t="shared" si="16"/>
        <v>2.5304737079850876</v>
      </c>
      <c r="U11" s="29">
        <f t="shared" si="16"/>
        <v>3.062472884910024</v>
      </c>
      <c r="V11" s="29">
        <f t="shared" si="16"/>
        <v>3.2239985933015407</v>
      </c>
      <c r="W11" s="29">
        <f t="shared" ref="W11" si="17">W24*W76/11630</f>
        <v>3.4075591635803688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5.2020004270948546</v>
      </c>
      <c r="C12" s="22">
        <f t="shared" ref="C12:V12" si="18">SUM(C13:C14)</f>
        <v>5.467874849023965</v>
      </c>
      <c r="D12" s="22">
        <f t="shared" si="18"/>
        <v>5.711187776351216</v>
      </c>
      <c r="E12" s="22">
        <f t="shared" si="18"/>
        <v>5.8831456717210795</v>
      </c>
      <c r="F12" s="22">
        <f t="shared" si="18"/>
        <v>6.0230371413196337</v>
      </c>
      <c r="G12" s="22">
        <f t="shared" si="18"/>
        <v>6.1453898288705187</v>
      </c>
      <c r="H12" s="22">
        <f t="shared" si="18"/>
        <v>6.2758653162630047</v>
      </c>
      <c r="I12" s="22">
        <f t="shared" si="18"/>
        <v>6.3905921454286672</v>
      </c>
      <c r="J12" s="22">
        <f t="shared" si="18"/>
        <v>6.5111603037061894</v>
      </c>
      <c r="K12" s="22">
        <f t="shared" si="18"/>
        <v>6.5343701460476709</v>
      </c>
      <c r="L12" s="22">
        <f t="shared" si="18"/>
        <v>6.5440378467314009</v>
      </c>
      <c r="M12" s="22">
        <f t="shared" si="18"/>
        <v>6.4958850850178997</v>
      </c>
      <c r="N12" s="22">
        <f t="shared" si="18"/>
        <v>6.4885220818608174</v>
      </c>
      <c r="O12" s="22">
        <f t="shared" si="18"/>
        <v>6.5700556278801505</v>
      </c>
      <c r="P12" s="22">
        <f t="shared" si="18"/>
        <v>6.6220477008581806</v>
      </c>
      <c r="Q12" s="22">
        <f t="shared" si="18"/>
        <v>6.670573951822111</v>
      </c>
      <c r="R12" s="22">
        <f t="shared" si="18"/>
        <v>6.7244449558004256</v>
      </c>
      <c r="S12" s="22">
        <f t="shared" si="18"/>
        <v>6.5875854800943365</v>
      </c>
      <c r="T12" s="22">
        <f t="shared" si="18"/>
        <v>6.5310725320974559</v>
      </c>
      <c r="U12" s="22">
        <f t="shared" si="18"/>
        <v>7.203091557038297</v>
      </c>
      <c r="V12" s="22">
        <f t="shared" si="18"/>
        <v>6.9890715212904695</v>
      </c>
      <c r="W12" s="22">
        <f t="shared" ref="W12" si="19">SUM(W13:W14)</f>
        <v>6.8995165469828645</v>
      </c>
      <c r="DA12" s="57"/>
    </row>
    <row r="13" spans="1:105" ht="12" customHeight="1" x14ac:dyDescent="0.25">
      <c r="A13" s="30" t="s">
        <v>44</v>
      </c>
      <c r="B13" s="31">
        <f>B26*B78/11630</f>
        <v>4.1726767740465309</v>
      </c>
      <c r="C13" s="31">
        <f t="shared" ref="C13:V13" si="20">C26*C78/11630</f>
        <v>4.3351841954614319</v>
      </c>
      <c r="D13" s="31">
        <f t="shared" si="20"/>
        <v>4.4684058048962614</v>
      </c>
      <c r="E13" s="31">
        <f t="shared" si="20"/>
        <v>4.5720486375625624</v>
      </c>
      <c r="F13" s="31">
        <f t="shared" si="20"/>
        <v>4.641198998495156</v>
      </c>
      <c r="G13" s="31">
        <f t="shared" si="20"/>
        <v>4.7002484392706716</v>
      </c>
      <c r="H13" s="31">
        <f t="shared" si="20"/>
        <v>4.769947885283643</v>
      </c>
      <c r="I13" s="31">
        <f t="shared" si="20"/>
        <v>4.8281431260214465</v>
      </c>
      <c r="J13" s="31">
        <f t="shared" si="20"/>
        <v>4.8971661656079526</v>
      </c>
      <c r="K13" s="31">
        <f t="shared" si="20"/>
        <v>4.8791494661715671</v>
      </c>
      <c r="L13" s="31">
        <f t="shared" si="20"/>
        <v>4.8435681047870087</v>
      </c>
      <c r="M13" s="31">
        <f t="shared" si="20"/>
        <v>4.7366715129723511</v>
      </c>
      <c r="N13" s="31">
        <f t="shared" si="20"/>
        <v>4.6528154517214384</v>
      </c>
      <c r="O13" s="31">
        <f t="shared" si="20"/>
        <v>4.6415825190571134</v>
      </c>
      <c r="P13" s="31">
        <f t="shared" si="20"/>
        <v>4.6111117338832361</v>
      </c>
      <c r="Q13" s="31">
        <f t="shared" si="20"/>
        <v>4.5544923615651607</v>
      </c>
      <c r="R13" s="31">
        <f t="shared" si="20"/>
        <v>4.4903810142400173</v>
      </c>
      <c r="S13" s="31">
        <f t="shared" si="20"/>
        <v>4.2937634068784067</v>
      </c>
      <c r="T13" s="31">
        <f t="shared" si="20"/>
        <v>4.1441322621449022</v>
      </c>
      <c r="U13" s="31">
        <f t="shared" si="20"/>
        <v>4.3976973481570196</v>
      </c>
      <c r="V13" s="31">
        <f t="shared" si="20"/>
        <v>4.1330811137600483</v>
      </c>
      <c r="W13" s="31">
        <f t="shared" ref="W13" si="21">W26*W78/11630</f>
        <v>3.9592545377791022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1.0293236530483234</v>
      </c>
      <c r="C14" s="33">
        <f t="shared" ref="C14:V14" si="22">C27*C79/11630</f>
        <v>1.1326906535625332</v>
      </c>
      <c r="D14" s="33">
        <f t="shared" si="22"/>
        <v>1.2427819714549544</v>
      </c>
      <c r="E14" s="33">
        <f t="shared" si="22"/>
        <v>1.3110970341585166</v>
      </c>
      <c r="F14" s="33">
        <f t="shared" si="22"/>
        <v>1.3818381428244781</v>
      </c>
      <c r="G14" s="33">
        <f t="shared" si="22"/>
        <v>1.4451413895998471</v>
      </c>
      <c r="H14" s="33">
        <f t="shared" si="22"/>
        <v>1.5059174309793617</v>
      </c>
      <c r="I14" s="33">
        <f t="shared" si="22"/>
        <v>1.5624490194072207</v>
      </c>
      <c r="J14" s="33">
        <f t="shared" si="22"/>
        <v>1.6139941380982368</v>
      </c>
      <c r="K14" s="33">
        <f t="shared" si="22"/>
        <v>1.6552206798761036</v>
      </c>
      <c r="L14" s="33">
        <f t="shared" si="22"/>
        <v>1.7004697419443919</v>
      </c>
      <c r="M14" s="33">
        <f t="shared" si="22"/>
        <v>1.7592135720455482</v>
      </c>
      <c r="N14" s="33">
        <f t="shared" si="22"/>
        <v>1.8357066301393792</v>
      </c>
      <c r="O14" s="33">
        <f t="shared" si="22"/>
        <v>1.9284731088230371</v>
      </c>
      <c r="P14" s="33">
        <f t="shared" si="22"/>
        <v>2.010935966974944</v>
      </c>
      <c r="Q14" s="33">
        <f t="shared" si="22"/>
        <v>2.1160815902569503</v>
      </c>
      <c r="R14" s="33">
        <f t="shared" si="22"/>
        <v>2.2340639415604087</v>
      </c>
      <c r="S14" s="33">
        <f t="shared" si="22"/>
        <v>2.2938220732159298</v>
      </c>
      <c r="T14" s="33">
        <f t="shared" si="22"/>
        <v>2.3869402699525533</v>
      </c>
      <c r="U14" s="33">
        <f t="shared" si="22"/>
        <v>2.8053942088812769</v>
      </c>
      <c r="V14" s="33">
        <f t="shared" si="22"/>
        <v>2.8559904075304208</v>
      </c>
      <c r="W14" s="33">
        <f t="shared" ref="W14" si="23">W27*W79/11630</f>
        <v>2.9402620092037619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700.97287598847197</v>
      </c>
      <c r="C16" s="19">
        <f t="shared" ref="C16:Q16" si="24">SUM(C17,C22,C25)</f>
        <v>752.42915901272363</v>
      </c>
      <c r="D16" s="19">
        <f t="shared" si="24"/>
        <v>803.67730357712878</v>
      </c>
      <c r="E16" s="19">
        <f t="shared" si="24"/>
        <v>839.03389297946842</v>
      </c>
      <c r="F16" s="19">
        <f t="shared" si="24"/>
        <v>874.60998935421912</v>
      </c>
      <c r="G16" s="19">
        <f t="shared" si="24"/>
        <v>906.35600689198395</v>
      </c>
      <c r="H16" s="19">
        <f t="shared" si="24"/>
        <v>937.03727399935246</v>
      </c>
      <c r="I16" s="19">
        <f t="shared" si="24"/>
        <v>963.86452142937128</v>
      </c>
      <c r="J16" s="19">
        <f t="shared" si="24"/>
        <v>991.11730276563719</v>
      </c>
      <c r="K16" s="19">
        <f t="shared" si="24"/>
        <v>1015.5719328935509</v>
      </c>
      <c r="L16" s="19">
        <f t="shared" si="24"/>
        <v>1038.7657109157392</v>
      </c>
      <c r="M16" s="19">
        <f t="shared" si="24"/>
        <v>1057.9469593624708</v>
      </c>
      <c r="N16" s="19">
        <f t="shared" si="24"/>
        <v>1087.9689572987347</v>
      </c>
      <c r="O16" s="19">
        <f t="shared" si="24"/>
        <v>1125.2607242090862</v>
      </c>
      <c r="P16" s="19">
        <f t="shared" si="24"/>
        <v>1158.0325791248679</v>
      </c>
      <c r="Q16" s="19">
        <f t="shared" si="24"/>
        <v>1202.647891454727</v>
      </c>
      <c r="R16" s="19">
        <f t="shared" ref="R16" si="25">SUM(R17,R22,R25)</f>
        <v>1245.636481415791</v>
      </c>
      <c r="S16" s="19">
        <f t="shared" ref="S16" si="26">SUM(S17,S22,S25)</f>
        <v>1283.039922820933</v>
      </c>
      <c r="T16" s="19">
        <f t="shared" ref="T16" si="27">SUM(T17,T22,T25)</f>
        <v>1315.8952730162141</v>
      </c>
      <c r="U16" s="19">
        <f t="shared" ref="U16" si="28">SUM(U17,U22,U25)</f>
        <v>1360.514800933171</v>
      </c>
      <c r="V16" s="19">
        <f t="shared" ref="V16:W16" si="29">SUM(V17,V22,V25)</f>
        <v>1402.1483266361629</v>
      </c>
      <c r="W16" s="19">
        <f t="shared" si="29"/>
        <v>1415.5626001053215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139.54202563297645</v>
      </c>
      <c r="C17" s="22">
        <f t="shared" ref="C17:Q17" si="30">SUM(C18:C21)</f>
        <v>144.24289605494945</v>
      </c>
      <c r="D17" s="22">
        <f t="shared" si="30"/>
        <v>147.48900764055605</v>
      </c>
      <c r="E17" s="22">
        <f t="shared" si="30"/>
        <v>150.40883909085966</v>
      </c>
      <c r="F17" s="22">
        <f t="shared" si="30"/>
        <v>153.98125869184503</v>
      </c>
      <c r="G17" s="22">
        <f t="shared" si="30"/>
        <v>157.0333348115563</v>
      </c>
      <c r="H17" s="22">
        <f t="shared" si="30"/>
        <v>159.47591388814124</v>
      </c>
      <c r="I17" s="22">
        <f t="shared" si="30"/>
        <v>161.74650286558887</v>
      </c>
      <c r="J17" s="22">
        <f t="shared" si="30"/>
        <v>164.05583042489729</v>
      </c>
      <c r="K17" s="22">
        <f t="shared" si="30"/>
        <v>166.8733055166517</v>
      </c>
      <c r="L17" s="22">
        <f t="shared" si="30"/>
        <v>168.83394815300787</v>
      </c>
      <c r="M17" s="22">
        <f t="shared" si="30"/>
        <v>168.6400804385278</v>
      </c>
      <c r="N17" s="22">
        <f t="shared" si="30"/>
        <v>168.69617731714925</v>
      </c>
      <c r="O17" s="22">
        <f t="shared" si="30"/>
        <v>168.23698624698025</v>
      </c>
      <c r="P17" s="22">
        <f t="shared" si="30"/>
        <v>168.19266574880322</v>
      </c>
      <c r="Q17" s="22">
        <f t="shared" si="30"/>
        <v>168.99173048609714</v>
      </c>
      <c r="R17" s="22">
        <f t="shared" ref="R17" si="31">SUM(R18:R21)</f>
        <v>168.11394930484209</v>
      </c>
      <c r="S17" s="22">
        <f t="shared" ref="S17" si="32">SUM(S18:S21)</f>
        <v>167.30988621999356</v>
      </c>
      <c r="T17" s="22">
        <f t="shared" ref="T17" si="33">SUM(T18:T21)</f>
        <v>168.22347517449307</v>
      </c>
      <c r="U17" s="22">
        <f t="shared" ref="U17" si="34">SUM(U18:U21)</f>
        <v>170.45356137166087</v>
      </c>
      <c r="V17" s="22">
        <f t="shared" ref="V17:W17" si="35">SUM(V18:V21)</f>
        <v>173.50563061946113</v>
      </c>
      <c r="W17" s="22">
        <f t="shared" si="35"/>
        <v>170.15714633476586</v>
      </c>
      <c r="DA17" s="57"/>
    </row>
    <row r="18" spans="1:105" ht="12" customHeight="1" x14ac:dyDescent="0.25">
      <c r="A18" s="28" t="s">
        <v>32</v>
      </c>
      <c r="B18" s="29">
        <f>B31*B83/1000000</f>
        <v>8.9700767628817957</v>
      </c>
      <c r="C18" s="29">
        <f t="shared" ref="C18:Q18" si="36">C31*C83/1000000</f>
        <v>9.0896909062349174</v>
      </c>
      <c r="D18" s="29">
        <f t="shared" si="36"/>
        <v>9.2065711220548376</v>
      </c>
      <c r="E18" s="29">
        <f t="shared" si="36"/>
        <v>9.2508346199744089</v>
      </c>
      <c r="F18" s="29">
        <f t="shared" si="36"/>
        <v>9.2832064296389074</v>
      </c>
      <c r="G18" s="29">
        <f t="shared" si="36"/>
        <v>9.3111501073536029</v>
      </c>
      <c r="H18" s="29">
        <f t="shared" si="36"/>
        <v>9.363407719976065</v>
      </c>
      <c r="I18" s="29">
        <f t="shared" si="36"/>
        <v>9.4164898481279824</v>
      </c>
      <c r="J18" s="29">
        <f t="shared" si="36"/>
        <v>9.5374370181162078</v>
      </c>
      <c r="K18" s="29">
        <f t="shared" si="36"/>
        <v>9.6450778206490089</v>
      </c>
      <c r="L18" s="29">
        <f t="shared" si="36"/>
        <v>9.7336551797261084</v>
      </c>
      <c r="M18" s="29">
        <f t="shared" si="36"/>
        <v>9.7495225907982856</v>
      </c>
      <c r="N18" s="29">
        <f t="shared" si="36"/>
        <v>9.8005496806728072</v>
      </c>
      <c r="O18" s="29">
        <f t="shared" si="36"/>
        <v>9.8357250584019695</v>
      </c>
      <c r="P18" s="29">
        <f t="shared" si="36"/>
        <v>9.89000785485206</v>
      </c>
      <c r="Q18" s="29">
        <f t="shared" si="36"/>
        <v>9.9754046671940024</v>
      </c>
      <c r="R18" s="29">
        <f t="shared" ref="R18:V18" si="37">R31*R83/1000000</f>
        <v>9.9067397932355323</v>
      </c>
      <c r="S18" s="29">
        <f t="shared" si="37"/>
        <v>9.828121621452226</v>
      </c>
      <c r="T18" s="29">
        <f t="shared" si="37"/>
        <v>9.8050025166086652</v>
      </c>
      <c r="U18" s="29">
        <f t="shared" si="37"/>
        <v>9.8693161813401638</v>
      </c>
      <c r="V18" s="29">
        <f t="shared" si="37"/>
        <v>9.9750353051060863</v>
      </c>
      <c r="W18" s="29">
        <f t="shared" ref="W18" si="38">W31*W83/1000000</f>
        <v>9.7904569639734778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94.65584676980572</v>
      </c>
      <c r="C19" s="29">
        <f t="shared" ref="C19:Q19" si="39">C32*C84/1000000</f>
        <v>94.748949491940053</v>
      </c>
      <c r="D19" s="29">
        <f t="shared" si="39"/>
        <v>94.363596375476916</v>
      </c>
      <c r="E19" s="29">
        <f t="shared" si="39"/>
        <v>93.576436909470658</v>
      </c>
      <c r="F19" s="29">
        <f t="shared" si="39"/>
        <v>92.950340005330048</v>
      </c>
      <c r="G19" s="29">
        <f t="shared" si="39"/>
        <v>91.802545471620192</v>
      </c>
      <c r="H19" s="29">
        <f t="shared" si="39"/>
        <v>90.565087551966528</v>
      </c>
      <c r="I19" s="29">
        <f t="shared" si="39"/>
        <v>88.979365212608201</v>
      </c>
      <c r="J19" s="29">
        <f t="shared" si="39"/>
        <v>87.458101437244679</v>
      </c>
      <c r="K19" s="29">
        <f t="shared" si="39"/>
        <v>85.775996912547129</v>
      </c>
      <c r="L19" s="29">
        <f t="shared" si="39"/>
        <v>83.932557339352385</v>
      </c>
      <c r="M19" s="29">
        <f t="shared" si="39"/>
        <v>81.53102808181859</v>
      </c>
      <c r="N19" s="29">
        <f t="shared" si="39"/>
        <v>79.431316487421697</v>
      </c>
      <c r="O19" s="29">
        <f t="shared" si="39"/>
        <v>77.718009384440137</v>
      </c>
      <c r="P19" s="29">
        <f t="shared" si="39"/>
        <v>76.370118235618804</v>
      </c>
      <c r="Q19" s="29">
        <f t="shared" si="39"/>
        <v>75.901777761480844</v>
      </c>
      <c r="R19" s="29">
        <f t="shared" ref="R19:V19" si="40">R32*R84/1000000</f>
        <v>75.607765984032866</v>
      </c>
      <c r="S19" s="29">
        <f t="shared" si="40"/>
        <v>75.744731315607908</v>
      </c>
      <c r="T19" s="29">
        <f t="shared" si="40"/>
        <v>76.896856672198624</v>
      </c>
      <c r="U19" s="29">
        <f t="shared" si="40"/>
        <v>78.803062535406909</v>
      </c>
      <c r="V19" s="29">
        <f t="shared" si="40"/>
        <v>81.177000768635025</v>
      </c>
      <c r="W19" s="29">
        <f t="shared" ref="W19" si="41">W32*W84/1000000</f>
        <v>80.532770898682287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27.886536477635463</v>
      </c>
      <c r="C20" s="29">
        <f t="shared" ref="C20:Q20" si="43">C33*C85/1000000</f>
        <v>31.462346491999089</v>
      </c>
      <c r="D20" s="29">
        <f t="shared" si="43"/>
        <v>34.297473539278052</v>
      </c>
      <c r="E20" s="29">
        <f t="shared" si="43"/>
        <v>37.327788161846662</v>
      </c>
      <c r="F20" s="29">
        <f t="shared" si="43"/>
        <v>40.754325887967511</v>
      </c>
      <c r="G20" s="29">
        <f t="shared" si="43"/>
        <v>44.25568395886021</v>
      </c>
      <c r="H20" s="29">
        <f t="shared" si="43"/>
        <v>47.406385466309061</v>
      </c>
      <c r="I20" s="29">
        <f t="shared" si="43"/>
        <v>50.852160989942412</v>
      </c>
      <c r="J20" s="29">
        <f t="shared" si="43"/>
        <v>54.088308252062177</v>
      </c>
      <c r="K20" s="29">
        <f t="shared" si="43"/>
        <v>58.045845541281651</v>
      </c>
      <c r="L20" s="29">
        <f t="shared" si="43"/>
        <v>61.26138875591807</v>
      </c>
      <c r="M20" s="29">
        <f t="shared" si="43"/>
        <v>63.188859107697887</v>
      </c>
      <c r="N20" s="29">
        <f t="shared" si="43"/>
        <v>64.685864416657466</v>
      </c>
      <c r="O20" s="29">
        <f t="shared" si="43"/>
        <v>65.067928984410159</v>
      </c>
      <c r="P20" s="29">
        <f t="shared" si="43"/>
        <v>65.388054100043533</v>
      </c>
      <c r="Q20" s="29">
        <f t="shared" si="43"/>
        <v>65.558516349562538</v>
      </c>
      <c r="R20" s="29">
        <f t="shared" ref="R20:V20" si="44">R33*R85/1000000</f>
        <v>64.407759558213257</v>
      </c>
      <c r="S20" s="29">
        <f t="shared" si="44"/>
        <v>62.867730084734966</v>
      </c>
      <c r="T20" s="29">
        <f t="shared" si="44"/>
        <v>61.793048858523548</v>
      </c>
      <c r="U20" s="29">
        <f t="shared" si="44"/>
        <v>60.979759732029386</v>
      </c>
      <c r="V20" s="29">
        <f t="shared" si="44"/>
        <v>60.345268363970384</v>
      </c>
      <c r="W20" s="29">
        <f t="shared" ref="W20" si="45">W33*W85/1000000</f>
        <v>57.37098328363389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8.0295656226534362</v>
      </c>
      <c r="C21" s="29">
        <f t="shared" ref="C21:Q21" si="47">C34*C86/1000000</f>
        <v>8.9419091647753817</v>
      </c>
      <c r="D21" s="29">
        <f t="shared" si="47"/>
        <v>9.6213666037462549</v>
      </c>
      <c r="E21" s="29">
        <f t="shared" si="47"/>
        <v>10.253779399567913</v>
      </c>
      <c r="F21" s="29">
        <f t="shared" si="47"/>
        <v>10.993386368908535</v>
      </c>
      <c r="G21" s="29">
        <f t="shared" si="47"/>
        <v>11.663955273722312</v>
      </c>
      <c r="H21" s="29">
        <f t="shared" si="47"/>
        <v>12.141033149889591</v>
      </c>
      <c r="I21" s="29">
        <f t="shared" si="47"/>
        <v>12.498486814910276</v>
      </c>
      <c r="J21" s="29">
        <f t="shared" si="47"/>
        <v>12.971983717474245</v>
      </c>
      <c r="K21" s="29">
        <f t="shared" si="47"/>
        <v>13.406385242173918</v>
      </c>
      <c r="L21" s="29">
        <f t="shared" si="47"/>
        <v>13.906346878011306</v>
      </c>
      <c r="M21" s="29">
        <f t="shared" si="47"/>
        <v>14.170670658213048</v>
      </c>
      <c r="N21" s="29">
        <f t="shared" si="47"/>
        <v>14.778446732397306</v>
      </c>
      <c r="O21" s="29">
        <f t="shared" si="47"/>
        <v>15.615322819727989</v>
      </c>
      <c r="P21" s="29">
        <f t="shared" si="47"/>
        <v>16.544485558288855</v>
      </c>
      <c r="Q21" s="29">
        <f t="shared" si="47"/>
        <v>17.556031707859759</v>
      </c>
      <c r="R21" s="29">
        <f t="shared" ref="R21:V21" si="48">R34*R86/1000000</f>
        <v>18.191683969360451</v>
      </c>
      <c r="S21" s="29">
        <f t="shared" si="48"/>
        <v>18.869303198198441</v>
      </c>
      <c r="T21" s="29">
        <f t="shared" si="48"/>
        <v>19.728567127162211</v>
      </c>
      <c r="U21" s="29">
        <f t="shared" si="48"/>
        <v>20.801422922884409</v>
      </c>
      <c r="V21" s="29">
        <f t="shared" si="48"/>
        <v>22.008326181749631</v>
      </c>
      <c r="W21" s="29">
        <f t="shared" ref="W21" si="49">W34*W86/1000000</f>
        <v>22.462935188476202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32.62306214296386</v>
      </c>
      <c r="C22" s="22">
        <f t="shared" ref="C22:Q22" si="50">SUM(C23:C24)</f>
        <v>38.304538533391671</v>
      </c>
      <c r="D22" s="22">
        <f t="shared" si="50"/>
        <v>42.918335478404238</v>
      </c>
      <c r="E22" s="22">
        <f t="shared" si="50"/>
        <v>48.569356888886809</v>
      </c>
      <c r="F22" s="22">
        <f t="shared" si="50"/>
        <v>53.710778953810603</v>
      </c>
      <c r="G22" s="22">
        <f t="shared" si="50"/>
        <v>58.226066828148184</v>
      </c>
      <c r="H22" s="22">
        <f t="shared" si="50"/>
        <v>62.179480604302313</v>
      </c>
      <c r="I22" s="22">
        <f t="shared" si="50"/>
        <v>63.482858453157874</v>
      </c>
      <c r="J22" s="22">
        <f t="shared" si="50"/>
        <v>64.41891214012216</v>
      </c>
      <c r="K22" s="22">
        <f t="shared" si="50"/>
        <v>66.739690603069434</v>
      </c>
      <c r="L22" s="22">
        <f t="shared" si="50"/>
        <v>68.67947133524433</v>
      </c>
      <c r="M22" s="22">
        <f t="shared" si="50"/>
        <v>69.98758568591289</v>
      </c>
      <c r="N22" s="22">
        <f t="shared" si="50"/>
        <v>72.954888095699886</v>
      </c>
      <c r="O22" s="22">
        <f t="shared" si="50"/>
        <v>75.563302507321524</v>
      </c>
      <c r="P22" s="22">
        <f t="shared" si="50"/>
        <v>78.159352311562714</v>
      </c>
      <c r="Q22" s="22">
        <f t="shared" si="50"/>
        <v>84.22435452392493</v>
      </c>
      <c r="R22" s="22">
        <f t="shared" ref="R22" si="51">SUM(R23:R24)</f>
        <v>90.600355970712613</v>
      </c>
      <c r="S22" s="22">
        <f t="shared" ref="S22" si="52">SUM(S23:S24)</f>
        <v>96.333337915362705</v>
      </c>
      <c r="T22" s="22">
        <f t="shared" ref="T22" si="53">SUM(T23:T24)</f>
        <v>102.02240899347973</v>
      </c>
      <c r="U22" s="22">
        <f t="shared" ref="U22" si="54">SUM(U23:U24)</f>
        <v>107.52312216852842</v>
      </c>
      <c r="V22" s="22">
        <f t="shared" ref="V22:W22" si="55">SUM(V23:V24)</f>
        <v>114.29285637483827</v>
      </c>
      <c r="W22" s="22">
        <f t="shared" si="55"/>
        <v>117.75572618798964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23.986187864859872</v>
      </c>
      <c r="C23" s="29">
        <f t="shared" ref="C23:Q23" si="57">C36*C88/1000000</f>
        <v>26.986956495959618</v>
      </c>
      <c r="D23" s="29">
        <f t="shared" si="57"/>
        <v>29.769825753136679</v>
      </c>
      <c r="E23" s="29">
        <f t="shared" si="57"/>
        <v>33.19846733705743</v>
      </c>
      <c r="F23" s="29">
        <f t="shared" si="57"/>
        <v>36.246059889411256</v>
      </c>
      <c r="G23" s="29">
        <f t="shared" si="57"/>
        <v>38.277600955200761</v>
      </c>
      <c r="H23" s="29">
        <f t="shared" si="57"/>
        <v>40.586454440964523</v>
      </c>
      <c r="I23" s="29">
        <f t="shared" si="57"/>
        <v>40.747190697768808</v>
      </c>
      <c r="J23" s="29">
        <f t="shared" si="57"/>
        <v>40.59963118951508</v>
      </c>
      <c r="K23" s="29">
        <f t="shared" si="57"/>
        <v>42.299414129567786</v>
      </c>
      <c r="L23" s="29">
        <f t="shared" si="57"/>
        <v>43.488919250138267</v>
      </c>
      <c r="M23" s="29">
        <f t="shared" si="57"/>
        <v>44.057879904703199</v>
      </c>
      <c r="N23" s="29">
        <f t="shared" si="57"/>
        <v>45.891988203531724</v>
      </c>
      <c r="O23" s="29">
        <f t="shared" si="57"/>
        <v>47.500821888933068</v>
      </c>
      <c r="P23" s="29">
        <f t="shared" si="57"/>
        <v>48.372095346660011</v>
      </c>
      <c r="Q23" s="29">
        <f t="shared" si="57"/>
        <v>51.76663297716135</v>
      </c>
      <c r="R23" s="29">
        <f t="shared" ref="R23:V23" si="58">R36*R88/1000000</f>
        <v>55.649561783285229</v>
      </c>
      <c r="S23" s="29">
        <f t="shared" si="58"/>
        <v>58.44927866505337</v>
      </c>
      <c r="T23" s="29">
        <f t="shared" si="58"/>
        <v>60.765075508145706</v>
      </c>
      <c r="U23" s="29">
        <f t="shared" si="58"/>
        <v>62.635884902384632</v>
      </c>
      <c r="V23" s="29">
        <f t="shared" si="58"/>
        <v>65.871556860908782</v>
      </c>
      <c r="W23" s="29">
        <f t="shared" ref="W23" si="59">W36*W88/1000000</f>
        <v>66.386555042191489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8.6368742781039867</v>
      </c>
      <c r="C24" s="29">
        <f t="shared" ref="C24:Q24" si="61">C37*C89/1000000</f>
        <v>11.317582037432055</v>
      </c>
      <c r="D24" s="29">
        <f t="shared" si="61"/>
        <v>13.148509725267559</v>
      </c>
      <c r="E24" s="29">
        <f t="shared" si="61"/>
        <v>15.37088955182938</v>
      </c>
      <c r="F24" s="29">
        <f t="shared" si="61"/>
        <v>17.46471906439935</v>
      </c>
      <c r="G24" s="29">
        <f t="shared" si="61"/>
        <v>19.948465872947423</v>
      </c>
      <c r="H24" s="29">
        <f t="shared" si="61"/>
        <v>21.59302616333779</v>
      </c>
      <c r="I24" s="29">
        <f t="shared" si="61"/>
        <v>22.73566775538907</v>
      </c>
      <c r="J24" s="29">
        <f t="shared" si="61"/>
        <v>23.819280950607077</v>
      </c>
      <c r="K24" s="29">
        <f t="shared" si="61"/>
        <v>24.440276473501651</v>
      </c>
      <c r="L24" s="29">
        <f t="shared" si="61"/>
        <v>25.190552085106056</v>
      </c>
      <c r="M24" s="29">
        <f t="shared" si="61"/>
        <v>25.929705781209694</v>
      </c>
      <c r="N24" s="29">
        <f t="shared" si="61"/>
        <v>27.062899892168161</v>
      </c>
      <c r="O24" s="29">
        <f t="shared" si="61"/>
        <v>28.062480618388452</v>
      </c>
      <c r="P24" s="29">
        <f t="shared" si="61"/>
        <v>29.787256964902703</v>
      </c>
      <c r="Q24" s="29">
        <f t="shared" si="61"/>
        <v>32.45772154676358</v>
      </c>
      <c r="R24" s="29">
        <f t="shared" ref="R24:V24" si="62">R37*R89/1000000</f>
        <v>34.950794187427384</v>
      </c>
      <c r="S24" s="29">
        <f t="shared" si="62"/>
        <v>37.884059250309328</v>
      </c>
      <c r="T24" s="29">
        <f t="shared" si="62"/>
        <v>41.257333485334016</v>
      </c>
      <c r="U24" s="29">
        <f t="shared" si="62"/>
        <v>44.887237266143785</v>
      </c>
      <c r="V24" s="29">
        <f t="shared" si="62"/>
        <v>48.421299513929483</v>
      </c>
      <c r="W24" s="29">
        <f t="shared" ref="W24" si="63">W37*W89/1000000</f>
        <v>51.369171145798148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528.8077882125317</v>
      </c>
      <c r="C25" s="22">
        <f t="shared" ref="C25:Q25" si="64">SUM(C26:C27)</f>
        <v>569.88172442438247</v>
      </c>
      <c r="D25" s="22">
        <f t="shared" si="64"/>
        <v>613.2699604581685</v>
      </c>
      <c r="E25" s="22">
        <f t="shared" si="64"/>
        <v>640.05569699972193</v>
      </c>
      <c r="F25" s="22">
        <f t="shared" si="64"/>
        <v>666.91795170856346</v>
      </c>
      <c r="G25" s="22">
        <f t="shared" si="64"/>
        <v>691.09660525227946</v>
      </c>
      <c r="H25" s="22">
        <f t="shared" si="64"/>
        <v>715.38187950690894</v>
      </c>
      <c r="I25" s="22">
        <f t="shared" si="64"/>
        <v>738.6351601106245</v>
      </c>
      <c r="J25" s="22">
        <f t="shared" si="64"/>
        <v>762.64256020061771</v>
      </c>
      <c r="K25" s="22">
        <f t="shared" si="64"/>
        <v>781.95893677382969</v>
      </c>
      <c r="L25" s="22">
        <f t="shared" si="64"/>
        <v>801.25229142748708</v>
      </c>
      <c r="M25" s="22">
        <f t="shared" si="64"/>
        <v>819.31929323803013</v>
      </c>
      <c r="N25" s="22">
        <f t="shared" si="64"/>
        <v>846.3178918858855</v>
      </c>
      <c r="O25" s="22">
        <f t="shared" si="64"/>
        <v>881.46043545478449</v>
      </c>
      <c r="P25" s="22">
        <f t="shared" si="64"/>
        <v>911.68056106450183</v>
      </c>
      <c r="Q25" s="22">
        <f t="shared" si="64"/>
        <v>949.43180644470476</v>
      </c>
      <c r="R25" s="22">
        <f t="shared" ref="R25" si="65">SUM(R26:R27)</f>
        <v>986.92217614023616</v>
      </c>
      <c r="S25" s="22">
        <f t="shared" ref="S25" si="66">SUM(S26:S27)</f>
        <v>1019.3966986855769</v>
      </c>
      <c r="T25" s="22">
        <f t="shared" ref="T25" si="67">SUM(T26:T27)</f>
        <v>1045.6493888482414</v>
      </c>
      <c r="U25" s="22">
        <f t="shared" ref="U25" si="68">SUM(U26:U27)</f>
        <v>1082.5381173929818</v>
      </c>
      <c r="V25" s="22">
        <f t="shared" ref="V25:W25" si="69">SUM(V26:V27)</f>
        <v>1114.3498396418636</v>
      </c>
      <c r="W25" s="22">
        <f t="shared" si="69"/>
        <v>1127.6497275825661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124.44746458641717</v>
      </c>
      <c r="C26" s="31">
        <f t="shared" ref="C26:Q26" si="71">C39*C91/1000000</f>
        <v>128.62956261201447</v>
      </c>
      <c r="D26" s="31">
        <f t="shared" si="71"/>
        <v>132.03075492756494</v>
      </c>
      <c r="E26" s="31">
        <f t="shared" si="71"/>
        <v>134.58777141025573</v>
      </c>
      <c r="F26" s="31">
        <f t="shared" si="71"/>
        <v>136.0806850810684</v>
      </c>
      <c r="G26" s="31">
        <f t="shared" si="71"/>
        <v>137.29406877459823</v>
      </c>
      <c r="H26" s="31">
        <f t="shared" si="71"/>
        <v>138.88609028874146</v>
      </c>
      <c r="I26" s="31">
        <f t="shared" si="71"/>
        <v>140.2340403582906</v>
      </c>
      <c r="J26" s="31">
        <f t="shared" si="71"/>
        <v>142.24485618441233</v>
      </c>
      <c r="K26" s="31">
        <f t="shared" si="71"/>
        <v>141.95578764501556</v>
      </c>
      <c r="L26" s="31">
        <f t="shared" si="71"/>
        <v>140.85839512760046</v>
      </c>
      <c r="M26" s="31">
        <f t="shared" si="71"/>
        <v>137.24420532321332</v>
      </c>
      <c r="N26" s="31">
        <f t="shared" si="71"/>
        <v>134.50151494301275</v>
      </c>
      <c r="O26" s="31">
        <f t="shared" si="71"/>
        <v>133.77778749189881</v>
      </c>
      <c r="P26" s="31">
        <f t="shared" si="71"/>
        <v>132.40882654729856</v>
      </c>
      <c r="Q26" s="31">
        <f t="shared" si="71"/>
        <v>130.19445319141101</v>
      </c>
      <c r="R26" s="31">
        <f t="shared" ref="R26:V26" si="72">R39*R91/1000000</f>
        <v>127.07992391974173</v>
      </c>
      <c r="S26" s="31">
        <f t="shared" si="72"/>
        <v>123.11280710082123</v>
      </c>
      <c r="T26" s="31">
        <f t="shared" si="72"/>
        <v>117.59389891222018</v>
      </c>
      <c r="U26" s="31">
        <f t="shared" si="72"/>
        <v>111.95822641479101</v>
      </c>
      <c r="V26" s="31">
        <f t="shared" si="72"/>
        <v>107.25581803408022</v>
      </c>
      <c r="W26" s="31">
        <f t="shared" ref="W26" si="73">W39*W91/1000000</f>
        <v>102.49032845522713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404.36032362611456</v>
      </c>
      <c r="C27" s="33">
        <f t="shared" ref="C27:Q27" si="75">C40*C92/1000000</f>
        <v>441.252161812368</v>
      </c>
      <c r="D27" s="33">
        <f t="shared" si="75"/>
        <v>481.23920553060356</v>
      </c>
      <c r="E27" s="33">
        <f t="shared" si="75"/>
        <v>505.46792558946623</v>
      </c>
      <c r="F27" s="33">
        <f t="shared" si="75"/>
        <v>530.83726662749507</v>
      </c>
      <c r="G27" s="33">
        <f t="shared" si="75"/>
        <v>553.8025364776812</v>
      </c>
      <c r="H27" s="33">
        <f t="shared" si="75"/>
        <v>576.49578921816749</v>
      </c>
      <c r="I27" s="33">
        <f t="shared" si="75"/>
        <v>598.4011197523339</v>
      </c>
      <c r="J27" s="33">
        <f t="shared" si="75"/>
        <v>620.39770401620535</v>
      </c>
      <c r="K27" s="33">
        <f t="shared" si="75"/>
        <v>640.00314912881413</v>
      </c>
      <c r="L27" s="33">
        <f t="shared" si="75"/>
        <v>660.39389629988659</v>
      </c>
      <c r="M27" s="33">
        <f t="shared" si="75"/>
        <v>682.07508791481678</v>
      </c>
      <c r="N27" s="33">
        <f t="shared" si="75"/>
        <v>711.81637694287281</v>
      </c>
      <c r="O27" s="33">
        <f t="shared" si="75"/>
        <v>747.68264796288565</v>
      </c>
      <c r="P27" s="33">
        <f t="shared" si="75"/>
        <v>779.2717345172033</v>
      </c>
      <c r="Q27" s="33">
        <f t="shared" si="75"/>
        <v>819.2373532532938</v>
      </c>
      <c r="R27" s="33">
        <f t="shared" ref="R27:V27" si="76">R40*R92/1000000</f>
        <v>859.8422522204944</v>
      </c>
      <c r="S27" s="33">
        <f t="shared" si="76"/>
        <v>896.28389158475568</v>
      </c>
      <c r="T27" s="33">
        <f t="shared" si="76"/>
        <v>928.05548993602122</v>
      </c>
      <c r="U27" s="33">
        <f t="shared" si="76"/>
        <v>970.57989097819086</v>
      </c>
      <c r="V27" s="33">
        <f t="shared" si="76"/>
        <v>1007.0940216077835</v>
      </c>
      <c r="W27" s="33">
        <f t="shared" ref="W27" si="77">W40*W92/1000000</f>
        <v>1025.1593991273389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148868</v>
      </c>
      <c r="C31" s="34">
        <v>152823</v>
      </c>
      <c r="D31" s="34">
        <v>157408</v>
      </c>
      <c r="E31" s="34">
        <v>160931</v>
      </c>
      <c r="F31" s="34">
        <v>164600</v>
      </c>
      <c r="G31" s="34">
        <v>168610</v>
      </c>
      <c r="H31" s="34">
        <v>173597</v>
      </c>
      <c r="I31" s="34">
        <v>179306</v>
      </c>
      <c r="J31" s="34">
        <v>187693</v>
      </c>
      <c r="K31" s="34">
        <v>196751</v>
      </c>
      <c r="L31" s="34">
        <v>206402</v>
      </c>
      <c r="M31" s="34">
        <v>214697</v>
      </c>
      <c r="N31" s="34">
        <v>225079</v>
      </c>
      <c r="O31" s="34">
        <v>235836</v>
      </c>
      <c r="P31" s="34">
        <v>248434</v>
      </c>
      <c r="Q31" s="34">
        <v>264023</v>
      </c>
      <c r="R31" s="34">
        <v>274005</v>
      </c>
      <c r="S31" s="34">
        <v>284011</v>
      </c>
      <c r="T31" s="34">
        <v>296863</v>
      </c>
      <c r="U31" s="34">
        <v>313817</v>
      </c>
      <c r="V31" s="34">
        <v>331921</v>
      </c>
      <c r="W31" s="34">
        <v>335382</v>
      </c>
      <c r="DA31" s="58" t="s">
        <v>984</v>
      </c>
    </row>
    <row r="32" spans="1:105" ht="12" customHeight="1" x14ac:dyDescent="0.25">
      <c r="A32" s="28" t="s">
        <v>47</v>
      </c>
      <c r="B32" s="34">
        <v>119833</v>
      </c>
      <c r="C32" s="34">
        <v>121283</v>
      </c>
      <c r="D32" s="34">
        <v>122961</v>
      </c>
      <c r="E32" s="34">
        <v>124717</v>
      </c>
      <c r="F32" s="34">
        <v>127316</v>
      </c>
      <c r="G32" s="34">
        <v>129280</v>
      </c>
      <c r="H32" s="34">
        <v>131609</v>
      </c>
      <c r="I32" s="34">
        <v>133655</v>
      </c>
      <c r="J32" s="34">
        <v>136453</v>
      </c>
      <c r="K32" s="34">
        <v>139438</v>
      </c>
      <c r="L32" s="34">
        <v>142674</v>
      </c>
      <c r="M32" s="34">
        <v>144975</v>
      </c>
      <c r="N32" s="34">
        <v>148199</v>
      </c>
      <c r="O32" s="34">
        <v>152601</v>
      </c>
      <c r="P32" s="34">
        <v>158158</v>
      </c>
      <c r="Q32" s="34">
        <v>166302</v>
      </c>
      <c r="R32" s="34">
        <v>172337</v>
      </c>
      <c r="S32" s="34">
        <v>178355</v>
      </c>
      <c r="T32" s="34">
        <v>186365</v>
      </c>
      <c r="U32" s="34">
        <v>196524</v>
      </c>
      <c r="V32" s="34">
        <v>207651</v>
      </c>
      <c r="W32" s="34">
        <v>209758</v>
      </c>
      <c r="DA32" s="58" t="s">
        <v>985</v>
      </c>
    </row>
    <row r="33" spans="1:105" ht="12" customHeight="1" x14ac:dyDescent="0.25">
      <c r="A33" s="28" t="s">
        <v>46</v>
      </c>
      <c r="B33" s="34">
        <v>15013</v>
      </c>
      <c r="C33" s="34">
        <v>17018</v>
      </c>
      <c r="D33" s="34">
        <v>18635</v>
      </c>
      <c r="E33" s="34">
        <v>20375</v>
      </c>
      <c r="F33" s="34">
        <v>22375</v>
      </c>
      <c r="G33" s="34">
        <v>24440</v>
      </c>
      <c r="H33" s="34">
        <v>26328</v>
      </c>
      <c r="I33" s="34">
        <v>28402</v>
      </c>
      <c r="J33" s="34">
        <v>30378</v>
      </c>
      <c r="K33" s="34">
        <v>32886</v>
      </c>
      <c r="L33" s="34">
        <v>35094</v>
      </c>
      <c r="M33" s="34">
        <v>36649</v>
      </c>
      <c r="N33" s="34">
        <v>38119</v>
      </c>
      <c r="O33" s="34">
        <v>39547</v>
      </c>
      <c r="P33" s="34">
        <v>41600</v>
      </c>
      <c r="Q33" s="34">
        <v>44409</v>
      </c>
      <c r="R33" s="34">
        <v>46278</v>
      </c>
      <c r="S33" s="34">
        <v>48154</v>
      </c>
      <c r="T33" s="34">
        <v>50510</v>
      </c>
      <c r="U33" s="34">
        <v>53601</v>
      </c>
      <c r="V33" s="34">
        <v>56903</v>
      </c>
      <c r="W33" s="34">
        <v>57720</v>
      </c>
      <c r="DA33" s="58" t="s">
        <v>986</v>
      </c>
    </row>
    <row r="34" spans="1:105" ht="12" customHeight="1" x14ac:dyDescent="0.25">
      <c r="A34" s="28" t="s">
        <v>45</v>
      </c>
      <c r="B34" s="34">
        <v>10907</v>
      </c>
      <c r="C34" s="34">
        <v>12314</v>
      </c>
      <c r="D34" s="34">
        <v>13431</v>
      </c>
      <c r="E34" s="34">
        <v>14526</v>
      </c>
      <c r="F34" s="34">
        <v>15849</v>
      </c>
      <c r="G34" s="34">
        <v>17120</v>
      </c>
      <c r="H34" s="34">
        <v>18122</v>
      </c>
      <c r="I34" s="34">
        <v>18966</v>
      </c>
      <c r="J34" s="34">
        <v>20069</v>
      </c>
      <c r="K34" s="34">
        <v>21161</v>
      </c>
      <c r="L34" s="34">
        <v>22440</v>
      </c>
      <c r="M34" s="34">
        <v>23347</v>
      </c>
      <c r="N34" s="34">
        <v>24974</v>
      </c>
      <c r="O34" s="34">
        <v>27152</v>
      </c>
      <c r="P34" s="34">
        <v>29563</v>
      </c>
      <c r="Q34" s="34">
        <v>32232</v>
      </c>
      <c r="R34" s="34">
        <v>34379</v>
      </c>
      <c r="S34" s="34">
        <v>36475</v>
      </c>
      <c r="T34" s="34">
        <v>38968</v>
      </c>
      <c r="U34" s="34">
        <v>42031</v>
      </c>
      <c r="V34" s="34">
        <v>45395</v>
      </c>
      <c r="W34" s="34">
        <v>46939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50159.39342412899</v>
      </c>
      <c r="C36" s="34">
        <v>57476.07644841892</v>
      </c>
      <c r="D36" s="34">
        <v>64856.446626164172</v>
      </c>
      <c r="E36" s="34">
        <v>74441.023785048688</v>
      </c>
      <c r="F36" s="34">
        <v>83788.982138659019</v>
      </c>
      <c r="G36" s="34">
        <v>91170.222421693237</v>
      </c>
      <c r="H36" s="34">
        <v>100410.53013737222</v>
      </c>
      <c r="I36" s="34">
        <v>104409.63773718916</v>
      </c>
      <c r="J36" s="34">
        <v>108546.09985252046</v>
      </c>
      <c r="K36" s="34">
        <v>121404.8764244831</v>
      </c>
      <c r="L36" s="34">
        <v>133480.47732291464</v>
      </c>
      <c r="M36" s="34">
        <v>145692.97999781015</v>
      </c>
      <c r="N36" s="34">
        <v>164130.81835634247</v>
      </c>
      <c r="O36" s="34">
        <v>180714.94219152792</v>
      </c>
      <c r="P36" s="34">
        <v>198416.14887353653</v>
      </c>
      <c r="Q36" s="34">
        <v>227858.69758759241</v>
      </c>
      <c r="R36" s="34">
        <v>264217.54729417287</v>
      </c>
      <c r="S36" s="34">
        <v>303410.35556991224</v>
      </c>
      <c r="T36" s="34">
        <v>337776.065603033</v>
      </c>
      <c r="U36" s="34">
        <v>369425.35142247466</v>
      </c>
      <c r="V36" s="34">
        <v>412561.98081122281</v>
      </c>
      <c r="W36" s="34">
        <v>433276.97534239769</v>
      </c>
      <c r="DA36" s="58" t="s">
        <v>988</v>
      </c>
    </row>
    <row r="37" spans="1:105" ht="12" customHeight="1" x14ac:dyDescent="0.25">
      <c r="A37" s="28" t="s">
        <v>27</v>
      </c>
      <c r="B37" s="34">
        <v>23016.315449114583</v>
      </c>
      <c r="C37" s="34">
        <v>31111.70446481571</v>
      </c>
      <c r="D37" s="34">
        <v>37110.21154730094</v>
      </c>
      <c r="E37" s="34">
        <v>44680.91268854541</v>
      </c>
      <c r="F37" s="34">
        <v>52203.139162158739</v>
      </c>
      <c r="G37" s="34">
        <v>61521.581852178904</v>
      </c>
      <c r="H37" s="34">
        <v>69698.12544055919</v>
      </c>
      <c r="I37" s="34">
        <v>75967.956278664002</v>
      </c>
      <c r="J37" s="34">
        <v>82980.582618979257</v>
      </c>
      <c r="K37" s="34">
        <v>88841.641794197494</v>
      </c>
      <c r="L37" s="34">
        <v>97094.81076709929</v>
      </c>
      <c r="M37" s="34">
        <v>107994.13788278206</v>
      </c>
      <c r="N37" s="34">
        <v>119705.81507878007</v>
      </c>
      <c r="O37" s="34">
        <v>132658.96277808846</v>
      </c>
      <c r="P37" s="34">
        <v>149341.17462528966</v>
      </c>
      <c r="Q37" s="34">
        <v>170510.98917622308</v>
      </c>
      <c r="R37" s="34">
        <v>190881.68922768094</v>
      </c>
      <c r="S37" s="34">
        <v>212030.62181236307</v>
      </c>
      <c r="T37" s="34">
        <v>234102.09423620318</v>
      </c>
      <c r="U37" s="34">
        <v>256892.16819352141</v>
      </c>
      <c r="V37" s="34">
        <v>280098.03356390045</v>
      </c>
      <c r="W37" s="34">
        <v>300777.96072259697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1802949.4401437405</v>
      </c>
      <c r="C39" s="35">
        <v>1881922.5660374772</v>
      </c>
      <c r="D39" s="35">
        <v>1956356.7262346488</v>
      </c>
      <c r="E39" s="35">
        <v>2035309.9073486864</v>
      </c>
      <c r="F39" s="35">
        <v>2102999.755944862</v>
      </c>
      <c r="G39" s="35">
        <v>2172011.6588908033</v>
      </c>
      <c r="H39" s="35">
        <v>2248590.2916175751</v>
      </c>
      <c r="I39" s="35">
        <v>2336933.618988093</v>
      </c>
      <c r="J39" s="35">
        <v>2450862.0664256448</v>
      </c>
      <c r="K39" s="35">
        <v>2549914.7409268999</v>
      </c>
      <c r="L39" s="35">
        <v>2663550.0241022543</v>
      </c>
      <c r="M39" s="35">
        <v>2723392.2175144302</v>
      </c>
      <c r="N39" s="35">
        <v>2796395.0313033876</v>
      </c>
      <c r="O39" s="35">
        <v>2881074.7754425067</v>
      </c>
      <c r="P39" s="35">
        <v>2974760.3286663727</v>
      </c>
      <c r="Q39" s="35">
        <v>3134585.1843673801</v>
      </c>
      <c r="R39" s="35">
        <v>3309776.8720434024</v>
      </c>
      <c r="S39" s="35">
        <v>3484321.3419714337</v>
      </c>
      <c r="T39" s="35">
        <v>3664497.3080956764</v>
      </c>
      <c r="U39" s="35">
        <v>3848999.0193335023</v>
      </c>
      <c r="V39" s="35">
        <v>4037176.8217246821</v>
      </c>
      <c r="W39" s="35">
        <v>4133756.4815771007</v>
      </c>
      <c r="DA39" s="59" t="s">
        <v>990</v>
      </c>
    </row>
    <row r="40" spans="1:105" ht="12" customHeight="1" x14ac:dyDescent="0.25">
      <c r="A40" s="32" t="s">
        <v>25</v>
      </c>
      <c r="B40" s="36">
        <v>45846.821321916497</v>
      </c>
      <c r="C40" s="36">
        <v>50364.840619159018</v>
      </c>
      <c r="D40" s="36">
        <v>55259.665750789136</v>
      </c>
      <c r="E40" s="36">
        <v>58313.710057073971</v>
      </c>
      <c r="F40" s="36">
        <v>61513.641517211989</v>
      </c>
      <c r="G40" s="36">
        <v>64448.321345196397</v>
      </c>
      <c r="H40" s="36">
        <v>67380.322160638578</v>
      </c>
      <c r="I40" s="36">
        <v>70314.911766379548</v>
      </c>
      <c r="J40" s="36">
        <v>73408.887967990508</v>
      </c>
      <c r="K40" s="36">
        <v>76318.289511644805</v>
      </c>
      <c r="L40" s="36">
        <v>79606.322665302214</v>
      </c>
      <c r="M40" s="36">
        <v>83185.448931001141</v>
      </c>
      <c r="N40" s="36">
        <v>88102.49957651482</v>
      </c>
      <c r="O40" s="36">
        <v>94018.648378756436</v>
      </c>
      <c r="P40" s="36">
        <v>99473.947807035904</v>
      </c>
      <c r="Q40" s="36">
        <v>106067.44792991788</v>
      </c>
      <c r="R40" s="36">
        <v>112870.87866566605</v>
      </c>
      <c r="S40" s="36">
        <v>119742.12467669396</v>
      </c>
      <c r="T40" s="36">
        <v>126201.35243209693</v>
      </c>
      <c r="U40" s="36">
        <v>134141.7219910234</v>
      </c>
      <c r="V40" s="36">
        <v>141550.20685349617</v>
      </c>
      <c r="W40" s="36">
        <v>146356.13756202121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11782.443230014935</v>
      </c>
      <c r="D44" s="37">
        <v>12462.791383938078</v>
      </c>
      <c r="E44" s="37">
        <v>11451.463390303106</v>
      </c>
      <c r="F44" s="37">
        <v>11648.461332213221</v>
      </c>
      <c r="G44" s="37">
        <v>12040.787306170794</v>
      </c>
      <c r="H44" s="37">
        <v>13069.443422163429</v>
      </c>
      <c r="I44" s="37">
        <v>13843.431803750631</v>
      </c>
      <c r="J44" s="37">
        <v>16573.754588151322</v>
      </c>
      <c r="K44" s="37">
        <v>17297.413926331501</v>
      </c>
      <c r="L44" s="37">
        <v>17943.411983092723</v>
      </c>
      <c r="M44" s="37">
        <v>16640.750937161152</v>
      </c>
      <c r="N44" s="37">
        <v>18781.432981277088</v>
      </c>
      <c r="O44" s="37">
        <v>19210.460322285071</v>
      </c>
      <c r="P44" s="37">
        <v>21105.835181224655</v>
      </c>
      <c r="Q44" s="37">
        <v>24151.559793421737</v>
      </c>
      <c r="R44" s="37">
        <v>18599.636408580351</v>
      </c>
      <c r="S44" s="37">
        <v>18679.067290875246</v>
      </c>
      <c r="T44" s="37">
        <v>21580.85471904499</v>
      </c>
      <c r="U44" s="37">
        <v>28736.443230014935</v>
      </c>
      <c r="V44" s="37">
        <v>30566.791383938049</v>
      </c>
      <c r="W44" s="37">
        <v>14912.463390303077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8741.5631449761568</v>
      </c>
      <c r="D45" s="37">
        <v>9063.7013872556272</v>
      </c>
      <c r="E45" s="37">
        <v>9237.0550079777167</v>
      </c>
      <c r="F45" s="37">
        <v>10176.639698371888</v>
      </c>
      <c r="G45" s="37">
        <v>9639.4713522503007</v>
      </c>
      <c r="H45" s="37">
        <v>10103.566068623302</v>
      </c>
      <c r="I45" s="37">
        <v>9920.9401543486892</v>
      </c>
      <c r="J45" s="37">
        <v>10774.610126815038</v>
      </c>
      <c r="K45" s="37">
        <v>11064.592716659914</v>
      </c>
      <c r="L45" s="37">
        <v>11419.904870522878</v>
      </c>
      <c r="M45" s="37">
        <v>10590.563753834373</v>
      </c>
      <c r="N45" s="37">
        <v>11620.586753640295</v>
      </c>
      <c r="O45" s="37">
        <v>12906.991481463221</v>
      </c>
      <c r="P45" s="37">
        <v>14171.795776200539</v>
      </c>
      <c r="Q45" s="37">
        <v>16870.017707060033</v>
      </c>
      <c r="R45" s="37">
        <v>14776.563144976157</v>
      </c>
      <c r="S45" s="37">
        <v>15081.701387255627</v>
      </c>
      <c r="T45" s="37">
        <v>17247.055007977702</v>
      </c>
      <c r="U45" s="37">
        <v>20335.639698371873</v>
      </c>
      <c r="V45" s="37">
        <v>20766.471352250315</v>
      </c>
      <c r="W45" s="37">
        <v>12210.566068623302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2972.2609403331953</v>
      </c>
      <c r="D46" s="37">
        <v>2628.4062968890157</v>
      </c>
      <c r="E46" s="37">
        <v>2797.5664277670257</v>
      </c>
      <c r="F46" s="37">
        <v>3105.8332863658652</v>
      </c>
      <c r="G46" s="37">
        <v>3221.303022796139</v>
      </c>
      <c r="H46" s="37">
        <v>3097.0761754164923</v>
      </c>
      <c r="I46" s="37">
        <v>3338.2578711112692</v>
      </c>
      <c r="J46" s="37">
        <v>3297.9580347087831</v>
      </c>
      <c r="K46" s="37">
        <v>3890.2916079573297</v>
      </c>
      <c r="L46" s="37">
        <v>3653.3787784951746</v>
      </c>
      <c r="M46" s="37">
        <v>3066.3452192706172</v>
      </c>
      <c r="N46" s="37">
        <v>3050.3223388890838</v>
      </c>
      <c r="O46" s="37">
        <v>4400.2609403331953</v>
      </c>
      <c r="P46" s="37">
        <v>4681.4062968890139</v>
      </c>
      <c r="Q46" s="37">
        <v>5606.5664277670294</v>
      </c>
      <c r="R46" s="37">
        <v>4974.8332863658652</v>
      </c>
      <c r="S46" s="37">
        <v>5097.3030227961426</v>
      </c>
      <c r="T46" s="37">
        <v>5453.0761754164923</v>
      </c>
      <c r="U46" s="37">
        <v>6429.2578711112728</v>
      </c>
      <c r="V46" s="37">
        <v>6599.9580347087831</v>
      </c>
      <c r="W46" s="37">
        <v>4707.2916079573333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1905.5035445056837</v>
      </c>
      <c r="D47" s="37">
        <v>1641.3449592720553</v>
      </c>
      <c r="E47" s="37">
        <v>1646.5259406763907</v>
      </c>
      <c r="F47" s="37">
        <v>1903.1159291418971</v>
      </c>
      <c r="G47" s="37">
        <v>1881.1879647427668</v>
      </c>
      <c r="H47" s="37">
        <v>1643.8188738028039</v>
      </c>
      <c r="I47" s="37">
        <v>1519.0894651669441</v>
      </c>
      <c r="J47" s="37">
        <v>1813.0847366470771</v>
      </c>
      <c r="K47" s="37">
        <v>1838.8940921696376</v>
      </c>
      <c r="L47" s="37">
        <v>2064.6115701796443</v>
      </c>
      <c r="M47" s="37">
        <v>1733.336083884762</v>
      </c>
      <c r="N47" s="37">
        <v>2496.1716739531512</v>
      </c>
      <c r="O47" s="37">
        <v>3092.2277743106242</v>
      </c>
      <c r="P47" s="37">
        <v>3372.6194917162102</v>
      </c>
      <c r="Q47" s="37">
        <v>3680.4678998303534</v>
      </c>
      <c r="R47" s="37">
        <v>4052.5035445056856</v>
      </c>
      <c r="S47" s="37">
        <v>3737.3449592720572</v>
      </c>
      <c r="T47" s="37">
        <v>4139.5259406763944</v>
      </c>
      <c r="U47" s="37">
        <v>4966.1159291418953</v>
      </c>
      <c r="V47" s="37">
        <v>5245.1879647427704</v>
      </c>
      <c r="W47" s="37">
        <v>3187.8188738028039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12080.029330108497</v>
      </c>
      <c r="D49" s="37">
        <v>12511.529438690624</v>
      </c>
      <c r="E49" s="37">
        <v>15111.950914814057</v>
      </c>
      <c r="F49" s="37">
        <v>15302.141235883537</v>
      </c>
      <c r="G49" s="37">
        <v>13795.189359215932</v>
      </c>
      <c r="H49" s="37">
        <v>16149.524910590902</v>
      </c>
      <c r="I49" s="37">
        <v>11441.836202658451</v>
      </c>
      <c r="J49" s="37">
        <v>12153.898460558456</v>
      </c>
      <c r="K49" s="37">
        <v>24938.805902071137</v>
      </c>
      <c r="L49" s="37">
        <v>24587.130337122158</v>
      </c>
      <c r="M49" s="37">
        <v>27324.453589709563</v>
      </c>
      <c r="N49" s="37">
        <v>33739.979594415854</v>
      </c>
      <c r="O49" s="37">
        <v>30379.313194401388</v>
      </c>
      <c r="P49" s="37">
        <v>33850.731592599506</v>
      </c>
      <c r="Q49" s="37">
        <v>40884.384916714334</v>
      </c>
      <c r="R49" s="37">
        <v>48512.748167138896</v>
      </c>
      <c r="S49" s="37">
        <v>64131.614177810494</v>
      </c>
      <c r="T49" s="37">
        <v>58952.840370242891</v>
      </c>
      <c r="U49" s="37">
        <v>58973.739409151196</v>
      </c>
      <c r="V49" s="37">
        <v>76876.608983164013</v>
      </c>
      <c r="W49" s="37">
        <v>51094.307725576276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12389.331573536881</v>
      </c>
      <c r="D50" s="37">
        <v>10441.822669746951</v>
      </c>
      <c r="E50" s="37">
        <v>12168.585985319773</v>
      </c>
      <c r="F50" s="37">
        <v>12280.057562628019</v>
      </c>
      <c r="G50" s="37">
        <v>14241.784060947277</v>
      </c>
      <c r="H50" s="37">
        <v>20565.875161917167</v>
      </c>
      <c r="I50" s="37">
        <v>16711.653507851763</v>
      </c>
      <c r="J50" s="37">
        <v>19181.212325635031</v>
      </c>
      <c r="K50" s="37">
        <v>18141.116737846256</v>
      </c>
      <c r="L50" s="37">
        <v>22494.953033849073</v>
      </c>
      <c r="M50" s="37">
        <v>31465.202277599936</v>
      </c>
      <c r="N50" s="37">
        <v>28423.330703849773</v>
      </c>
      <c r="O50" s="37">
        <v>32134.360024943424</v>
      </c>
      <c r="P50" s="37">
        <v>34823.328585047449</v>
      </c>
      <c r="Q50" s="37">
        <v>43664.767584782501</v>
      </c>
      <c r="R50" s="37">
        <v>51835.902329057775</v>
      </c>
      <c r="S50" s="37">
        <v>49572.263288531889</v>
      </c>
      <c r="T50" s="37">
        <v>54205.832448783534</v>
      </c>
      <c r="U50" s="37">
        <v>57613.402542365686</v>
      </c>
      <c r="V50" s="37">
        <v>66870.632955161534</v>
      </c>
      <c r="W50" s="37">
        <v>72515.829487754294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512967.50394346635</v>
      </c>
      <c r="D52" s="38">
        <v>512593.35619092616</v>
      </c>
      <c r="E52" s="38">
        <v>527304.61024141172</v>
      </c>
      <c r="F52" s="38">
        <v>522112.16019286611</v>
      </c>
      <c r="G52" s="38">
        <v>546309.2875247295</v>
      </c>
      <c r="H52" s="38">
        <v>568030.30934706843</v>
      </c>
      <c r="I52" s="38">
        <v>609664.10166502907</v>
      </c>
      <c r="J52" s="38">
        <v>643076.01232977491</v>
      </c>
      <c r="K52" s="38">
        <v>642600.50061646639</v>
      </c>
      <c r="L52" s="38">
        <v>681934.52985393489</v>
      </c>
      <c r="M52" s="38">
        <v>646983.12035995908</v>
      </c>
      <c r="N52" s="38">
        <v>614299.81825206056</v>
      </c>
      <c r="O52" s="38">
        <v>497806.06048648478</v>
      </c>
      <c r="P52" s="38">
        <v>508632.78891375475</v>
      </c>
      <c r="Q52" s="38">
        <v>651544.68742659502</v>
      </c>
      <c r="R52" s="38">
        <v>583478.09583486803</v>
      </c>
      <c r="S52" s="38">
        <v>500993.92506014369</v>
      </c>
      <c r="T52" s="38">
        <v>490082.73963281559</v>
      </c>
      <c r="U52" s="38">
        <v>454098.04029850569</v>
      </c>
      <c r="V52" s="38">
        <v>416442.25334172882</v>
      </c>
      <c r="W52" s="38">
        <v>291243.11432368401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9911.8449186662692</v>
      </c>
      <c r="D53" s="39">
        <v>10381.666025558538</v>
      </c>
      <c r="E53" s="39">
        <v>8635.5044995304997</v>
      </c>
      <c r="F53" s="39">
        <v>8877.6426405840612</v>
      </c>
      <c r="G53" s="39">
        <v>8710.301821593268</v>
      </c>
      <c r="H53" s="39">
        <v>8807.2220714902505</v>
      </c>
      <c r="I53" s="39">
        <v>8911.1276904210172</v>
      </c>
      <c r="J53" s="39">
        <v>9173.5783001466043</v>
      </c>
      <c r="K53" s="39">
        <v>12821.246462320567</v>
      </c>
      <c r="L53" s="39">
        <v>13669.699179215953</v>
      </c>
      <c r="M53" s="39">
        <v>12214.63076522942</v>
      </c>
      <c r="N53" s="39">
        <v>13794.693286097739</v>
      </c>
      <c r="O53" s="39">
        <v>14626.450623834884</v>
      </c>
      <c r="P53" s="39">
        <v>14262.521499769719</v>
      </c>
      <c r="Q53" s="39">
        <v>15504.627813302985</v>
      </c>
      <c r="R53" s="39">
        <v>15977.009035894778</v>
      </c>
      <c r="S53" s="39">
        <v>19692.49247334848</v>
      </c>
      <c r="T53" s="39">
        <v>20128.926934618925</v>
      </c>
      <c r="U53" s="39">
        <v>20155.000324155888</v>
      </c>
      <c r="V53" s="39">
        <v>21203.178148570514</v>
      </c>
      <c r="W53" s="39">
        <v>19432.381332359917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7827.4432300149347</v>
      </c>
      <c r="D57" s="37">
        <v>7877.7913839380781</v>
      </c>
      <c r="E57" s="37">
        <v>7928.4633903031063</v>
      </c>
      <c r="F57" s="37">
        <v>7979.4613322132209</v>
      </c>
      <c r="G57" s="37">
        <v>8030.7873061707942</v>
      </c>
      <c r="H57" s="37">
        <v>8082.4434221634292</v>
      </c>
      <c r="I57" s="37">
        <v>8134.4318037506309</v>
      </c>
      <c r="J57" s="37">
        <v>8186.7545881513215</v>
      </c>
      <c r="K57" s="37">
        <v>8239.413926331501</v>
      </c>
      <c r="L57" s="37">
        <v>8292.4119830927229</v>
      </c>
      <c r="M57" s="37">
        <v>8345.7509371611523</v>
      </c>
      <c r="N57" s="37">
        <v>8399.4329812770884</v>
      </c>
      <c r="O57" s="37">
        <v>8453.460322285071</v>
      </c>
      <c r="P57" s="37">
        <v>8507.8351812246547</v>
      </c>
      <c r="Q57" s="37">
        <v>8562.5597934217658</v>
      </c>
      <c r="R57" s="37">
        <v>8617.6364085803507</v>
      </c>
      <c r="S57" s="37">
        <v>8673.0672908752458</v>
      </c>
      <c r="T57" s="37">
        <v>8728.8547190449899</v>
      </c>
      <c r="U57" s="37">
        <v>11782.443230014935</v>
      </c>
      <c r="V57" s="37">
        <v>12462.791383938049</v>
      </c>
      <c r="W57" s="37">
        <v>11451.463390303077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7291.5631449761568</v>
      </c>
      <c r="D58" s="37">
        <v>7385.7013872556272</v>
      </c>
      <c r="E58" s="37">
        <v>7481.0550079777022</v>
      </c>
      <c r="F58" s="37">
        <v>7577.6396983718732</v>
      </c>
      <c r="G58" s="37">
        <v>7675.4713522503152</v>
      </c>
      <c r="H58" s="37">
        <v>7774.5660686233023</v>
      </c>
      <c r="I58" s="37">
        <v>7874.9401543486747</v>
      </c>
      <c r="J58" s="37">
        <v>7976.6101268150378</v>
      </c>
      <c r="K58" s="37">
        <v>8079.592716659914</v>
      </c>
      <c r="L58" s="37">
        <v>8183.9048705228779</v>
      </c>
      <c r="M58" s="37">
        <v>8289.5637538343726</v>
      </c>
      <c r="N58" s="37">
        <v>8396.5867536402948</v>
      </c>
      <c r="O58" s="37">
        <v>8504.9914814632211</v>
      </c>
      <c r="P58" s="37">
        <v>8614.795776200539</v>
      </c>
      <c r="Q58" s="37">
        <v>8726.017707060033</v>
      </c>
      <c r="R58" s="37">
        <v>8741.5631449761568</v>
      </c>
      <c r="S58" s="37">
        <v>9063.7013872556272</v>
      </c>
      <c r="T58" s="37">
        <v>9237.0550079777022</v>
      </c>
      <c r="U58" s="37">
        <v>10176.639698371873</v>
      </c>
      <c r="V58" s="37">
        <v>9639.4713522503152</v>
      </c>
      <c r="W58" s="37">
        <v>10103.566068623302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967.26094033319532</v>
      </c>
      <c r="D59" s="37">
        <v>1011.4062968890139</v>
      </c>
      <c r="E59" s="37">
        <v>1057.5664277670257</v>
      </c>
      <c r="F59" s="37">
        <v>1105.8332863658652</v>
      </c>
      <c r="G59" s="37">
        <v>1156.303022796139</v>
      </c>
      <c r="H59" s="37">
        <v>1209.0761754164923</v>
      </c>
      <c r="I59" s="37">
        <v>1264.2578711112692</v>
      </c>
      <c r="J59" s="37">
        <v>1321.9580347087831</v>
      </c>
      <c r="K59" s="37">
        <v>1382.2916079573333</v>
      </c>
      <c r="L59" s="37">
        <v>1445.378778495171</v>
      </c>
      <c r="M59" s="37">
        <v>1511.3452192706172</v>
      </c>
      <c r="N59" s="37">
        <v>1580.3223388890838</v>
      </c>
      <c r="O59" s="37">
        <v>2972.2609403331953</v>
      </c>
      <c r="P59" s="37">
        <v>2628.4062968890139</v>
      </c>
      <c r="Q59" s="37">
        <v>2797.5664277670294</v>
      </c>
      <c r="R59" s="37">
        <v>3105.8332863658652</v>
      </c>
      <c r="S59" s="37">
        <v>3221.3030227961426</v>
      </c>
      <c r="T59" s="37">
        <v>3097.0761754164923</v>
      </c>
      <c r="U59" s="37">
        <v>3338.2578711112728</v>
      </c>
      <c r="V59" s="37">
        <v>3297.9580347087831</v>
      </c>
      <c r="W59" s="37">
        <v>3890.2916079573333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498.50354450568375</v>
      </c>
      <c r="D60" s="37">
        <v>524.34495927205535</v>
      </c>
      <c r="E60" s="37">
        <v>551.52594067639075</v>
      </c>
      <c r="F60" s="37">
        <v>580.11592914189532</v>
      </c>
      <c r="G60" s="37">
        <v>610.18796474276678</v>
      </c>
      <c r="H60" s="37">
        <v>641.81887380280386</v>
      </c>
      <c r="I60" s="37">
        <v>675.08946516694414</v>
      </c>
      <c r="J60" s="37">
        <v>710.08473664707708</v>
      </c>
      <c r="K60" s="37">
        <v>746.89409216963759</v>
      </c>
      <c r="L60" s="37">
        <v>785.61157017964433</v>
      </c>
      <c r="M60" s="37">
        <v>826.33608388476205</v>
      </c>
      <c r="N60" s="37">
        <v>869.17167395315118</v>
      </c>
      <c r="O60" s="37">
        <v>914.22777431062423</v>
      </c>
      <c r="P60" s="37">
        <v>961.61949171621018</v>
      </c>
      <c r="Q60" s="37">
        <v>1011.4678998303571</v>
      </c>
      <c r="R60" s="37">
        <v>1905.5035445056856</v>
      </c>
      <c r="S60" s="37">
        <v>1641.3449592720572</v>
      </c>
      <c r="T60" s="37">
        <v>1646.5259406763944</v>
      </c>
      <c r="U60" s="37">
        <v>1903.1159291418953</v>
      </c>
      <c r="V60" s="37">
        <v>1881.1879647427704</v>
      </c>
      <c r="W60" s="37">
        <v>1643.8188738028039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4763.3463058185662</v>
      </c>
      <c r="D62" s="37">
        <v>5131.1592609453728</v>
      </c>
      <c r="E62" s="37">
        <v>5527.3737559295405</v>
      </c>
      <c r="F62" s="37">
        <v>5954.1828822732059</v>
      </c>
      <c r="G62" s="37">
        <v>6413.9490761817142</v>
      </c>
      <c r="H62" s="37">
        <v>6909.217194911922</v>
      </c>
      <c r="I62" s="37">
        <v>7442.728602841511</v>
      </c>
      <c r="J62" s="37">
        <v>8017.43634522715</v>
      </c>
      <c r="K62" s="37">
        <v>12080.029330108504</v>
      </c>
      <c r="L62" s="37">
        <v>12511.529438690632</v>
      </c>
      <c r="M62" s="37">
        <v>15111.95091481405</v>
      </c>
      <c r="N62" s="37">
        <v>15302.141235883551</v>
      </c>
      <c r="O62" s="37">
        <v>13795.189359215932</v>
      </c>
      <c r="P62" s="37">
        <v>16149.524910590902</v>
      </c>
      <c r="Q62" s="37">
        <v>11441.836202658451</v>
      </c>
      <c r="R62" s="37">
        <v>12153.898460558441</v>
      </c>
      <c r="S62" s="37">
        <v>24938.805902071123</v>
      </c>
      <c r="T62" s="37">
        <v>24587.130337122129</v>
      </c>
      <c r="U62" s="37">
        <v>27324.453589709534</v>
      </c>
      <c r="V62" s="37">
        <v>33739.979594415869</v>
      </c>
      <c r="W62" s="37">
        <v>30379.313194401388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4293.942557835755</v>
      </c>
      <c r="D63" s="37">
        <v>4443.3155872617208</v>
      </c>
      <c r="E63" s="37">
        <v>4597.884844075299</v>
      </c>
      <c r="F63" s="37">
        <v>4757.8310890146895</v>
      </c>
      <c r="G63" s="37">
        <v>4923.3413709271117</v>
      </c>
      <c r="H63" s="37">
        <v>12389.331573536881</v>
      </c>
      <c r="I63" s="37">
        <v>10441.822669746951</v>
      </c>
      <c r="J63" s="37">
        <v>12168.585985319776</v>
      </c>
      <c r="K63" s="37">
        <v>12280.057562628019</v>
      </c>
      <c r="L63" s="37">
        <v>14241.784060947277</v>
      </c>
      <c r="M63" s="37">
        <v>20565.875161917167</v>
      </c>
      <c r="N63" s="37">
        <v>16711.653507851748</v>
      </c>
      <c r="O63" s="37">
        <v>19181.212325635017</v>
      </c>
      <c r="P63" s="37">
        <v>18141.116737846256</v>
      </c>
      <c r="Q63" s="37">
        <v>22494.953033849073</v>
      </c>
      <c r="R63" s="37">
        <v>31465.202277599921</v>
      </c>
      <c r="S63" s="37">
        <v>28423.330703849759</v>
      </c>
      <c r="T63" s="37">
        <v>32134.360024943424</v>
      </c>
      <c r="U63" s="37">
        <v>34823.32858504742</v>
      </c>
      <c r="V63" s="37">
        <v>43664.767584782501</v>
      </c>
      <c r="W63" s="37">
        <v>51835.902329057804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433994.37804972962</v>
      </c>
      <c r="D65" s="38">
        <v>438159.19599375455</v>
      </c>
      <c r="E65" s="38">
        <v>448351.4291273742</v>
      </c>
      <c r="F65" s="38">
        <v>454422.31159669068</v>
      </c>
      <c r="G65" s="38">
        <v>477297.38457878819</v>
      </c>
      <c r="H65" s="38">
        <v>491451.67662029667</v>
      </c>
      <c r="I65" s="38">
        <v>521320.77429451142</v>
      </c>
      <c r="J65" s="38">
        <v>529147.5648922231</v>
      </c>
      <c r="K65" s="38">
        <v>543547.82611521147</v>
      </c>
      <c r="L65" s="38">
        <v>568299.24667858053</v>
      </c>
      <c r="M65" s="38">
        <v>587140.92694778321</v>
      </c>
      <c r="N65" s="38">
        <v>541297.00446310313</v>
      </c>
      <c r="O65" s="38">
        <v>413126.31634736573</v>
      </c>
      <c r="P65" s="38">
        <v>414947.23568988871</v>
      </c>
      <c r="Q65" s="38">
        <v>491719.8317255876</v>
      </c>
      <c r="R65" s="38">
        <v>408286.40815884573</v>
      </c>
      <c r="S65" s="38">
        <v>326449.45513211237</v>
      </c>
      <c r="T65" s="38">
        <v>309906.77350857295</v>
      </c>
      <c r="U65" s="38">
        <v>269596.32906067977</v>
      </c>
      <c r="V65" s="38">
        <v>228264.45095054898</v>
      </c>
      <c r="W65" s="38">
        <v>194663.45447126543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5393.8256214237481</v>
      </c>
      <c r="D66" s="39">
        <v>5486.84089392842</v>
      </c>
      <c r="E66" s="39">
        <v>5581.4601932456644</v>
      </c>
      <c r="F66" s="39">
        <v>5677.7111804460437</v>
      </c>
      <c r="G66" s="39">
        <v>5775.6219936088601</v>
      </c>
      <c r="H66" s="39">
        <v>5875.2212560480693</v>
      </c>
      <c r="I66" s="39">
        <v>5976.5380846800399</v>
      </c>
      <c r="J66" s="39">
        <v>6079.6020985356445</v>
      </c>
      <c r="K66" s="39">
        <v>9911.8449186662619</v>
      </c>
      <c r="L66" s="39">
        <v>10381.666025558545</v>
      </c>
      <c r="M66" s="39">
        <v>8635.5044995304925</v>
      </c>
      <c r="N66" s="39">
        <v>8877.6426405840612</v>
      </c>
      <c r="O66" s="39">
        <v>8710.301821593268</v>
      </c>
      <c r="P66" s="39">
        <v>8807.2220714902505</v>
      </c>
      <c r="Q66" s="39">
        <v>8911.1276904210099</v>
      </c>
      <c r="R66" s="39">
        <v>9173.5783001466043</v>
      </c>
      <c r="S66" s="39">
        <v>12821.246462320589</v>
      </c>
      <c r="T66" s="39">
        <v>13669.699179215968</v>
      </c>
      <c r="U66" s="39">
        <v>12214.630765229405</v>
      </c>
      <c r="V66" s="39">
        <v>13794.693286097754</v>
      </c>
      <c r="W66" s="39">
        <v>14626.450623834884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8759.9999999999945</v>
      </c>
      <c r="E70" s="40">
        <v>8759.9999999999982</v>
      </c>
      <c r="F70" s="40">
        <v>8759.9999999999945</v>
      </c>
      <c r="G70" s="40">
        <v>8759.9999999999927</v>
      </c>
      <c r="H70" s="40">
        <v>8759.9999999999909</v>
      </c>
      <c r="I70" s="40">
        <v>8759.9999999999982</v>
      </c>
      <c r="J70" s="40">
        <v>8759.9999999999945</v>
      </c>
      <c r="K70" s="40">
        <v>8759.9999999999945</v>
      </c>
      <c r="L70" s="40">
        <v>8759.9999999999982</v>
      </c>
      <c r="M70" s="40">
        <v>8759.9999999999909</v>
      </c>
      <c r="N70" s="40">
        <v>8759.9999999999982</v>
      </c>
      <c r="O70" s="40">
        <v>8759.9999999999927</v>
      </c>
      <c r="P70" s="40">
        <v>8759.9999999999927</v>
      </c>
      <c r="Q70" s="40">
        <v>8760</v>
      </c>
      <c r="R70" s="40">
        <v>8759.9999999999964</v>
      </c>
      <c r="S70" s="40">
        <v>8760</v>
      </c>
      <c r="T70" s="40">
        <v>8760</v>
      </c>
      <c r="U70" s="40">
        <v>8759.9999999999982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411.47134158400007</v>
      </c>
      <c r="C71" s="40">
        <v>408.06494800380307</v>
      </c>
      <c r="D71" s="40">
        <v>407.62972823577303</v>
      </c>
      <c r="E71" s="40">
        <v>408.12966878972503</v>
      </c>
      <c r="F71" s="40">
        <v>408.57558963370423</v>
      </c>
      <c r="G71" s="40">
        <v>408.96456812630976</v>
      </c>
      <c r="H71" s="40">
        <v>410.90710513572697</v>
      </c>
      <c r="I71" s="40">
        <v>407.69423516704813</v>
      </c>
      <c r="J71" s="40">
        <v>404.43220725895679</v>
      </c>
      <c r="K71" s="40">
        <v>404.10433974980162</v>
      </c>
      <c r="L71" s="40">
        <v>402.56046486218241</v>
      </c>
      <c r="M71" s="40">
        <v>402.30699210046362</v>
      </c>
      <c r="N71" s="40">
        <v>402.09336264149067</v>
      </c>
      <c r="O71" s="40">
        <v>402.06197880772658</v>
      </c>
      <c r="P71" s="40">
        <v>401.08742884836124</v>
      </c>
      <c r="Q71" s="40">
        <v>402.1457744519999</v>
      </c>
      <c r="R71" s="40">
        <v>402.96867929455567</v>
      </c>
      <c r="S71" s="40">
        <v>398.56103535831198</v>
      </c>
      <c r="T71" s="40">
        <v>397.06339033074005</v>
      </c>
      <c r="U71" s="40">
        <v>398.66833916668838</v>
      </c>
      <c r="V71" s="40">
        <v>399.41955950224053</v>
      </c>
      <c r="W71" s="40">
        <v>400.56849756978005</v>
      </c>
      <c r="DA71" s="58" t="s">
        <v>1009</v>
      </c>
    </row>
    <row r="72" spans="1:105" ht="12" customHeight="1" x14ac:dyDescent="0.25">
      <c r="A72" s="28" t="s">
        <v>46</v>
      </c>
      <c r="B72" s="40">
        <v>258.19602680955234</v>
      </c>
      <c r="C72" s="40">
        <v>257.13755211175703</v>
      </c>
      <c r="D72" s="40">
        <v>255.08534733985735</v>
      </c>
      <c r="E72" s="40">
        <v>255.26450781288281</v>
      </c>
      <c r="F72" s="40">
        <v>253.35473074060266</v>
      </c>
      <c r="G72" s="40">
        <v>251.28272727603934</v>
      </c>
      <c r="H72" s="40">
        <v>249.00793483152052</v>
      </c>
      <c r="I72" s="40">
        <v>246.47823239109607</v>
      </c>
      <c r="J72" s="40">
        <v>244.47280036528051</v>
      </c>
      <c r="K72" s="40">
        <v>238.77167824194319</v>
      </c>
      <c r="L72" s="40">
        <v>231.3636356516692</v>
      </c>
      <c r="M72" s="40">
        <v>224.73163005024219</v>
      </c>
      <c r="N72" s="40">
        <v>221.0263200618927</v>
      </c>
      <c r="O72" s="40">
        <v>220.0923471304622</v>
      </c>
      <c r="P72" s="40">
        <v>217.32509368258715</v>
      </c>
      <c r="Q72" s="40">
        <v>217.87339448102679</v>
      </c>
      <c r="R72" s="40">
        <v>221.19389944471774</v>
      </c>
      <c r="S72" s="40">
        <v>220.83189332966836</v>
      </c>
      <c r="T72" s="40">
        <v>221.39571308629721</v>
      </c>
      <c r="U72" s="40">
        <v>224.22908593131916</v>
      </c>
      <c r="V72" s="40">
        <v>224.06360299018965</v>
      </c>
      <c r="W72" s="40">
        <v>226.56543299121725</v>
      </c>
      <c r="DA72" s="58" t="s">
        <v>1010</v>
      </c>
    </row>
    <row r="73" spans="1:105" ht="12" customHeight="1" x14ac:dyDescent="0.25">
      <c r="A73" s="28" t="s">
        <v>45</v>
      </c>
      <c r="B73" s="40">
        <v>426.29023164303874</v>
      </c>
      <c r="C73" s="40">
        <v>427.76944884773047</v>
      </c>
      <c r="D73" s="40">
        <v>428.60701570894554</v>
      </c>
      <c r="E73" s="40">
        <v>429.86746753516053</v>
      </c>
      <c r="F73" s="40">
        <v>431.07639327593523</v>
      </c>
      <c r="G73" s="40">
        <v>432.5527151076044</v>
      </c>
      <c r="H73" s="40">
        <v>433.68540189918093</v>
      </c>
      <c r="I73" s="40">
        <v>434.20045542695726</v>
      </c>
      <c r="J73" s="40">
        <v>433.32231869773102</v>
      </c>
      <c r="K73" s="40">
        <v>431.68799074252883</v>
      </c>
      <c r="L73" s="40">
        <v>431.36713899639187</v>
      </c>
      <c r="M73" s="40">
        <v>432.86259735223604</v>
      </c>
      <c r="N73" s="40">
        <v>434.5694173320191</v>
      </c>
      <c r="O73" s="40">
        <v>436.82249434729704</v>
      </c>
      <c r="P73" s="40">
        <v>438.553315423789</v>
      </c>
      <c r="Q73" s="40">
        <v>440.77244795272026</v>
      </c>
      <c r="R73" s="40">
        <v>438.71979703607934</v>
      </c>
      <c r="S73" s="40">
        <v>433.5604494046911</v>
      </c>
      <c r="T73" s="40">
        <v>439.15426056087523</v>
      </c>
      <c r="U73" s="40">
        <v>448.11848803872994</v>
      </c>
      <c r="V73" s="40">
        <v>466.34183119465109</v>
      </c>
      <c r="W73" s="40">
        <v>494.77799092660933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1243.8854487384083</v>
      </c>
      <c r="C75" s="40">
        <v>1252.9889982158606</v>
      </c>
      <c r="D75" s="40">
        <v>1259.2545739142004</v>
      </c>
      <c r="E75" s="40">
        <v>1263.4669565218774</v>
      </c>
      <c r="F75" s="40">
        <v>1266.1983037759535</v>
      </c>
      <c r="G75" s="40">
        <v>1267.2441932096663</v>
      </c>
      <c r="H75" s="40">
        <v>1266.7233550409237</v>
      </c>
      <c r="I75" s="40">
        <v>1264.1315938452781</v>
      </c>
      <c r="J75" s="40">
        <v>1257.6682356272847</v>
      </c>
      <c r="K75" s="40">
        <v>1248.2390268374277</v>
      </c>
      <c r="L75" s="40">
        <v>1240.8724797732932</v>
      </c>
      <c r="M75" s="40">
        <v>1246.1524577602054</v>
      </c>
      <c r="N75" s="40">
        <v>1249.2868583524357</v>
      </c>
      <c r="O75" s="40">
        <v>1252.7868306712462</v>
      </c>
      <c r="P75" s="40">
        <v>1256.6286706776029</v>
      </c>
      <c r="Q75" s="40">
        <v>1261.0122931271994</v>
      </c>
      <c r="R75" s="40">
        <v>1278.0338455913361</v>
      </c>
      <c r="S75" s="40">
        <v>1273.6086498418583</v>
      </c>
      <c r="T75" s="40">
        <v>1288.2561010306256</v>
      </c>
      <c r="U75" s="40">
        <v>1438.5221419168533</v>
      </c>
      <c r="V75" s="40">
        <v>1412.5415481683235</v>
      </c>
      <c r="W75" s="40">
        <v>1427.2622419013226</v>
      </c>
      <c r="DA75" s="58" t="s">
        <v>1012</v>
      </c>
    </row>
    <row r="76" spans="1:105" ht="12" customHeight="1" x14ac:dyDescent="0.25">
      <c r="A76" s="28" t="s">
        <v>27</v>
      </c>
      <c r="B76" s="40">
        <v>570.49964726514895</v>
      </c>
      <c r="C76" s="40">
        <v>583.48573359356351</v>
      </c>
      <c r="D76" s="40">
        <v>595.46736309750679</v>
      </c>
      <c r="E76" s="40">
        <v>606.82912580364507</v>
      </c>
      <c r="F76" s="40">
        <v>617.70503592988291</v>
      </c>
      <c r="G76" s="40">
        <v>628.00942090670071</v>
      </c>
      <c r="H76" s="40">
        <v>637.66590550779267</v>
      </c>
      <c r="I76" s="40">
        <v>646.60411828790552</v>
      </c>
      <c r="J76" s="40">
        <v>653.64619420797351</v>
      </c>
      <c r="K76" s="40">
        <v>659.35391868419094</v>
      </c>
      <c r="L76" s="40">
        <v>666.19950880190868</v>
      </c>
      <c r="M76" s="40">
        <v>673.91877024072517</v>
      </c>
      <c r="N76" s="40">
        <v>680.57876647625653</v>
      </c>
      <c r="O76" s="40">
        <v>687.60717730207296</v>
      </c>
      <c r="P76" s="40">
        <v>694.96332438785487</v>
      </c>
      <c r="Q76" s="40">
        <v>702.82764535522813</v>
      </c>
      <c r="R76" s="40">
        <v>709.52596733370274</v>
      </c>
      <c r="S76" s="40">
        <v>706.0872482595687</v>
      </c>
      <c r="T76" s="40">
        <v>713.31340970758595</v>
      </c>
      <c r="U76" s="40">
        <v>793.46740456150508</v>
      </c>
      <c r="V76" s="40">
        <v>774.35145311022893</v>
      </c>
      <c r="W76" s="40">
        <v>771.4726982835756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389.94953447575318</v>
      </c>
      <c r="C78" s="41">
        <v>391.96426676263303</v>
      </c>
      <c r="D78" s="41">
        <v>393.60192660758548</v>
      </c>
      <c r="E78" s="41">
        <v>395.07991771978158</v>
      </c>
      <c r="F78" s="41">
        <v>396.65544247034359</v>
      </c>
      <c r="G78" s="41">
        <v>398.15186363558098</v>
      </c>
      <c r="H78" s="41">
        <v>399.42440449233169</v>
      </c>
      <c r="I78" s="41">
        <v>400.41137238979775</v>
      </c>
      <c r="J78" s="41">
        <v>400.39439058648861</v>
      </c>
      <c r="K78" s="41">
        <v>399.73367224360413</v>
      </c>
      <c r="L78" s="41">
        <v>399.91011545775592</v>
      </c>
      <c r="M78" s="41">
        <v>401.38299147957548</v>
      </c>
      <c r="N78" s="41">
        <v>402.31698302020817</v>
      </c>
      <c r="O78" s="41">
        <v>403.51694932840178</v>
      </c>
      <c r="P78" s="41">
        <v>405.01249700227146</v>
      </c>
      <c r="Q78" s="41">
        <v>406.84333983974358</v>
      </c>
      <c r="R78" s="41">
        <v>410.94713928687355</v>
      </c>
      <c r="S78" s="41">
        <v>405.61554559552212</v>
      </c>
      <c r="T78" s="41">
        <v>409.85339081853272</v>
      </c>
      <c r="U78" s="41">
        <v>456.82413697390655</v>
      </c>
      <c r="V78" s="41">
        <v>448.15968246828328</v>
      </c>
      <c r="W78" s="41">
        <v>449.2729310989202</v>
      </c>
      <c r="DA78" s="59" t="s">
        <v>1014</v>
      </c>
    </row>
    <row r="79" spans="1:105" ht="12" customHeight="1" x14ac:dyDescent="0.25">
      <c r="A79" s="32" t="s">
        <v>25</v>
      </c>
      <c r="B79" s="42">
        <v>29.604868196764109</v>
      </c>
      <c r="C79" s="42">
        <v>29.854113908078368</v>
      </c>
      <c r="D79" s="42">
        <v>30.034033307998993</v>
      </c>
      <c r="E79" s="42">
        <v>30.16622368171349</v>
      </c>
      <c r="F79" s="42">
        <v>30.274395961589569</v>
      </c>
      <c r="G79" s="42">
        <v>30.348352082211097</v>
      </c>
      <c r="H79" s="42">
        <v>30.379787762269491</v>
      </c>
      <c r="I79" s="42">
        <v>30.366390529527589</v>
      </c>
      <c r="J79" s="42">
        <v>30.255998216254174</v>
      </c>
      <c r="K79" s="42">
        <v>30.07831529135894</v>
      </c>
      <c r="L79" s="42">
        <v>29.946465601239801</v>
      </c>
      <c r="M79" s="42">
        <v>29.996189870293133</v>
      </c>
      <c r="N79" s="42">
        <v>29.992662152860778</v>
      </c>
      <c r="O79" s="42">
        <v>29.996874097210874</v>
      </c>
      <c r="P79" s="42">
        <v>30.011591926156665</v>
      </c>
      <c r="Q79" s="42">
        <v>30.040169429480763</v>
      </c>
      <c r="R79" s="42">
        <v>30.217360885964922</v>
      </c>
      <c r="S79" s="42">
        <v>29.764175125731999</v>
      </c>
      <c r="T79" s="42">
        <v>29.912128790339825</v>
      </c>
      <c r="U79" s="42">
        <v>33.61571257818526</v>
      </c>
      <c r="V79" s="42">
        <v>32.981199100509173</v>
      </c>
      <c r="W79" s="42">
        <v>33.356029507360766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60.255237948261517</v>
      </c>
      <c r="C83" s="29">
        <v>59.478553007302033</v>
      </c>
      <c r="D83" s="29">
        <v>58.488584583088773</v>
      </c>
      <c r="E83" s="29">
        <v>57.483235796548882</v>
      </c>
      <c r="F83" s="29">
        <v>56.398580982010373</v>
      </c>
      <c r="G83" s="29">
        <v>55.223000458772333</v>
      </c>
      <c r="H83" s="29">
        <v>53.937612516207459</v>
      </c>
      <c r="I83" s="29">
        <v>52.516312048274912</v>
      </c>
      <c r="J83" s="29">
        <v>50.814026192325805</v>
      </c>
      <c r="K83" s="29">
        <v>49.021747389588917</v>
      </c>
      <c r="L83" s="29">
        <v>47.158725107925839</v>
      </c>
      <c r="M83" s="29">
        <v>45.410613985282907</v>
      </c>
      <c r="N83" s="29">
        <v>43.542710251390879</v>
      </c>
      <c r="O83" s="29">
        <v>41.705783079775649</v>
      </c>
      <c r="P83" s="29">
        <v>39.809397485255879</v>
      </c>
      <c r="Q83" s="29">
        <v>37.782332096802186</v>
      </c>
      <c r="R83" s="29">
        <v>36.155324878142856</v>
      </c>
      <c r="S83" s="29">
        <v>34.604721723638256</v>
      </c>
      <c r="T83" s="29">
        <v>33.02871195335446</v>
      </c>
      <c r="U83" s="29">
        <v>31.449271968504458</v>
      </c>
      <c r="V83" s="29">
        <v>30.052438095529016</v>
      </c>
      <c r="W83" s="29">
        <v>29.191957123439771</v>
      </c>
      <c r="DA83" s="58" t="s">
        <v>1016</v>
      </c>
    </row>
    <row r="84" spans="1:105" ht="12" customHeight="1" x14ac:dyDescent="0.25">
      <c r="A84" s="28" t="s">
        <v>47</v>
      </c>
      <c r="B84" s="29">
        <v>789.89799779531279</v>
      </c>
      <c r="C84" s="29">
        <v>781.22201373597329</v>
      </c>
      <c r="D84" s="29">
        <v>767.4270408948928</v>
      </c>
      <c r="E84" s="29">
        <v>750.31019756304806</v>
      </c>
      <c r="F84" s="29">
        <v>730.07587424463577</v>
      </c>
      <c r="G84" s="29">
        <v>710.10632326438883</v>
      </c>
      <c r="H84" s="29">
        <v>688.1374947911354</v>
      </c>
      <c r="I84" s="29">
        <v>665.7391434110823</v>
      </c>
      <c r="J84" s="29">
        <v>640.93938159838683</v>
      </c>
      <c r="K84" s="29">
        <v>615.15510056474648</v>
      </c>
      <c r="L84" s="29">
        <v>588.28207900074563</v>
      </c>
      <c r="M84" s="29">
        <v>562.37991434260107</v>
      </c>
      <c r="N84" s="29">
        <v>535.97741204341253</v>
      </c>
      <c r="O84" s="29">
        <v>509.28899145117094</v>
      </c>
      <c r="P84" s="29">
        <v>482.87230640004805</v>
      </c>
      <c r="Q84" s="29">
        <v>456.40929009561421</v>
      </c>
      <c r="R84" s="29">
        <v>438.72044879528409</v>
      </c>
      <c r="S84" s="29">
        <v>424.68521384658635</v>
      </c>
      <c r="T84" s="29">
        <v>412.61426057574448</v>
      </c>
      <c r="U84" s="29">
        <v>400.98442193018104</v>
      </c>
      <c r="V84" s="29">
        <v>390.92997755192619</v>
      </c>
      <c r="W84" s="29">
        <v>383.93182094929529</v>
      </c>
      <c r="DA84" s="58" t="s">
        <v>1017</v>
      </c>
    </row>
    <row r="85" spans="1:105" ht="12" customHeight="1" x14ac:dyDescent="0.25">
      <c r="A85" s="28" t="s">
        <v>46</v>
      </c>
      <c r="B85" s="29">
        <v>1857.4926049181017</v>
      </c>
      <c r="C85" s="29">
        <v>1848.7687443882412</v>
      </c>
      <c r="D85" s="29">
        <v>1840.4869084667589</v>
      </c>
      <c r="E85" s="29">
        <v>1832.0386827900202</v>
      </c>
      <c r="F85" s="29">
        <v>1821.4223860544139</v>
      </c>
      <c r="G85" s="29">
        <v>1810.7890326865879</v>
      </c>
      <c r="H85" s="29">
        <v>1800.6071659947229</v>
      </c>
      <c r="I85" s="29">
        <v>1790.4429614091405</v>
      </c>
      <c r="J85" s="29">
        <v>1780.5091925756199</v>
      </c>
      <c r="K85" s="29">
        <v>1765.0625050563051</v>
      </c>
      <c r="L85" s="29">
        <v>1745.6371105008855</v>
      </c>
      <c r="M85" s="29">
        <v>1724.1632543233891</v>
      </c>
      <c r="N85" s="29">
        <v>1696.9454711995977</v>
      </c>
      <c r="O85" s="29">
        <v>1645.3316050373014</v>
      </c>
      <c r="P85" s="29">
        <v>1571.8282235587387</v>
      </c>
      <c r="Q85" s="29">
        <v>1476.2439223932658</v>
      </c>
      <c r="R85" s="29">
        <v>1391.757629072416</v>
      </c>
      <c r="S85" s="29">
        <v>1305.5557188340526</v>
      </c>
      <c r="T85" s="29">
        <v>1223.3824759161264</v>
      </c>
      <c r="U85" s="29">
        <v>1137.6608595367509</v>
      </c>
      <c r="V85" s="29">
        <v>1060.4936183324321</v>
      </c>
      <c r="W85" s="29">
        <v>993.95327934223644</v>
      </c>
      <c r="DA85" s="58" t="s">
        <v>1018</v>
      </c>
    </row>
    <row r="86" spans="1:105" ht="12" customHeight="1" x14ac:dyDescent="0.25">
      <c r="A86" s="28" t="s">
        <v>45</v>
      </c>
      <c r="B86" s="29">
        <v>736.18461746157845</v>
      </c>
      <c r="C86" s="29">
        <v>726.15796368161284</v>
      </c>
      <c r="D86" s="29">
        <v>716.35519348866455</v>
      </c>
      <c r="E86" s="29">
        <v>705.89146355279593</v>
      </c>
      <c r="F86" s="29">
        <v>693.63280767925642</v>
      </c>
      <c r="G86" s="29">
        <v>681.30579869873316</v>
      </c>
      <c r="H86" s="29">
        <v>669.96099491720508</v>
      </c>
      <c r="I86" s="29">
        <v>658.99434856639652</v>
      </c>
      <c r="J86" s="29">
        <v>646.36921209199488</v>
      </c>
      <c r="K86" s="29">
        <v>633.54214083332158</v>
      </c>
      <c r="L86" s="29">
        <v>619.71242771886386</v>
      </c>
      <c r="M86" s="29">
        <v>606.95895225138338</v>
      </c>
      <c r="N86" s="29">
        <v>591.75329272032138</v>
      </c>
      <c r="O86" s="29">
        <v>575.10764657218579</v>
      </c>
      <c r="P86" s="29">
        <v>559.6348664982869</v>
      </c>
      <c r="Q86" s="29">
        <v>544.67708202592951</v>
      </c>
      <c r="R86" s="29">
        <v>529.15105062277701</v>
      </c>
      <c r="S86" s="29">
        <v>517.32154073196546</v>
      </c>
      <c r="T86" s="29">
        <v>506.27610160034413</v>
      </c>
      <c r="U86" s="29">
        <v>494.90668608608905</v>
      </c>
      <c r="V86" s="29">
        <v>484.81828795571386</v>
      </c>
      <c r="W86" s="29">
        <v>478.55589570455703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478.19932075417415</v>
      </c>
      <c r="C88" s="29">
        <v>469.53372887550307</v>
      </c>
      <c r="D88" s="29">
        <v>459.01105135672105</v>
      </c>
      <c r="E88" s="29">
        <v>445.97005319162827</v>
      </c>
      <c r="F88" s="29">
        <v>432.5874233610943</v>
      </c>
      <c r="G88" s="29">
        <v>419.84762062062174</v>
      </c>
      <c r="H88" s="29">
        <v>404.20516040935109</v>
      </c>
      <c r="I88" s="29">
        <v>390.26273417722302</v>
      </c>
      <c r="J88" s="29">
        <v>374.03122953912697</v>
      </c>
      <c r="K88" s="29">
        <v>348.41610465193378</v>
      </c>
      <c r="L88" s="29">
        <v>325.80733993728768</v>
      </c>
      <c r="M88" s="29">
        <v>302.40221529798771</v>
      </c>
      <c r="N88" s="29">
        <v>279.60616210354948</v>
      </c>
      <c r="O88" s="29">
        <v>262.84944295635535</v>
      </c>
      <c r="P88" s="29">
        <v>243.79112094092039</v>
      </c>
      <c r="Q88" s="29">
        <v>227.18743469189477</v>
      </c>
      <c r="R88" s="29">
        <v>210.62023454985172</v>
      </c>
      <c r="S88" s="29">
        <v>192.6410143624297</v>
      </c>
      <c r="T88" s="29">
        <v>179.89751701222988</v>
      </c>
      <c r="U88" s="29">
        <v>169.54950346857561</v>
      </c>
      <c r="V88" s="29">
        <v>159.66463204240293</v>
      </c>
      <c r="W88" s="29">
        <v>153.21966968064578</v>
      </c>
      <c r="DA88" s="58" t="s">
        <v>1020</v>
      </c>
    </row>
    <row r="89" spans="1:105" ht="12" customHeight="1" x14ac:dyDescent="0.25">
      <c r="A89" s="28" t="s">
        <v>27</v>
      </c>
      <c r="B89" s="29">
        <v>375.25008280316388</v>
      </c>
      <c r="C89" s="29">
        <v>363.77248473259101</v>
      </c>
      <c r="D89" s="29">
        <v>354.3097486390875</v>
      </c>
      <c r="E89" s="29">
        <v>344.01467264051496</v>
      </c>
      <c r="F89" s="29">
        <v>334.55304306793988</v>
      </c>
      <c r="G89" s="29">
        <v>324.25151097185113</v>
      </c>
      <c r="H89" s="29">
        <v>309.80784672254953</v>
      </c>
      <c r="I89" s="29">
        <v>299.27970777561251</v>
      </c>
      <c r="J89" s="29">
        <v>287.04644145459577</v>
      </c>
      <c r="K89" s="29">
        <v>275.09933382498474</v>
      </c>
      <c r="L89" s="29">
        <v>259.44282589448034</v>
      </c>
      <c r="M89" s="29">
        <v>240.10290085702673</v>
      </c>
      <c r="N89" s="29">
        <v>226.07840625250901</v>
      </c>
      <c r="O89" s="29">
        <v>211.5385197555878</v>
      </c>
      <c r="P89" s="29">
        <v>199.45776534597101</v>
      </c>
      <c r="Q89" s="29">
        <v>190.35559938731296</v>
      </c>
      <c r="R89" s="29">
        <v>183.10186969132792</v>
      </c>
      <c r="S89" s="29">
        <v>178.67258477332064</v>
      </c>
      <c r="T89" s="29">
        <v>176.23649895120715</v>
      </c>
      <c r="U89" s="29">
        <v>174.7318245697916</v>
      </c>
      <c r="V89" s="29">
        <v>172.87268638707826</v>
      </c>
      <c r="W89" s="29">
        <v>170.78768345389233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69.024378507527956</v>
      </c>
      <c r="C91" s="31">
        <v>68.350082481264479</v>
      </c>
      <c r="D91" s="31">
        <v>67.488077791252948</v>
      </c>
      <c r="E91" s="31">
        <v>66.126426705001222</v>
      </c>
      <c r="F91" s="31">
        <v>64.707893900790481</v>
      </c>
      <c r="G91" s="31">
        <v>63.210557923391249</v>
      </c>
      <c r="H91" s="31">
        <v>61.765849833332943</v>
      </c>
      <c r="I91" s="31">
        <v>60.00771233673845</v>
      </c>
      <c r="J91" s="31">
        <v>58.038703251816727</v>
      </c>
      <c r="K91" s="31">
        <v>55.670797680637079</v>
      </c>
      <c r="L91" s="31">
        <v>52.88370552570214</v>
      </c>
      <c r="M91" s="31">
        <v>50.394579392781168</v>
      </c>
      <c r="N91" s="31">
        <v>48.098181207367602</v>
      </c>
      <c r="O91" s="31">
        <v>46.433292406078479</v>
      </c>
      <c r="P91" s="31">
        <v>44.510754453505605</v>
      </c>
      <c r="Q91" s="31">
        <v>41.53482694957826</v>
      </c>
      <c r="R91" s="31">
        <v>38.395314497827357</v>
      </c>
      <c r="S91" s="31">
        <v>35.333367682776306</v>
      </c>
      <c r="T91" s="31">
        <v>32.090049200590087</v>
      </c>
      <c r="U91" s="31">
        <v>29.087621444543224</v>
      </c>
      <c r="V91" s="31">
        <v>26.567035027279417</v>
      </c>
      <c r="W91" s="31">
        <v>24.793508981962397</v>
      </c>
      <c r="DA91" s="59" t="s">
        <v>1022</v>
      </c>
    </row>
    <row r="92" spans="1:105" ht="12" customHeight="1" x14ac:dyDescent="0.25">
      <c r="A92" s="32" t="s">
        <v>25</v>
      </c>
      <c r="B92" s="33">
        <v>8819.8115369192492</v>
      </c>
      <c r="C92" s="33">
        <v>8761.1150236523063</v>
      </c>
      <c r="D92" s="33">
        <v>8708.6883170973797</v>
      </c>
      <c r="E92" s="33">
        <v>8668.0803724329053</v>
      </c>
      <c r="F92" s="33">
        <v>8629.5861134958614</v>
      </c>
      <c r="G92" s="33">
        <v>8592.9706921522229</v>
      </c>
      <c r="H92" s="33">
        <v>8555.8479201653008</v>
      </c>
      <c r="I92" s="33">
        <v>8510.3017940279078</v>
      </c>
      <c r="J92" s="33">
        <v>8451.2614369901075</v>
      </c>
      <c r="K92" s="33">
        <v>8385.9734439037857</v>
      </c>
      <c r="L92" s="33">
        <v>8295.7467973549628</v>
      </c>
      <c r="M92" s="33">
        <v>8199.4519075153348</v>
      </c>
      <c r="N92" s="33">
        <v>8079.4118255938702</v>
      </c>
      <c r="O92" s="33">
        <v>7952.4930517063776</v>
      </c>
      <c r="P92" s="33">
        <v>7833.927894657103</v>
      </c>
      <c r="Q92" s="33">
        <v>7723.7396509680311</v>
      </c>
      <c r="R92" s="33">
        <v>7617.9282236955596</v>
      </c>
      <c r="S92" s="33">
        <v>7485.1176560023423</v>
      </c>
      <c r="T92" s="33">
        <v>7353.7681811719458</v>
      </c>
      <c r="U92" s="33">
        <v>7235.4810760752043</v>
      </c>
      <c r="V92" s="33">
        <v>7114.7477915742029</v>
      </c>
      <c r="W92" s="33">
        <v>7004.5535240564004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50.181323700163674</v>
      </c>
      <c r="D96" s="29">
        <v>47.465964240424192</v>
      </c>
      <c r="E96" s="29">
        <v>45.583252399722213</v>
      </c>
      <c r="F96" s="29">
        <v>44.055273593671785</v>
      </c>
      <c r="G96" s="29">
        <v>42.508904504739739</v>
      </c>
      <c r="H96" s="29">
        <v>41.261677854910054</v>
      </c>
      <c r="I96" s="29">
        <v>39.240577030447056</v>
      </c>
      <c r="J96" s="29">
        <v>37.061126521110182</v>
      </c>
      <c r="K96" s="29">
        <v>34.924795798434481</v>
      </c>
      <c r="L96" s="29">
        <v>32.782985579199668</v>
      </c>
      <c r="M96" s="29">
        <v>31.173029486867808</v>
      </c>
      <c r="N96" s="29">
        <v>29.66423932333857</v>
      </c>
      <c r="O96" s="29">
        <v>28.346048548505753</v>
      </c>
      <c r="P96" s="29">
        <v>26.861027997778429</v>
      </c>
      <c r="Q96" s="29">
        <v>24.8984287261055</v>
      </c>
      <c r="R96" s="29">
        <v>24.22589606021943</v>
      </c>
      <c r="S96" s="29">
        <v>23.768829281243086</v>
      </c>
      <c r="T96" s="29">
        <v>23.300287213580322</v>
      </c>
      <c r="U96" s="29">
        <v>22.813270841776994</v>
      </c>
      <c r="V96" s="29">
        <v>22.811603781815077</v>
      </c>
      <c r="W96" s="29">
        <v>22.626483371832691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669.52486118145634</v>
      </c>
      <c r="D97" s="29">
        <v>601.14487325292475</v>
      </c>
      <c r="E97" s="29">
        <v>554.51774421264804</v>
      </c>
      <c r="F97" s="29">
        <v>526.64392967307651</v>
      </c>
      <c r="G97" s="29">
        <v>509.88739319408302</v>
      </c>
      <c r="H97" s="29">
        <v>485.33915831041202</v>
      </c>
      <c r="I97" s="29">
        <v>467.16108042321605</v>
      </c>
      <c r="J97" s="29">
        <v>443.58399392167064</v>
      </c>
      <c r="K97" s="29">
        <v>424.77384441968547</v>
      </c>
      <c r="L97" s="29">
        <v>404.64527074182536</v>
      </c>
      <c r="M97" s="29">
        <v>391.5165094696078</v>
      </c>
      <c r="N97" s="29">
        <v>390.06080903774341</v>
      </c>
      <c r="O97" s="29">
        <v>387.7564068032579</v>
      </c>
      <c r="P97" s="29">
        <v>385.05485630685445</v>
      </c>
      <c r="Q97" s="29">
        <v>380.81308229490782</v>
      </c>
      <c r="R97" s="29">
        <v>376.18233815019494</v>
      </c>
      <c r="S97" s="29">
        <v>370.35363648952062</v>
      </c>
      <c r="T97" s="29">
        <v>363.78594837672171</v>
      </c>
      <c r="U97" s="29">
        <v>357.28757455353576</v>
      </c>
      <c r="V97" s="29">
        <v>350.99767452818634</v>
      </c>
      <c r="W97" s="29">
        <v>348.83119732439843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1807.5432022655457</v>
      </c>
      <c r="D98" s="29">
        <v>1793.4087168704386</v>
      </c>
      <c r="E98" s="29">
        <v>1785.3861812826494</v>
      </c>
      <c r="F98" s="29">
        <v>1764.6197887944563</v>
      </c>
      <c r="G98" s="29">
        <v>1753.694807599134</v>
      </c>
      <c r="H98" s="29">
        <v>1742.4665253323724</v>
      </c>
      <c r="I98" s="29">
        <v>1735.6733343081214</v>
      </c>
      <c r="J98" s="29">
        <v>1725.8177562304818</v>
      </c>
      <c r="K98" s="29">
        <v>1677.2865343805688</v>
      </c>
      <c r="L98" s="29">
        <v>1615.0319922280589</v>
      </c>
      <c r="M98" s="29">
        <v>1544.1128057915007</v>
      </c>
      <c r="N98" s="29">
        <v>1453.1062210452201</v>
      </c>
      <c r="O98" s="29">
        <v>1307.7757669015893</v>
      </c>
      <c r="P98" s="29">
        <v>1075.3033513234116</v>
      </c>
      <c r="Q98" s="29">
        <v>921.27664184863863</v>
      </c>
      <c r="R98" s="29">
        <v>870.35239921204402</v>
      </c>
      <c r="S98" s="29">
        <v>806.14256066899054</v>
      </c>
      <c r="T98" s="29">
        <v>792.55638410848678</v>
      </c>
      <c r="U98" s="29">
        <v>774.71399394607556</v>
      </c>
      <c r="V98" s="29">
        <v>766.24474594368496</v>
      </c>
      <c r="W98" s="29">
        <v>754.32944126546465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671.38903363676548</v>
      </c>
      <c r="D99" s="29">
        <v>649.14576683686312</v>
      </c>
      <c r="E99" s="29">
        <v>630.68408691578725</v>
      </c>
      <c r="F99" s="29">
        <v>613.03642876099889</v>
      </c>
      <c r="G99" s="29">
        <v>595.25146832985774</v>
      </c>
      <c r="H99" s="29">
        <v>577.6640440078869</v>
      </c>
      <c r="I99" s="29">
        <v>562.47124628242443</v>
      </c>
      <c r="J99" s="29">
        <v>549.4781036104041</v>
      </c>
      <c r="K99" s="29">
        <v>535.24206229115055</v>
      </c>
      <c r="L99" s="29">
        <v>522.28554982361811</v>
      </c>
      <c r="M99" s="29">
        <v>503.45671686204906</v>
      </c>
      <c r="N99" s="29">
        <v>499.82415212092377</v>
      </c>
      <c r="O99" s="29">
        <v>488.29407852108091</v>
      </c>
      <c r="P99" s="29">
        <v>485.40673510147576</v>
      </c>
      <c r="Q99" s="29">
        <v>477.16032479542258</v>
      </c>
      <c r="R99" s="29">
        <v>472.54405179585859</v>
      </c>
      <c r="S99" s="29">
        <v>466.39830683651422</v>
      </c>
      <c r="T99" s="29">
        <v>458.43453227215025</v>
      </c>
      <c r="U99" s="29">
        <v>450.96313102551494</v>
      </c>
      <c r="V99" s="29">
        <v>443.58432390266364</v>
      </c>
      <c r="W99" s="29">
        <v>440.48426857731579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436.96893896628325</v>
      </c>
      <c r="D101" s="29">
        <v>418.5408471524691</v>
      </c>
      <c r="E101" s="29">
        <v>401.78981481527717</v>
      </c>
      <c r="F101" s="29">
        <v>385.23228033469672</v>
      </c>
      <c r="G101" s="29">
        <v>369.59892500245115</v>
      </c>
      <c r="H101" s="29">
        <v>347.55427706933887</v>
      </c>
      <c r="I101" s="29">
        <v>325.10900814822747</v>
      </c>
      <c r="J101" s="29">
        <v>303.30787427479765</v>
      </c>
      <c r="K101" s="29">
        <v>279.82015524377039</v>
      </c>
      <c r="L101" s="29">
        <v>261.3599538824941</v>
      </c>
      <c r="M101" s="29">
        <v>243.03463534314062</v>
      </c>
      <c r="N101" s="29">
        <v>229.0750366194865</v>
      </c>
      <c r="O101" s="29">
        <v>220.79237933558491</v>
      </c>
      <c r="P101" s="29">
        <v>191.55006725048739</v>
      </c>
      <c r="Q101" s="29">
        <v>174.01219718077786</v>
      </c>
      <c r="R101" s="29">
        <v>156.02706913798019</v>
      </c>
      <c r="S101" s="29">
        <v>152.46922358400818</v>
      </c>
      <c r="T101" s="29">
        <v>148.28612224964169</v>
      </c>
      <c r="U101" s="29">
        <v>144.32861293248394</v>
      </c>
      <c r="V101" s="29">
        <v>142.62672566706146</v>
      </c>
      <c r="W101" s="29">
        <v>141.35662749062232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346.42789518003758</v>
      </c>
      <c r="D102" s="29">
        <v>335.02601418539808</v>
      </c>
      <c r="E102" s="29">
        <v>324.42031471717843</v>
      </c>
      <c r="F102" s="29">
        <v>315.89477515901984</v>
      </c>
      <c r="G102" s="29">
        <v>304.12138304592628</v>
      </c>
      <c r="H102" s="29">
        <v>288.66120713848176</v>
      </c>
      <c r="I102" s="29">
        <v>277.70584279687546</v>
      </c>
      <c r="J102" s="29">
        <v>262.30613606806628</v>
      </c>
      <c r="K102" s="29">
        <v>248.06640134740925</v>
      </c>
      <c r="L102" s="29">
        <v>225.89541172256585</v>
      </c>
      <c r="M102" s="29">
        <v>212.16212078682287</v>
      </c>
      <c r="N102" s="29">
        <v>203.14712561479396</v>
      </c>
      <c r="O102" s="29">
        <v>187.67856001418536</v>
      </c>
      <c r="P102" s="29">
        <v>178.7588419898473</v>
      </c>
      <c r="Q102" s="29">
        <v>177.53378038873637</v>
      </c>
      <c r="R102" s="29">
        <v>176.88120153984468</v>
      </c>
      <c r="S102" s="29">
        <v>175.65030156252956</v>
      </c>
      <c r="T102" s="29">
        <v>173.49064162733876</v>
      </c>
      <c r="U102" s="29">
        <v>171.0518948374567</v>
      </c>
      <c r="V102" s="29">
        <v>168.77413908247672</v>
      </c>
      <c r="W102" s="29">
        <v>167.08997751698584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66.550590405436992</v>
      </c>
      <c r="D104" s="31">
        <v>65.634131760746527</v>
      </c>
      <c r="E104" s="31">
        <v>63.463688267257481</v>
      </c>
      <c r="F104" s="31">
        <v>62.391711591877034</v>
      </c>
      <c r="G104" s="31">
        <v>60.808205412971624</v>
      </c>
      <c r="H104" s="31">
        <v>59.39679567207083</v>
      </c>
      <c r="I104" s="31">
        <v>56.944724032364803</v>
      </c>
      <c r="J104" s="31">
        <v>54.542882998122046</v>
      </c>
      <c r="K104" s="31">
        <v>51.161029535696599</v>
      </c>
      <c r="L104" s="31">
        <v>47.826720343288933</v>
      </c>
      <c r="M104" s="31">
        <v>46.445821554270353</v>
      </c>
      <c r="N104" s="31">
        <v>44.269986954159322</v>
      </c>
      <c r="O104" s="31">
        <v>42.421003155359053</v>
      </c>
      <c r="P104" s="31">
        <v>38.159668004310511</v>
      </c>
      <c r="Q104" s="31">
        <v>33.465145181983708</v>
      </c>
      <c r="R104" s="31">
        <v>27.913208712947334</v>
      </c>
      <c r="S104" s="31">
        <v>22.161189468957907</v>
      </c>
      <c r="T104" s="31">
        <v>17.37795122085371</v>
      </c>
      <c r="U104" s="31">
        <v>13.910669718226806</v>
      </c>
      <c r="V104" s="31">
        <v>12.414428584560143</v>
      </c>
      <c r="W104" s="31">
        <v>11.68900180104395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8521.5582288975875</v>
      </c>
      <c r="D105" s="33">
        <v>8513.0793186916089</v>
      </c>
      <c r="E105" s="33">
        <v>8506.2948051384865</v>
      </c>
      <c r="F105" s="33">
        <v>8498.3915961792682</v>
      </c>
      <c r="G105" s="33">
        <v>8484.7998216419455</v>
      </c>
      <c r="H105" s="33">
        <v>8460.2836571741409</v>
      </c>
      <c r="I105" s="33">
        <v>8373.4935326394516</v>
      </c>
      <c r="J105" s="33">
        <v>8242.9698115953397</v>
      </c>
      <c r="K105" s="33">
        <v>8116.9805953476753</v>
      </c>
      <c r="L105" s="33">
        <v>7957.0656296663956</v>
      </c>
      <c r="M105" s="33">
        <v>7788.8018481784666</v>
      </c>
      <c r="N105" s="33">
        <v>7625.1766137261957</v>
      </c>
      <c r="O105" s="33">
        <v>7504.9949701012401</v>
      </c>
      <c r="P105" s="33">
        <v>7439.1252284922493</v>
      </c>
      <c r="Q105" s="33">
        <v>7390.2379470239857</v>
      </c>
      <c r="R105" s="33">
        <v>7274.3545239602654</v>
      </c>
      <c r="S105" s="33">
        <v>7135.2800209142324</v>
      </c>
      <c r="T105" s="33">
        <v>6982.10551981143</v>
      </c>
      <c r="U105" s="33">
        <v>6830.1531881504234</v>
      </c>
      <c r="V105" s="33">
        <v>6683.0124368796169</v>
      </c>
      <c r="W105" s="33">
        <v>6578.5460719108742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1.1054362919454366</v>
      </c>
      <c r="C109" s="43">
        <f>C31/RES_summary!C$6</f>
        <v>1.1255606702264775</v>
      </c>
      <c r="D109" s="43">
        <f>D31/RES_summary!D$6</f>
        <v>1.1482762142367342</v>
      </c>
      <c r="E109" s="43">
        <f>E31/RES_summary!E$6</f>
        <v>1.1645295743664703</v>
      </c>
      <c r="F109" s="43">
        <f>F31/RES_summary!F$6</f>
        <v>1.181792073520965</v>
      </c>
      <c r="G109" s="43">
        <f>G31/RES_summary!G$6</f>
        <v>1.2005069455816701</v>
      </c>
      <c r="H109" s="43">
        <f>H31/RES_summary!H$6</f>
        <v>1.2207517316550052</v>
      </c>
      <c r="I109" s="43">
        <f>I31/RES_summary!I$6</f>
        <v>1.2452756807811707</v>
      </c>
      <c r="J109" s="43">
        <f>J31/RES_summary!J$6</f>
        <v>1.2798791672633294</v>
      </c>
      <c r="K109" s="43">
        <f>K31/RES_summary!K$6</f>
        <v>1.318132181020333</v>
      </c>
      <c r="L109" s="43">
        <f>L31/RES_summary!L$6</f>
        <v>1.3569794351233366</v>
      </c>
      <c r="M109" s="43">
        <f>M31/RES_summary!M$6</f>
        <v>1.3937562482959194</v>
      </c>
      <c r="N109" s="43">
        <f>N31/RES_summary!N$6</f>
        <v>1.4354985809496477</v>
      </c>
      <c r="O109" s="43">
        <f>O31/RES_summary!O$6</f>
        <v>1.467454001281804</v>
      </c>
      <c r="P109" s="43">
        <f>P31/RES_summary!P$6</f>
        <v>1.4995442830153374</v>
      </c>
      <c r="Q109" s="43">
        <f>Q31/RES_summary!Q$6</f>
        <v>1.5270095198436109</v>
      </c>
      <c r="R109" s="43">
        <f>R31/RES_summary!R$6</f>
        <v>1.5360574497426871</v>
      </c>
      <c r="S109" s="43">
        <f>S31/RES_summary!S$6</f>
        <v>1.5450074799401605</v>
      </c>
      <c r="T109" s="43">
        <f>T31/RES_summary!T$6</f>
        <v>1.5513974246414983</v>
      </c>
      <c r="U109" s="43">
        <f>U31/RES_summary!U$6</f>
        <v>1.5615816004100298</v>
      </c>
      <c r="V109" s="43">
        <f>V31/RES_summary!V$6</f>
        <v>1.5687656264031269</v>
      </c>
      <c r="W109" s="43">
        <f>W31/RES_summary!W$6</f>
        <v>1.5745633802816901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0.88983359199221801</v>
      </c>
      <c r="C110" s="43">
        <f>C32/RES_summary!C$6</f>
        <v>0.89326459215614062</v>
      </c>
      <c r="D110" s="43">
        <f>D32/RES_summary!D$6</f>
        <v>0.89698866371952557</v>
      </c>
      <c r="E110" s="43">
        <f>E32/RES_summary!E$6</f>
        <v>0.90247767631011477</v>
      </c>
      <c r="F110" s="43">
        <f>F32/RES_summary!F$6</f>
        <v>0.91410109132682371</v>
      </c>
      <c r="G110" s="43">
        <f>G32/RES_summary!G$6</f>
        <v>0.92047647188659232</v>
      </c>
      <c r="H110" s="43">
        <f>H32/RES_summary!H$6</f>
        <v>0.9254878520445835</v>
      </c>
      <c r="I110" s="43">
        <f>I32/RES_summary!I$6</f>
        <v>0.92823062872858342</v>
      </c>
      <c r="J110" s="43">
        <f>J32/RES_summary!J$6</f>
        <v>0.93047344339204496</v>
      </c>
      <c r="K110" s="43">
        <f>K32/RES_summary!K$6</f>
        <v>0.93416407061266871</v>
      </c>
      <c r="L110" s="43">
        <f>L32/RES_summary!L$6</f>
        <v>0.93800294535317941</v>
      </c>
      <c r="M110" s="43">
        <f>M32/RES_summary!M$6</f>
        <v>0.94113942950623852</v>
      </c>
      <c r="N110" s="43">
        <f>N32/RES_summary!N$6</f>
        <v>0.94517682324053698</v>
      </c>
      <c r="O110" s="43">
        <f>O32/RES_summary!O$6</f>
        <v>0.9495367460845866</v>
      </c>
      <c r="P110" s="43">
        <f>P32/RES_summary!P$6</f>
        <v>0.95463956106305792</v>
      </c>
      <c r="Q110" s="43">
        <f>Q32/RES_summary!Q$6</f>
        <v>0.96182808758718807</v>
      </c>
      <c r="R110" s="43">
        <f>R32/RES_summary!R$6</f>
        <v>0.96611205166440561</v>
      </c>
      <c r="S110" s="43">
        <f>S32/RES_summary!S$6</f>
        <v>0.97024343805249558</v>
      </c>
      <c r="T110" s="43">
        <f>T32/RES_summary!T$6</f>
        <v>0.97393808269576487</v>
      </c>
      <c r="U110" s="43">
        <f>U32/RES_summary!U$6</f>
        <v>0.97792108916655474</v>
      </c>
      <c r="V110" s="43">
        <f>V32/RES_summary!V$6</f>
        <v>0.98142555333418402</v>
      </c>
      <c r="W110" s="43">
        <f>W32/RES_summary!W$6</f>
        <v>0.98477934272300471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0.11148074167031759</v>
      </c>
      <c r="C111" s="43">
        <f>C33/RES_summary!C$6</f>
        <v>0.12533971644264408</v>
      </c>
      <c r="D111" s="43">
        <f>D33/RES_summary!D$6</f>
        <v>0.13594053194438366</v>
      </c>
      <c r="E111" s="43">
        <f>E33/RES_summary!E$6</f>
        <v>0.14743766010101741</v>
      </c>
      <c r="F111" s="43">
        <f>F33/RES_summary!F$6</f>
        <v>0.1606476163124641</v>
      </c>
      <c r="G111" s="43">
        <f>G33/RES_summary!G$6</f>
        <v>0.17401334292162993</v>
      </c>
      <c r="H111" s="43">
        <f>H33/RES_summary!H$6</f>
        <v>0.18514116943848669</v>
      </c>
      <c r="I111" s="43">
        <f>I33/RES_summary!I$6</f>
        <v>0.19725117890950003</v>
      </c>
      <c r="J111" s="43">
        <f>J33/RES_summary!J$6</f>
        <v>0.20714767915226151</v>
      </c>
      <c r="K111" s="43">
        <f>K33/RES_summary!K$6</f>
        <v>0.2203195658727766</v>
      </c>
      <c r="L111" s="43">
        <f>L33/RES_summary!L$6</f>
        <v>0.23072371535265346</v>
      </c>
      <c r="M111" s="43">
        <f>M33/RES_summary!M$6</f>
        <v>0.23791563339868346</v>
      </c>
      <c r="N111" s="43">
        <f>N33/RES_summary!N$6</f>
        <v>0.24311361969450557</v>
      </c>
      <c r="O111" s="43">
        <f>O33/RES_summary!O$6</f>
        <v>0.24607525309406325</v>
      </c>
      <c r="P111" s="43">
        <f>P33/RES_summary!P$6</f>
        <v>0.25109704055579363</v>
      </c>
      <c r="Q111" s="43">
        <f>Q33/RES_summary!Q$6</f>
        <v>0.25684491793038833</v>
      </c>
      <c r="R111" s="43">
        <f>R33/RES_summary!R$6</f>
        <v>0.25943200547140405</v>
      </c>
      <c r="S111" s="43">
        <f>S33/RES_summary!S$6</f>
        <v>0.26195566435468515</v>
      </c>
      <c r="T111" s="43">
        <f>T33/RES_summary!T$6</f>
        <v>0.2639637944730131</v>
      </c>
      <c r="U111" s="43">
        <f>U33/RES_summary!U$6</f>
        <v>0.26672339409139084</v>
      </c>
      <c r="V111" s="43">
        <f>V33/RES_summary!V$6</f>
        <v>0.26894191822517144</v>
      </c>
      <c r="W111" s="43">
        <f>W33/RES_summary!W$6</f>
        <v>0.27098591549295775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8.099117094505788E-2</v>
      </c>
      <c r="C112" s="43">
        <f>C34/RES_summary!C$6</f>
        <v>9.0694163137543735E-2</v>
      </c>
      <c r="D112" s="43">
        <f>D34/RES_summary!D$6</f>
        <v>9.797785267212325E-2</v>
      </c>
      <c r="E112" s="43">
        <f>E34/RES_summary!E$6</f>
        <v>0.10511310187128239</v>
      </c>
      <c r="F112" s="43">
        <f>F34/RES_summary!F$6</f>
        <v>0.11379236071223435</v>
      </c>
      <c r="G112" s="43">
        <f>G34/RES_summary!G$6</f>
        <v>0.12189478031171458</v>
      </c>
      <c r="H112" s="43">
        <f>H34/RES_summary!H$6</f>
        <v>0.12743574417214584</v>
      </c>
      <c r="I112" s="43">
        <f>I34/RES_summary!I$6</f>
        <v>0.13171839515518546</v>
      </c>
      <c r="J112" s="43">
        <f>J34/RES_summary!J$6</f>
        <v>0.13685057518291976</v>
      </c>
      <c r="K112" s="43">
        <f>K34/RES_summary!K$6</f>
        <v>0.14176799651626301</v>
      </c>
      <c r="L112" s="43">
        <f>L34/RES_summary!L$6</f>
        <v>0.14753063693262505</v>
      </c>
      <c r="M112" s="43">
        <f>M34/RES_summary!M$6</f>
        <v>0.15156256086002518</v>
      </c>
      <c r="N112" s="43">
        <f>N34/RES_summary!N$6</f>
        <v>0.1592780382027488</v>
      </c>
      <c r="O112" s="43">
        <f>O34/RES_summary!O$6</f>
        <v>0.16894923185096228</v>
      </c>
      <c r="P112" s="43">
        <f>P34/RES_summary!P$6</f>
        <v>0.17844187043151269</v>
      </c>
      <c r="Q112" s="43">
        <f>Q34/RES_summary!Q$6</f>
        <v>0.1864177395287504</v>
      </c>
      <c r="R112" s="43">
        <f>R34/RES_summary!R$6</f>
        <v>0.19272684463679071</v>
      </c>
      <c r="S112" s="43">
        <f>S34/RES_summary!S$6</f>
        <v>0.19842241262069904</v>
      </c>
      <c r="T112" s="43">
        <f>T34/RES_summary!T$6</f>
        <v>0.20364563735942137</v>
      </c>
      <c r="U112" s="43">
        <f>U34/RES_summary!U$6</f>
        <v>0.20915003408621574</v>
      </c>
      <c r="V112" s="43">
        <f>V34/RES_summary!V$6</f>
        <v>0.21455140111824786</v>
      </c>
      <c r="W112" s="43">
        <f>W34/RES_summary!W$6</f>
        <v>0.22037089201877935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0.37246428965930534</v>
      </c>
      <c r="C114" s="43">
        <f>C36/RES_summary!C$6</f>
        <v>0.42331855237281474</v>
      </c>
      <c r="D114" s="43">
        <f>D36/RES_summary!D$6</f>
        <v>0.47312153766478582</v>
      </c>
      <c r="E114" s="43">
        <f>E36/RES_summary!E$6</f>
        <v>0.53867044723395141</v>
      </c>
      <c r="F114" s="43">
        <f>F36/RES_summary!F$6</f>
        <v>0.60158660352282467</v>
      </c>
      <c r="G114" s="43">
        <f>G36/RES_summary!G$6</f>
        <v>0.64913400894056372</v>
      </c>
      <c r="H114" s="43">
        <f>H36/RES_summary!H$6</f>
        <v>0.70609704396731632</v>
      </c>
      <c r="I114" s="43">
        <f>I36/RES_summary!I$6</f>
        <v>0.72512232001881505</v>
      </c>
      <c r="J114" s="43">
        <f>J36/RES_summary!J$6</f>
        <v>0.74017620203697576</v>
      </c>
      <c r="K114" s="43">
        <f>K36/RES_summary!K$6</f>
        <v>0.81335126402360292</v>
      </c>
      <c r="L114" s="43">
        <f>L36/RES_summary!L$6</f>
        <v>0.87756059881998261</v>
      </c>
      <c r="M114" s="43">
        <f>M36/RES_summary!M$6</f>
        <v>0.94580036611969565</v>
      </c>
      <c r="N114" s="43">
        <f>N36/RES_summary!N$6</f>
        <v>1.0467860477460535</v>
      </c>
      <c r="O114" s="43">
        <f>O36/RES_summary!O$6</f>
        <v>1.1244715183872163</v>
      </c>
      <c r="P114" s="43">
        <f>P36/RES_summary!P$6</f>
        <v>1.1976372062649709</v>
      </c>
      <c r="Q114" s="43">
        <f>Q36/RES_summary!Q$6</f>
        <v>1.317848825274389</v>
      </c>
      <c r="R114" s="43">
        <f>R36/RES_summary!R$6</f>
        <v>1.4811895106802977</v>
      </c>
      <c r="S114" s="43">
        <f>S36/RES_summary!S$6</f>
        <v>1.6505391299872827</v>
      </c>
      <c r="T114" s="43">
        <f>T36/RES_summary!T$6</f>
        <v>1.7652079184070875</v>
      </c>
      <c r="U114" s="43">
        <f>U36/RES_summary!U$6</f>
        <v>1.8382937556166354</v>
      </c>
      <c r="V114" s="43">
        <f>V36/RES_summary!V$6</f>
        <v>1.9499008928553263</v>
      </c>
      <c r="W114" s="43">
        <f>W36/RES_summary!W$6</f>
        <v>2.0341642034854353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0.17091027221643126</v>
      </c>
      <c r="C115" s="43">
        <f>C37/RES_summary!C$6</f>
        <v>0.2291416274337375</v>
      </c>
      <c r="D115" s="43">
        <f>D37/RES_summary!D$6</f>
        <v>0.27071542250113756</v>
      </c>
      <c r="E115" s="43">
        <f>E37/RES_summary!E$6</f>
        <v>0.32332020701727576</v>
      </c>
      <c r="F115" s="43">
        <f>F37/RES_summary!F$6</f>
        <v>0.37480714504709034</v>
      </c>
      <c r="G115" s="43">
        <f>G37/RES_summary!G$6</f>
        <v>0.43803502945680572</v>
      </c>
      <c r="H115" s="43">
        <f>H37/RES_summary!H$6</f>
        <v>0.49012429549283915</v>
      </c>
      <c r="I115" s="43">
        <f>I37/RES_summary!I$6</f>
        <v>0.52759555437334793</v>
      </c>
      <c r="J115" s="43">
        <f>J37/RES_summary!J$6</f>
        <v>0.56584485826005804</v>
      </c>
      <c r="K115" s="43">
        <f>K37/RES_summary!K$6</f>
        <v>0.59519406286937659</v>
      </c>
      <c r="L115" s="43">
        <f>L37/RES_summary!L$6</f>
        <v>0.63834488749210605</v>
      </c>
      <c r="M115" s="43">
        <f>M37/RES_summary!M$6</f>
        <v>0.70106943484752249</v>
      </c>
      <c r="N115" s="43">
        <f>N37/RES_summary!N$6</f>
        <v>0.76345428794783043</v>
      </c>
      <c r="O115" s="43">
        <f>O37/RES_summary!O$6</f>
        <v>0.82545042205006791</v>
      </c>
      <c r="P115" s="43">
        <f>P37/RES_summary!P$6</f>
        <v>0.90142132167154365</v>
      </c>
      <c r="Q115" s="43">
        <f>Q37/RES_summary!Q$6</f>
        <v>0.98617129458434882</v>
      </c>
      <c r="R115" s="43">
        <f>R37/RES_summary!R$6</f>
        <v>1.0700725926813297</v>
      </c>
      <c r="S115" s="43">
        <f>S37/RES_summary!S$6</f>
        <v>1.1534373551604138</v>
      </c>
      <c r="T115" s="43">
        <f>T37/RES_summary!T$6</f>
        <v>1.2234107521019022</v>
      </c>
      <c r="U115" s="43">
        <f>U37/RES_summary!U$6</f>
        <v>1.2783185204767165</v>
      </c>
      <c r="V115" s="43">
        <f>V37/RES_summary!V$6</f>
        <v>1.3238335841304296</v>
      </c>
      <c r="W115" s="43">
        <f>W37/RES_summary!W$6</f>
        <v>1.4121031019840233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13.388006446500238</v>
      </c>
      <c r="C117" s="44">
        <f>C39/RES_summary!C$6</f>
        <v>13.860597061590699</v>
      </c>
      <c r="D117" s="44">
        <f>D39/RES_summary!D$6</f>
        <v>14.271434077666278</v>
      </c>
      <c r="E117" s="44">
        <f>E39/RES_summary!E$6</f>
        <v>14.727918052510864</v>
      </c>
      <c r="F117" s="44">
        <f>F39/RES_summary!F$6</f>
        <v>15.099079235675346</v>
      </c>
      <c r="G117" s="44">
        <f>G39/RES_summary!G$6</f>
        <v>15.464771261388856</v>
      </c>
      <c r="H117" s="44">
        <f>H39/RES_summary!H$6</f>
        <v>15.81231526048715</v>
      </c>
      <c r="I117" s="44">
        <f>I39/RES_summary!I$6</f>
        <v>16.229945474918868</v>
      </c>
      <c r="J117" s="44">
        <f>J39/RES_summary!J$6</f>
        <v>16.712436269089082</v>
      </c>
      <c r="K117" s="44">
        <f>K39/RES_summary!K$6</f>
        <v>17.083138987216696</v>
      </c>
      <c r="L117" s="44">
        <f>L39/RES_summary!L$6</f>
        <v>17.511373955334864</v>
      </c>
      <c r="M117" s="44">
        <f>M39/RES_summary!M$6</f>
        <v>17.679543355152688</v>
      </c>
      <c r="N117" s="44">
        <f>N39/RES_summary!N$6</f>
        <v>17.83472069455906</v>
      </c>
      <c r="O117" s="44">
        <f>O39/RES_summary!O$6</f>
        <v>17.927054000301826</v>
      </c>
      <c r="P117" s="44">
        <f>P39/RES_summary!P$6</f>
        <v>17.955613338723708</v>
      </c>
      <c r="Q117" s="44">
        <f>Q39/RES_summary!Q$6</f>
        <v>18.129259258813548</v>
      </c>
      <c r="R117" s="44">
        <f>R39/RES_summary!R$6</f>
        <v>18.554433025997032</v>
      </c>
      <c r="S117" s="44">
        <f>S39/RES_summary!S$6</f>
        <v>18.954556463872887</v>
      </c>
      <c r="T117" s="44">
        <f>T39/RES_summary!T$6</f>
        <v>19.150556608217716</v>
      </c>
      <c r="U117" s="44">
        <f>U39/RES_summary!U$6</f>
        <v>19.152965099365062</v>
      </c>
      <c r="V117" s="44">
        <f>V39/RES_summary!V$6</f>
        <v>19.080998869107727</v>
      </c>
      <c r="W117" s="44">
        <f>W39/RES_summary!W$6</f>
        <v>19.407307425244603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0.34044079425789525</v>
      </c>
      <c r="C118" s="45">
        <f>C40/RES_summary!C$6</f>
        <v>0.37094340356589223</v>
      </c>
      <c r="D118" s="45">
        <f>D40/RES_summary!D$6</f>
        <v>0.40311394457907773</v>
      </c>
      <c r="E118" s="45">
        <f>E40/RES_summary!E$6</f>
        <v>0.42196991227603203</v>
      </c>
      <c r="F118" s="45">
        <f>F40/RES_summary!F$6</f>
        <v>0.44165451979618026</v>
      </c>
      <c r="G118" s="45">
        <f>G40/RES_summary!G$6</f>
        <v>0.45887347966305492</v>
      </c>
      <c r="H118" s="45">
        <f>H40/RES_summary!H$6</f>
        <v>0.47382526747047277</v>
      </c>
      <c r="I118" s="45">
        <f>I40/RES_summary!I$6</f>
        <v>0.48833530176874307</v>
      </c>
      <c r="J118" s="45">
        <f>J40/RES_summary!J$6</f>
        <v>0.50057544182360947</v>
      </c>
      <c r="K118" s="45">
        <f>K40/RES_summary!K$6</f>
        <v>0.51129393703577397</v>
      </c>
      <c r="L118" s="45">
        <f>L40/RES_summary!L$6</f>
        <v>0.52336771330998666</v>
      </c>
      <c r="M118" s="45">
        <f>M40/RES_summary!M$6</f>
        <v>0.54001797516911709</v>
      </c>
      <c r="N118" s="45">
        <f>N40/RES_summary!N$6</f>
        <v>0.56189610368005882</v>
      </c>
      <c r="O118" s="45">
        <f>O40/RES_summary!O$6</f>
        <v>0.5850168835907712</v>
      </c>
      <c r="P118" s="45">
        <f>P40/RES_summary!P$6</f>
        <v>0.6004234112199085</v>
      </c>
      <c r="Q118" s="45">
        <f>Q40/RES_summary!Q$6</f>
        <v>0.61345414124716824</v>
      </c>
      <c r="R118" s="45">
        <f>R40/RES_summary!R$6</f>
        <v>0.63274813975438138</v>
      </c>
      <c r="S118" s="45">
        <f>S40/RES_summary!S$6</f>
        <v>0.6513919471056383</v>
      </c>
      <c r="T118" s="45">
        <f>T40/RES_summary!T$6</f>
        <v>0.65952460612952535</v>
      </c>
      <c r="U118" s="45">
        <f>U40/RES_summary!U$6</f>
        <v>0.66750126637020812</v>
      </c>
      <c r="V118" s="45">
        <f>V40/RES_summary!V$6</f>
        <v>0.66901190018714429</v>
      </c>
      <c r="W118" s="45">
        <f>W40/RES_summary!W$6</f>
        <v>0.68711801672310424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66.608326807816169</v>
      </c>
      <c r="C122" s="29">
        <f t="shared" si="78"/>
        <v>66.946719986999952</v>
      </c>
      <c r="D122" s="29">
        <f t="shared" si="78"/>
        <v>67.161050481134197</v>
      </c>
      <c r="E122" s="29">
        <f t="shared" si="78"/>
        <v>66.940928115362524</v>
      </c>
      <c r="F122" s="29">
        <f t="shared" si="78"/>
        <v>66.651395962370103</v>
      </c>
      <c r="G122" s="29">
        <f t="shared" si="78"/>
        <v>66.295595606615947</v>
      </c>
      <c r="H122" s="29">
        <f t="shared" si="78"/>
        <v>65.844433880496936</v>
      </c>
      <c r="I122" s="29">
        <f t="shared" si="78"/>
        <v>65.397286238031938</v>
      </c>
      <c r="J122" s="29">
        <f t="shared" si="78"/>
        <v>65.035813528330962</v>
      </c>
      <c r="K122" s="29">
        <f t="shared" si="78"/>
        <v>64.61714280406666</v>
      </c>
      <c r="L122" s="29">
        <f t="shared" si="78"/>
        <v>63.993420158089918</v>
      </c>
      <c r="M122" s="29">
        <f t="shared" si="78"/>
        <v>63.29132698094211</v>
      </c>
      <c r="N122" s="29">
        <f t="shared" si="78"/>
        <v>62.505498776573283</v>
      </c>
      <c r="O122" s="29">
        <f t="shared" si="78"/>
        <v>61.201318257007735</v>
      </c>
      <c r="P122" s="29">
        <f t="shared" si="78"/>
        <v>59.695954409300604</v>
      </c>
      <c r="Q122" s="29">
        <f t="shared" si="78"/>
        <v>57.693980793709756</v>
      </c>
      <c r="R122" s="29">
        <f t="shared" ref="R122:V122" si="79">R83*R109</f>
        <v>55.536656126938446</v>
      </c>
      <c r="S122" s="29">
        <f t="shared" si="79"/>
        <v>53.464553904268868</v>
      </c>
      <c r="T122" s="29">
        <f t="shared" si="79"/>
        <v>51.240658663659978</v>
      </c>
      <c r="U122" s="29">
        <f t="shared" si="79"/>
        <v>49.110604452307477</v>
      </c>
      <c r="V122" s="29">
        <f t="shared" si="79"/>
        <v>47.145231873873769</v>
      </c>
      <c r="W122" s="29">
        <f t="shared" ref="W122" si="80">W83*W109</f>
        <v>45.964586685321486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702.87777268566424</v>
      </c>
      <c r="C123" s="29">
        <f t="shared" si="81"/>
        <v>697.83796348326302</v>
      </c>
      <c r="D123" s="29">
        <f t="shared" si="81"/>
        <v>688.37335591453962</v>
      </c>
      <c r="E123" s="29">
        <f t="shared" si="81"/>
        <v>677.13820360848274</v>
      </c>
      <c r="F123" s="29">
        <f t="shared" si="81"/>
        <v>667.36315339840644</v>
      </c>
      <c r="G123" s="29">
        <f t="shared" si="81"/>
        <v>653.63616310276461</v>
      </c>
      <c r="H123" s="29">
        <f t="shared" si="81"/>
        <v>636.86289196558869</v>
      </c>
      <c r="I123" s="29">
        <f t="shared" si="81"/>
        <v>617.95946365769748</v>
      </c>
      <c r="J123" s="29">
        <f t="shared" si="81"/>
        <v>596.3770734014189</v>
      </c>
      <c r="K123" s="29">
        <f t="shared" si="81"/>
        <v>574.65579280170914</v>
      </c>
      <c r="L123" s="29">
        <f t="shared" si="81"/>
        <v>551.81032280119121</v>
      </c>
      <c r="M123" s="29">
        <f t="shared" si="81"/>
        <v>529.27791175016284</v>
      </c>
      <c r="N123" s="29">
        <f t="shared" si="81"/>
        <v>506.59342764387696</v>
      </c>
      <c r="O123" s="29">
        <f t="shared" si="81"/>
        <v>483.58861175924568</v>
      </c>
      <c r="P123" s="29">
        <f t="shared" si="81"/>
        <v>460.96900663124831</v>
      </c>
      <c r="Q123" s="29">
        <f t="shared" si="81"/>
        <v>438.98727464969073</v>
      </c>
      <c r="R123" s="29">
        <f t="shared" ref="R123:V123" si="82">R84*R110</f>
        <v>423.85311289274074</v>
      </c>
      <c r="S123" s="29">
        <f t="shared" si="82"/>
        <v>412.04804197257124</v>
      </c>
      <c r="T123" s="29">
        <f t="shared" si="82"/>
        <v>401.86074183807131</v>
      </c>
      <c r="U123" s="29">
        <f t="shared" si="82"/>
        <v>392.13112263278396</v>
      </c>
      <c r="V123" s="29">
        <f t="shared" si="82"/>
        <v>383.6686695338193</v>
      </c>
      <c r="W123" s="29">
        <f t="shared" ref="W123" si="83">W84*W110</f>
        <v>378.08812628489335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207.07465324340018</v>
      </c>
      <c r="C124" s="29">
        <f t="shared" si="84"/>
        <v>231.72415018964529</v>
      </c>
      <c r="D124" s="29">
        <f t="shared" si="84"/>
        <v>250.19676937364537</v>
      </c>
      <c r="E124" s="29">
        <f t="shared" si="84"/>
        <v>270.11149660511063</v>
      </c>
      <c r="F124" s="29">
        <f t="shared" si="84"/>
        <v>292.60716461780237</v>
      </c>
      <c r="G124" s="29">
        <f t="shared" si="84"/>
        <v>315.10145290361777</v>
      </c>
      <c r="H124" s="29">
        <f t="shared" si="84"/>
        <v>333.36651641158232</v>
      </c>
      <c r="I124" s="29">
        <f t="shared" si="84"/>
        <v>353.16698490816941</v>
      </c>
      <c r="J124" s="29">
        <f t="shared" si="84"/>
        <v>368.82834695130668</v>
      </c>
      <c r="K124" s="29">
        <f t="shared" si="84"/>
        <v>388.87780485232071</v>
      </c>
      <c r="L124" s="29">
        <f t="shared" si="84"/>
        <v>402.75987979223476</v>
      </c>
      <c r="M124" s="29">
        <f t="shared" si="84"/>
        <v>410.2053927350845</v>
      </c>
      <c r="N124" s="29">
        <f t="shared" si="84"/>
        <v>412.55055592753257</v>
      </c>
      <c r="O124" s="29">
        <f t="shared" si="84"/>
        <v>404.87539113321526</v>
      </c>
      <c r="P124" s="29">
        <f t="shared" si="84"/>
        <v>394.68141519766965</v>
      </c>
      <c r="Q124" s="29">
        <f t="shared" si="84"/>
        <v>379.16574909233293</v>
      </c>
      <c r="R124" s="29">
        <f t="shared" ref="R124:V124" si="85">R85*R111</f>
        <v>361.06647284038337</v>
      </c>
      <c r="S124" s="29">
        <f t="shared" si="85"/>
        <v>341.99771567923278</v>
      </c>
      <c r="T124" s="29">
        <f t="shared" si="85"/>
        <v>322.92868043461027</v>
      </c>
      <c r="U124" s="29">
        <f t="shared" si="85"/>
        <v>303.44076578057127</v>
      </c>
      <c r="V124" s="29">
        <f t="shared" si="85"/>
        <v>285.21118797987714</v>
      </c>
      <c r="W124" s="29">
        <f t="shared" ref="W124" si="86">W85*W111</f>
        <v>269.34733935978352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59.624454199952744</v>
      </c>
      <c r="C125" s="29">
        <f t="shared" si="87"/>
        <v>65.858288821766749</v>
      </c>
      <c r="D125" s="29">
        <f t="shared" si="87"/>
        <v>70.18694360854272</v>
      </c>
      <c r="E125" s="29">
        <f t="shared" si="87"/>
        <v>74.198441318493664</v>
      </c>
      <c r="F125" s="29">
        <f t="shared" si="87"/>
        <v>78.930114653277826</v>
      </c>
      <c r="G125" s="29">
        <f t="shared" si="87"/>
        <v>83.047620657479314</v>
      </c>
      <c r="H125" s="29">
        <f t="shared" si="87"/>
        <v>85.376977953585254</v>
      </c>
      <c r="I125" s="29">
        <f t="shared" si="87"/>
        <v>86.801678009502638</v>
      </c>
      <c r="J125" s="29">
        <f t="shared" si="87"/>
        <v>88.455998455320156</v>
      </c>
      <c r="K125" s="29">
        <f t="shared" si="87"/>
        <v>89.816000014564139</v>
      </c>
      <c r="L125" s="29">
        <f t="shared" si="87"/>
        <v>91.42656917642735</v>
      </c>
      <c r="M125" s="29">
        <f t="shared" si="87"/>
        <v>91.992253140137407</v>
      </c>
      <c r="N125" s="29">
        <f t="shared" si="87"/>
        <v>94.25330356450975</v>
      </c>
      <c r="O125" s="29">
        <f t="shared" si="87"/>
        <v>97.163995119985486</v>
      </c>
      <c r="P125" s="29">
        <f t="shared" si="87"/>
        <v>99.862292336644217</v>
      </c>
      <c r="Q125" s="29">
        <f t="shared" si="87"/>
        <v>101.53747040438955</v>
      </c>
      <c r="R125" s="29">
        <f t="shared" ref="R125:V125" si="88">R86*R112</f>
        <v>101.98161232277052</v>
      </c>
      <c r="S125" s="29">
        <f t="shared" si="88"/>
        <v>102.64818821269381</v>
      </c>
      <c r="T125" s="29">
        <f t="shared" si="88"/>
        <v>103.10091939024525</v>
      </c>
      <c r="U125" s="29">
        <f t="shared" si="88"/>
        <v>103.5097502644016</v>
      </c>
      <c r="V125" s="29">
        <f t="shared" si="88"/>
        <v>104.01844296864856</v>
      </c>
      <c r="W125" s="29">
        <f t="shared" ref="W125" si="89">W86*W112</f>
        <v>105.45978961725918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178.11217032026579</v>
      </c>
      <c r="C127" s="29">
        <f t="shared" si="90"/>
        <v>198.76233839778763</v>
      </c>
      <c r="D127" s="29">
        <f t="shared" si="90"/>
        <v>217.16801442302184</v>
      </c>
      <c r="E127" s="29">
        <f t="shared" si="90"/>
        <v>240.23088800568351</v>
      </c>
      <c r="F127" s="29">
        <f t="shared" si="90"/>
        <v>260.23879874649094</v>
      </c>
      <c r="G127" s="29">
        <f t="shared" si="90"/>
        <v>272.5373691176211</v>
      </c>
      <c r="H127" s="29">
        <f t="shared" si="90"/>
        <v>285.40806892137772</v>
      </c>
      <c r="I127" s="29">
        <f t="shared" si="90"/>
        <v>282.98821922347406</v>
      </c>
      <c r="J127" s="29">
        <f t="shared" si="90"/>
        <v>276.84901492349132</v>
      </c>
      <c r="K127" s="29">
        <f t="shared" si="90"/>
        <v>283.38467912483026</v>
      </c>
      <c r="L127" s="29">
        <f t="shared" si="90"/>
        <v>285.91568433531182</v>
      </c>
      <c r="M127" s="29">
        <f t="shared" si="90"/>
        <v>286.01212594424379</v>
      </c>
      <c r="N127" s="29">
        <f t="shared" si="90"/>
        <v>292.68782935381694</v>
      </c>
      <c r="O127" s="29">
        <f t="shared" si="90"/>
        <v>295.5667122283669</v>
      </c>
      <c r="P127" s="29">
        <f t="shared" si="90"/>
        <v>291.97331699588955</v>
      </c>
      <c r="Q127" s="29">
        <f t="shared" si="90"/>
        <v>299.39869392581545</v>
      </c>
      <c r="R127" s="29">
        <f t="shared" ref="R127:V127" si="91">R88*R114</f>
        <v>311.96848215226441</v>
      </c>
      <c r="S127" s="29">
        <f t="shared" si="91"/>
        <v>317.96153224563233</v>
      </c>
      <c r="T127" s="29">
        <f t="shared" si="91"/>
        <v>317.55652153176192</v>
      </c>
      <c r="U127" s="29">
        <f t="shared" si="91"/>
        <v>311.68179349418364</v>
      </c>
      <c r="V127" s="29">
        <f t="shared" si="91"/>
        <v>311.3302085768986</v>
      </c>
      <c r="W127" s="29">
        <f t="shared" ref="W127" si="92">W88*W114</f>
        <v>311.67396733423232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64.134093801127108</v>
      </c>
      <c r="C128" s="29">
        <f t="shared" si="93"/>
        <v>83.355419167240328</v>
      </c>
      <c r="D128" s="29">
        <f t="shared" si="93"/>
        <v>95.917113299102425</v>
      </c>
      <c r="E128" s="29">
        <f t="shared" si="93"/>
        <v>111.22689517511165</v>
      </c>
      <c r="F128" s="29">
        <f t="shared" si="93"/>
        <v>125.39287093911081</v>
      </c>
      <c r="G128" s="29">
        <f t="shared" si="93"/>
        <v>142.03352015996859</v>
      </c>
      <c r="H128" s="29">
        <f t="shared" si="93"/>
        <v>151.84435261304307</v>
      </c>
      <c r="I128" s="29">
        <f t="shared" si="93"/>
        <v>157.89864333656786</v>
      </c>
      <c r="J128" s="29">
        <f t="shared" si="93"/>
        <v>162.4237529789298</v>
      </c>
      <c r="K128" s="29">
        <f t="shared" si="93"/>
        <v>163.73749019195159</v>
      </c>
      <c r="L128" s="29">
        <f t="shared" si="93"/>
        <v>165.6140015062461</v>
      </c>
      <c r="M128" s="29">
        <f t="shared" si="93"/>
        <v>168.32880500908644</v>
      </c>
      <c r="N128" s="29">
        <f t="shared" si="93"/>
        <v>172.60052866588961</v>
      </c>
      <c r="O128" s="29">
        <f t="shared" si="93"/>
        <v>174.61456041209658</v>
      </c>
      <c r="P128" s="29">
        <f t="shared" si="93"/>
        <v>179.79548245581782</v>
      </c>
      <c r="Q128" s="29">
        <f t="shared" si="93"/>
        <v>187.7232278791661</v>
      </c>
      <c r="R128" s="29">
        <f t="shared" ref="R128:V128" si="94">R89*R115</f>
        <v>195.93229242539826</v>
      </c>
      <c r="S128" s="29">
        <f t="shared" si="94"/>
        <v>206.08763362061379</v>
      </c>
      <c r="T128" s="29">
        <f t="shared" si="94"/>
        <v>215.60962772970245</v>
      </c>
      <c r="U128" s="29">
        <f t="shared" si="94"/>
        <v>223.36292746425318</v>
      </c>
      <c r="V128" s="29">
        <f t="shared" si="94"/>
        <v>228.85466801806155</v>
      </c>
      <c r="W128" s="29">
        <f t="shared" ref="W128" si="95">W89*W115</f>
        <v>241.1698175859068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924.09882442445678</v>
      </c>
      <c r="C130" s="31">
        <f t="shared" si="96"/>
        <v>947.37295239929631</v>
      </c>
      <c r="D130" s="31">
        <f t="shared" si="96"/>
        <v>963.15165322628002</v>
      </c>
      <c r="E130" s="31">
        <f t="shared" si="96"/>
        <v>973.90459361662397</v>
      </c>
      <c r="F130" s="31">
        <f t="shared" si="96"/>
        <v>977.02961718170889</v>
      </c>
      <c r="G130" s="31">
        <f t="shared" si="96"/>
        <v>977.53681959001665</v>
      </c>
      <c r="H130" s="31">
        <f t="shared" si="96"/>
        <v>976.66108989656823</v>
      </c>
      <c r="I130" s="31">
        <f t="shared" si="96"/>
        <v>973.92189929988137</v>
      </c>
      <c r="J130" s="31">
        <f t="shared" si="96"/>
        <v>969.96812923656034</v>
      </c>
      <c r="K130" s="31">
        <f t="shared" si="96"/>
        <v>951.03197430754415</v>
      </c>
      <c r="L130" s="31">
        <f t="shared" si="96"/>
        <v>926.06634360437897</v>
      </c>
      <c r="M130" s="31">
        <f t="shared" si="96"/>
        <v>890.95315123935893</v>
      </c>
      <c r="N130" s="31">
        <f t="shared" si="96"/>
        <v>857.8176277496907</v>
      </c>
      <c r="O130" s="31">
        <f t="shared" si="96"/>
        <v>832.41214037557359</v>
      </c>
      <c r="P130" s="31">
        <f t="shared" si="96"/>
        <v>799.21789638202097</v>
      </c>
      <c r="Q130" s="31">
        <f t="shared" si="96"/>
        <v>752.99564603886017</v>
      </c>
      <c r="R130" s="31">
        <f t="shared" ref="R130:V130" si="97">R91*R117</f>
        <v>712.40329136203059</v>
      </c>
      <c r="S130" s="31">
        <f t="shared" si="97"/>
        <v>669.72831280196499</v>
      </c>
      <c r="T130" s="31">
        <f t="shared" si="97"/>
        <v>614.54230377639215</v>
      </c>
      <c r="U130" s="31">
        <f t="shared" si="97"/>
        <v>557.11419835087906</v>
      </c>
      <c r="V130" s="31">
        <f t="shared" si="97"/>
        <v>506.92556531106391</v>
      </c>
      <c r="W130" s="31">
        <f t="shared" ref="W130" si="98">W91*W117</f>
        <v>481.17525096350761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3002.6236448337372</v>
      </c>
      <c r="C131" s="33">
        <f t="shared" si="99"/>
        <v>3249.877825905859</v>
      </c>
      <c r="D131" s="33">
        <f t="shared" si="99"/>
        <v>3510.5936996148548</v>
      </c>
      <c r="E131" s="33">
        <f t="shared" si="99"/>
        <v>3657.6691143571079</v>
      </c>
      <c r="F131" s="33">
        <f t="shared" si="99"/>
        <v>3811.2957109958002</v>
      </c>
      <c r="G131" s="33">
        <f t="shared" si="99"/>
        <v>3943.08636215054</v>
      </c>
      <c r="H131" s="33">
        <f t="shared" si="99"/>
        <v>4053.9769292090118</v>
      </c>
      <c r="I131" s="33">
        <f t="shared" si="99"/>
        <v>4155.8807947296937</v>
      </c>
      <c r="J131" s="33">
        <f t="shared" si="99"/>
        <v>4230.4939277881558</v>
      </c>
      <c r="K131" s="33">
        <f t="shared" si="99"/>
        <v>4287.6973780110147</v>
      </c>
      <c r="L131" s="33">
        <f t="shared" si="99"/>
        <v>4341.726031530312</v>
      </c>
      <c r="M131" s="33">
        <f t="shared" si="99"/>
        <v>4427.8514165929855</v>
      </c>
      <c r="N131" s="33">
        <f t="shared" si="99"/>
        <v>4539.7900248277865</v>
      </c>
      <c r="O131" s="33">
        <f t="shared" si="99"/>
        <v>4652.3427018865268</v>
      </c>
      <c r="P131" s="33">
        <f t="shared" si="99"/>
        <v>4703.6737097608138</v>
      </c>
      <c r="Q131" s="33">
        <f t="shared" si="99"/>
        <v>4738.1600748012961</v>
      </c>
      <c r="R131" s="33">
        <f t="shared" ref="R131:V131" si="100">R92*R118</f>
        <v>4820.2299123257644</v>
      </c>
      <c r="S131" s="33">
        <f t="shared" si="100"/>
        <v>4875.7453642581568</v>
      </c>
      <c r="T131" s="33">
        <f t="shared" si="100"/>
        <v>4849.9910632552637</v>
      </c>
      <c r="U131" s="33">
        <f t="shared" si="100"/>
        <v>4829.6927810778752</v>
      </c>
      <c r="V131" s="33">
        <f t="shared" si="100"/>
        <v>4759.8509393933455</v>
      </c>
      <c r="W131" s="33">
        <f t="shared" ref="W131" si="101">W92*W118</f>
        <v>4812.9549254804642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1658.969976485419</v>
      </c>
      <c r="C133" s="19">
        <f t="shared" ref="C133:Q133" si="103">SUM(C134,C139,C142)</f>
        <v>1725.0159126400358</v>
      </c>
      <c r="D133" s="19">
        <f t="shared" si="103"/>
        <v>1777.9573529041277</v>
      </c>
      <c r="E133" s="19">
        <f t="shared" si="103"/>
        <v>1829.7358152207371</v>
      </c>
      <c r="F133" s="19">
        <f t="shared" si="103"/>
        <v>1874.5913650695584</v>
      </c>
      <c r="G133" s="19">
        <f t="shared" si="103"/>
        <v>1906.6095418151181</v>
      </c>
      <c r="H133" s="19">
        <f t="shared" si="103"/>
        <v>1930.1466510398186</v>
      </c>
      <c r="I133" s="19">
        <f t="shared" si="103"/>
        <v>1925.556805813907</v>
      </c>
      <c r="J133" s="19">
        <f t="shared" si="103"/>
        <v>1910.1257746938713</v>
      </c>
      <c r="K133" s="19">
        <f t="shared" si="103"/>
        <v>1900.711554381387</v>
      </c>
      <c r="L133" s="19">
        <f t="shared" si="103"/>
        <v>1880.821306631733</v>
      </c>
      <c r="M133" s="19">
        <f t="shared" si="103"/>
        <v>1859.6571290943875</v>
      </c>
      <c r="N133" s="19">
        <f t="shared" si="103"/>
        <v>1847.7844606653841</v>
      </c>
      <c r="O133" s="19">
        <f t="shared" si="103"/>
        <v>1827.9059913622698</v>
      </c>
      <c r="P133" s="19">
        <f t="shared" si="103"/>
        <v>1794.1058283976542</v>
      </c>
      <c r="Q133" s="19">
        <f t="shared" si="103"/>
        <v>1767.4701002719733</v>
      </c>
      <c r="R133" s="19">
        <f t="shared" ref="R133:V133" si="104">SUM(R134,R139,R142)</f>
        <v>1758.0477398164685</v>
      </c>
      <c r="S133" s="19">
        <f t="shared" si="104"/>
        <v>1719.853145903995</v>
      </c>
      <c r="T133" s="19">
        <f t="shared" si="104"/>
        <v>1685.0417613148079</v>
      </c>
      <c r="U133" s="19">
        <f t="shared" si="104"/>
        <v>1743.4131774600817</v>
      </c>
      <c r="V133" s="19">
        <f t="shared" si="104"/>
        <v>1679.8005912104059</v>
      </c>
      <c r="W133" s="19">
        <f t="shared" ref="W133" si="105">SUM(W134,W139,W142)</f>
        <v>1674.9204486176318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951.58617804591256</v>
      </c>
      <c r="C134" s="22">
        <f t="shared" ref="C134:Q134" si="107">SUM(C135:C138)</f>
        <v>958.97362402628107</v>
      </c>
      <c r="D134" s="22">
        <f t="shared" si="107"/>
        <v>962.83639247170208</v>
      </c>
      <c r="E134" s="22">
        <f t="shared" si="107"/>
        <v>963.60809535431679</v>
      </c>
      <c r="F134" s="22">
        <f t="shared" si="107"/>
        <v>964.69284108002944</v>
      </c>
      <c r="G134" s="22">
        <f t="shared" si="107"/>
        <v>963.16547492189795</v>
      </c>
      <c r="H134" s="22">
        <f t="shared" si="107"/>
        <v>958.52638488946411</v>
      </c>
      <c r="I134" s="22">
        <f t="shared" si="107"/>
        <v>949.55604064793272</v>
      </c>
      <c r="J134" s="22">
        <f t="shared" si="107"/>
        <v>939.4062798492173</v>
      </c>
      <c r="K134" s="22">
        <f t="shared" si="107"/>
        <v>929.89256537560675</v>
      </c>
      <c r="L134" s="22">
        <f t="shared" si="107"/>
        <v>915.34178830471774</v>
      </c>
      <c r="M134" s="22">
        <f t="shared" si="107"/>
        <v>899.37036120975449</v>
      </c>
      <c r="N134" s="22">
        <f t="shared" si="107"/>
        <v>883.39015852398461</v>
      </c>
      <c r="O134" s="22">
        <f t="shared" si="107"/>
        <v>862.10953594312491</v>
      </c>
      <c r="P134" s="22">
        <f t="shared" si="107"/>
        <v>837.39454919664797</v>
      </c>
      <c r="Q134" s="22">
        <f t="shared" si="107"/>
        <v>809.30119750622748</v>
      </c>
      <c r="R134" s="22">
        <f t="shared" ref="R134:V134" si="108">SUM(R135:R138)</f>
        <v>781.90769013522709</v>
      </c>
      <c r="S134" s="22">
        <f t="shared" si="108"/>
        <v>752.60398410728794</v>
      </c>
      <c r="T134" s="22">
        <f t="shared" si="108"/>
        <v>725.20459198751939</v>
      </c>
      <c r="U134" s="22">
        <f t="shared" si="108"/>
        <v>700.96403672882161</v>
      </c>
      <c r="V134" s="22">
        <f t="shared" si="108"/>
        <v>678.65059975904228</v>
      </c>
      <c r="W134" s="22">
        <f t="shared" ref="W134" si="109">SUM(W135:W138)</f>
        <v>667.3039514557812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583.48894283646928</v>
      </c>
      <c r="C135" s="29">
        <f>C5*1000*11630/RES_summary!C$6</f>
        <v>586.45326708611913</v>
      </c>
      <c r="D135" s="29">
        <f>D5*1000*11630/RES_summary!D$6</f>
        <v>588.33080221473517</v>
      </c>
      <c r="E135" s="29">
        <f>E5*1000*11630/RES_summary!E$6</f>
        <v>586.40253029057556</v>
      </c>
      <c r="F135" s="29">
        <f>F5*1000*11630/RES_summary!F$6</f>
        <v>583.86622863036177</v>
      </c>
      <c r="G135" s="29">
        <f>G5*1000*11630/RES_summary!G$6</f>
        <v>580.74941751395511</v>
      </c>
      <c r="H135" s="29">
        <f>H5*1000*11630/RES_summary!H$6</f>
        <v>576.79724079315247</v>
      </c>
      <c r="I135" s="29">
        <f>I5*1000*11630/RES_summary!I$6</f>
        <v>572.88022744515979</v>
      </c>
      <c r="J135" s="29">
        <f>J5*1000*11630/RES_summary!J$6</f>
        <v>569.71372650817898</v>
      </c>
      <c r="K135" s="29">
        <f>K5*1000*11630/RES_summary!K$6</f>
        <v>566.04617096362358</v>
      </c>
      <c r="L135" s="29">
        <f>L5*1000*11630/RES_summary!L$6</f>
        <v>560.58236058486739</v>
      </c>
      <c r="M135" s="29">
        <f>M5*1000*11630/RES_summary!M$6</f>
        <v>554.43202435305227</v>
      </c>
      <c r="N135" s="29">
        <f>N5*1000*11630/RES_summary!N$6</f>
        <v>547.54816928278183</v>
      </c>
      <c r="O135" s="29">
        <f>O5*1000*11630/RES_summary!O$6</f>
        <v>536.12354793138718</v>
      </c>
      <c r="P135" s="29">
        <f>P5*1000*11630/RES_summary!P$6</f>
        <v>522.93656062547279</v>
      </c>
      <c r="Q135" s="29">
        <f>Q5*1000*11630/RES_summary!Q$6</f>
        <v>505.39927175289733</v>
      </c>
      <c r="R135" s="29">
        <f>R5*1000*11630/RES_summary!R$6</f>
        <v>486.50110767198049</v>
      </c>
      <c r="S135" s="29">
        <f>S5*1000*11630/RES_summary!S$6</f>
        <v>468.34949220139532</v>
      </c>
      <c r="T135" s="29">
        <f>T5*1000*11630/RES_summary!T$6</f>
        <v>448.86816989366145</v>
      </c>
      <c r="U135" s="29">
        <f>U5*1000*11630/RES_summary!U$6</f>
        <v>430.20889500221347</v>
      </c>
      <c r="V135" s="29">
        <f>V5*1000*11630/RES_summary!V$6</f>
        <v>412.9922312151341</v>
      </c>
      <c r="W135" s="29">
        <f>W5*1000*11630/RES_summary!W$6</f>
        <v>402.64977936341614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289.21406009654407</v>
      </c>
      <c r="C136" s="29">
        <f>C6*1000*11630/RES_summary!C$6</f>
        <v>284.76321228387752</v>
      </c>
      <c r="D136" s="29">
        <f>D6*1000*11630/RES_summary!D$6</f>
        <v>280.60144399619077</v>
      </c>
      <c r="E136" s="29">
        <f>E6*1000*11630/RES_summary!E$6</f>
        <v>276.36019076359935</v>
      </c>
      <c r="F136" s="29">
        <f>F6*1000*11630/RES_summary!F$6</f>
        <v>272.66829389956212</v>
      </c>
      <c r="G136" s="29">
        <f>G6*1000*11630/RES_summary!G$6</f>
        <v>267.31403115506026</v>
      </c>
      <c r="H136" s="29">
        <f>H6*1000*11630/RES_summary!H$6</f>
        <v>261.69148730594719</v>
      </c>
      <c r="I136" s="29">
        <f>I6*1000*11630/RES_summary!I$6</f>
        <v>251.93851090016423</v>
      </c>
      <c r="J136" s="29">
        <f>J6*1000*11630/RES_summary!J$6</f>
        <v>241.19409615437274</v>
      </c>
      <c r="K136" s="29">
        <f>K6*1000*11630/RES_summary!K$6</f>
        <v>232.22089973353354</v>
      </c>
      <c r="L136" s="29">
        <f>L6*1000*11630/RES_summary!L$6</f>
        <v>222.13702006259848</v>
      </c>
      <c r="M136" s="29">
        <f>M6*1000*11630/RES_summary!M$6</f>
        <v>212.93220466142262</v>
      </c>
      <c r="N136" s="29">
        <f>N6*1000*11630/RES_summary!N$6</f>
        <v>203.6978548134052</v>
      </c>
      <c r="O136" s="29">
        <f>O6*1000*11630/RES_summary!O$6</f>
        <v>194.43259417280376</v>
      </c>
      <c r="P136" s="29">
        <f>P6*1000*11630/RES_summary!P$6</f>
        <v>184.88887364851055</v>
      </c>
      <c r="Q136" s="29">
        <f>Q6*1000*11630/RES_summary!Q$6</f>
        <v>176.5368775385727</v>
      </c>
      <c r="R136" s="29">
        <f>R6*1000*11630/RES_summary!R$6</f>
        <v>170.79952911727395</v>
      </c>
      <c r="S136" s="29">
        <f>S6*1000*11630/RES_summary!S$6</f>
        <v>164.22629422595318</v>
      </c>
      <c r="T136" s="29">
        <f>T6*1000*11630/RES_summary!T$6</f>
        <v>159.56418859505087</v>
      </c>
      <c r="U136" s="29">
        <f>U6*1000*11630/RES_summary!U$6</f>
        <v>156.330263395581</v>
      </c>
      <c r="V136" s="29">
        <f>V6*1000*11630/RES_summary!V$6</f>
        <v>153.24477098000881</v>
      </c>
      <c r="W136" s="29">
        <f>W6*1000*11630/RES_summary!W$6</f>
        <v>151.450192694913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53.465852720411711</v>
      </c>
      <c r="C137" s="29">
        <f>C7*1000*11630/RES_summary!C$6</f>
        <v>59.584980744942527</v>
      </c>
      <c r="D137" s="29">
        <f>D7*1000*11630/RES_summary!D$6</f>
        <v>63.821529818986498</v>
      </c>
      <c r="E137" s="29">
        <f>E7*1000*11630/RES_summary!E$6</f>
        <v>68.949878235504741</v>
      </c>
      <c r="F137" s="29">
        <f>F7*1000*11630/RES_summary!F$6</f>
        <v>74.133409404514509</v>
      </c>
      <c r="G137" s="29">
        <f>G7*1000*11630/RES_summary!G$6</f>
        <v>79.179552454263529</v>
      </c>
      <c r="H137" s="29">
        <f>H7*1000*11630/RES_summary!H$6</f>
        <v>83.010907793626302</v>
      </c>
      <c r="I137" s="29">
        <f>I7*1000*11630/RES_summary!I$6</f>
        <v>87.047974179058514</v>
      </c>
      <c r="J137" s="29">
        <f>J7*1000*11630/RES_summary!J$6</f>
        <v>90.168498833283223</v>
      </c>
      <c r="K137" s="29">
        <f>K7*1000*11630/RES_summary!K$6</f>
        <v>92.853006095631486</v>
      </c>
      <c r="L137" s="29">
        <f>L7*1000*11630/RES_summary!L$6</f>
        <v>93.183990083360655</v>
      </c>
      <c r="M137" s="29">
        <f>M7*1000*11630/RES_summary!M$6</f>
        <v>92.186126564755327</v>
      </c>
      <c r="N137" s="29">
        <f>N7*1000*11630/RES_summary!N$6</f>
        <v>91.184531216150589</v>
      </c>
      <c r="O137" s="29">
        <f>O7*1000*11630/RES_summary!O$6</f>
        <v>89.109975129873291</v>
      </c>
      <c r="P137" s="29">
        <f>P7*1000*11630/RES_summary!P$6</f>
        <v>85.774175532609632</v>
      </c>
      <c r="Q137" s="29">
        <f>Q7*1000*11630/RES_summary!Q$6</f>
        <v>82.610128825687852</v>
      </c>
      <c r="R137" s="29">
        <f>R7*1000*11630/RES_summary!R$6</f>
        <v>79.865701086314658</v>
      </c>
      <c r="S137" s="29">
        <f>S7*1000*11630/RES_summary!S$6</f>
        <v>75.524003067866587</v>
      </c>
      <c r="T137" s="29">
        <f>T7*1000*11630/RES_summary!T$6</f>
        <v>71.49502548083754</v>
      </c>
      <c r="U137" s="29">
        <f>U7*1000*11630/RES_summary!U$6</f>
        <v>68.040245545277017</v>
      </c>
      <c r="V137" s="29">
        <f>V7*1000*11630/RES_summary!V$6</f>
        <v>63.905446391883537</v>
      </c>
      <c r="W137" s="29">
        <f>W7*1000*11630/RES_summary!W$6</f>
        <v>61.02479656708168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25.417322392487605</v>
      </c>
      <c r="C138" s="29">
        <f>C8*1000*11630/RES_summary!C$6</f>
        <v>28.172163911341812</v>
      </c>
      <c r="D138" s="29">
        <f>D8*1000*11630/RES_summary!D$6</f>
        <v>30.082616441789547</v>
      </c>
      <c r="E138" s="29">
        <f>E8*1000*11630/RES_summary!E$6</f>
        <v>31.895496064637086</v>
      </c>
      <c r="F138" s="29">
        <f>F8*1000*11630/RES_summary!F$6</f>
        <v>34.024909145591053</v>
      </c>
      <c r="G138" s="29">
        <f>G8*1000*11630/RES_summary!G$6</f>
        <v>35.922473798619045</v>
      </c>
      <c r="H138" s="29">
        <f>H8*1000*11630/RES_summary!H$6</f>
        <v>37.026748996738135</v>
      </c>
      <c r="I138" s="29">
        <f>I8*1000*11630/RES_summary!I$6</f>
        <v>37.689328123550141</v>
      </c>
      <c r="J138" s="29">
        <f>J8*1000*11630/RES_summary!J$6</f>
        <v>38.329958353382246</v>
      </c>
      <c r="K138" s="29">
        <f>K8*1000*11630/RES_summary!K$6</f>
        <v>38.772488582818141</v>
      </c>
      <c r="L138" s="29">
        <f>L8*1000*11630/RES_summary!L$6</f>
        <v>39.438417573891172</v>
      </c>
      <c r="M138" s="29">
        <f>M8*1000*11630/RES_summary!M$6</f>
        <v>39.820005630524271</v>
      </c>
      <c r="N138" s="29">
        <f>N8*1000*11630/RES_summary!N$6</f>
        <v>40.959603211646915</v>
      </c>
      <c r="O138" s="29">
        <f>O8*1000*11630/RES_summary!O$6</f>
        <v>42.443418709060666</v>
      </c>
      <c r="P138" s="29">
        <f>P8*1000*11630/RES_summary!P$6</f>
        <v>43.79493939005495</v>
      </c>
      <c r="Q138" s="29">
        <f>Q8*1000*11630/RES_summary!Q$6</f>
        <v>44.754919389069656</v>
      </c>
      <c r="R138" s="29">
        <f>R8*1000*11630/RES_summary!R$6</f>
        <v>44.741352259658008</v>
      </c>
      <c r="S138" s="29">
        <f>S8*1000*11630/RES_summary!S$6</f>
        <v>44.504194612072844</v>
      </c>
      <c r="T138" s="29">
        <f>T8*1000*11630/RES_summary!T$6</f>
        <v>45.277208017969564</v>
      </c>
      <c r="U138" s="29">
        <f>U8*1000*11630/RES_summary!U$6</f>
        <v>46.384632785750171</v>
      </c>
      <c r="V138" s="29">
        <f>V8*1000*11630/RES_summary!V$6</f>
        <v>48.508151172015943</v>
      </c>
      <c r="W138" s="29">
        <f>W8*1000*11630/RES_summary!W$6</f>
        <v>52.17918283037038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258.1396147958086</v>
      </c>
      <c r="C139" s="22">
        <f t="shared" ref="C139:Q139" si="111">SUM(C140:C141)</f>
        <v>297.68372117388202</v>
      </c>
      <c r="D139" s="22">
        <f t="shared" si="111"/>
        <v>330.58532600219661</v>
      </c>
      <c r="E139" s="22">
        <f t="shared" si="111"/>
        <v>371.01950849605566</v>
      </c>
      <c r="F139" s="22">
        <f t="shared" si="111"/>
        <v>406.9697333982931</v>
      </c>
      <c r="G139" s="22">
        <f t="shared" si="111"/>
        <v>434.56978719194677</v>
      </c>
      <c r="H139" s="22">
        <f t="shared" si="111"/>
        <v>458.35903322507954</v>
      </c>
      <c r="I139" s="22">
        <f t="shared" si="111"/>
        <v>459.8322616599051</v>
      </c>
      <c r="J139" s="22">
        <f t="shared" si="111"/>
        <v>454.35188011763267</v>
      </c>
      <c r="K139" s="22">
        <f t="shared" si="111"/>
        <v>461.69277188499234</v>
      </c>
      <c r="L139" s="22">
        <f t="shared" si="111"/>
        <v>465.11687068141623</v>
      </c>
      <c r="M139" s="22">
        <f t="shared" si="111"/>
        <v>469.85465496245513</v>
      </c>
      <c r="N139" s="22">
        <f t="shared" si="111"/>
        <v>483.1193137040047</v>
      </c>
      <c r="O139" s="22">
        <f t="shared" si="111"/>
        <v>490.34830966530001</v>
      </c>
      <c r="P139" s="22">
        <f t="shared" si="111"/>
        <v>491.85330740728841</v>
      </c>
      <c r="Q139" s="22">
        <f t="shared" si="111"/>
        <v>509.48250781547836</v>
      </c>
      <c r="R139" s="22">
        <f t="shared" ref="R139:V139" si="112">SUM(R140:R141)</f>
        <v>537.72532826339125</v>
      </c>
      <c r="S139" s="22">
        <f t="shared" si="112"/>
        <v>550.47440790851374</v>
      </c>
      <c r="T139" s="22">
        <f t="shared" si="112"/>
        <v>562.89136500701284</v>
      </c>
      <c r="U139" s="22">
        <f t="shared" si="112"/>
        <v>625.59236350406002</v>
      </c>
      <c r="V139" s="22">
        <f t="shared" si="112"/>
        <v>616.98079954562445</v>
      </c>
      <c r="W139" s="22">
        <f t="shared" ref="W139" si="113">SUM(W140:W141)</f>
        <v>630.89641527729327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221.55113690459561</v>
      </c>
      <c r="C140" s="29">
        <f>C10*1000*11630/RES_summary!C$6</f>
        <v>249.04702327208582</v>
      </c>
      <c r="D140" s="29">
        <f>D10*1000*11630/RES_summary!D$6</f>
        <v>273.46981547005527</v>
      </c>
      <c r="E140" s="29">
        <f>E10*1000*11630/RES_summary!E$6</f>
        <v>303.52378893108897</v>
      </c>
      <c r="F140" s="29">
        <f>F10*1000*11630/RES_summary!F$6</f>
        <v>329.51392554949848</v>
      </c>
      <c r="G140" s="29">
        <f>G10*1000*11630/RES_summary!G$6</f>
        <v>345.37139844694474</v>
      </c>
      <c r="H140" s="29">
        <f>H10*1000*11630/RES_summary!H$6</f>
        <v>361.53306661983885</v>
      </c>
      <c r="I140" s="29">
        <f>I10*1000*11630/RES_summary!I$6</f>
        <v>357.7343486064072</v>
      </c>
      <c r="J140" s="29">
        <f>J10*1000*11630/RES_summary!J$6</f>
        <v>348.1842121339792</v>
      </c>
      <c r="K140" s="29">
        <f>K10*1000*11630/RES_summary!K$6</f>
        <v>353.73181609141477</v>
      </c>
      <c r="L140" s="29">
        <f>L10*1000*11630/RES_summary!L$6</f>
        <v>354.7849042272365</v>
      </c>
      <c r="M140" s="29">
        <f>M10*1000*11630/RES_summary!M$6</f>
        <v>356.4147136946408</v>
      </c>
      <c r="N140" s="29">
        <f>N10*1000*11630/RES_summary!N$6</f>
        <v>365.65105881142381</v>
      </c>
      <c r="O140" s="29">
        <f>O10*1000*11630/RES_summary!O$6</f>
        <v>370.28208466449598</v>
      </c>
      <c r="P140" s="29">
        <f>P10*1000*11630/RES_summary!P$6</f>
        <v>366.90204120987505</v>
      </c>
      <c r="Q140" s="29">
        <f>Q10*1000*11630/RES_summary!Q$6</f>
        <v>377.5454335866811</v>
      </c>
      <c r="R140" s="29">
        <f>R10*1000*11630/RES_summary!R$6</f>
        <v>398.70627894835064</v>
      </c>
      <c r="S140" s="29">
        <f>S10*1000*11630/RES_summary!S$6</f>
        <v>404.9585577850084</v>
      </c>
      <c r="T140" s="29">
        <f>T10*1000*11630/RES_summary!T$6</f>
        <v>409.09412628535551</v>
      </c>
      <c r="U140" s="29">
        <f>U10*1000*11630/RES_summary!U$6</f>
        <v>448.36116117373933</v>
      </c>
      <c r="V140" s="29">
        <f>V10*1000*11630/RES_summary!V$6</f>
        <v>439.76685481477938</v>
      </c>
      <c r="W140" s="29">
        <f>W10*1000*11630/RES_summary!W$6</f>
        <v>444.84048535973608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36.588477891212989</v>
      </c>
      <c r="C141" s="29">
        <f>C11*1000*11630/RES_summary!C$6</f>
        <v>48.636697901796211</v>
      </c>
      <c r="D141" s="29">
        <f>D11*1000*11630/RES_summary!D$6</f>
        <v>57.115510532141322</v>
      </c>
      <c r="E141" s="29">
        <f>E11*1000*11630/RES_summary!E$6</f>
        <v>67.495719564966677</v>
      </c>
      <c r="F141" s="29">
        <f>F11*1000*11630/RES_summary!F$6</f>
        <v>77.455807848794592</v>
      </c>
      <c r="G141" s="29">
        <f>G11*1000*11630/RES_summary!G$6</f>
        <v>89.198388745002049</v>
      </c>
      <c r="H141" s="29">
        <f>H11*1000*11630/RES_summary!H$6</f>
        <v>96.825966605240666</v>
      </c>
      <c r="I141" s="29">
        <f>I11*1000*11630/RES_summary!I$6</f>
        <v>102.09791305349792</v>
      </c>
      <c r="J141" s="29">
        <f>J11*1000*11630/RES_summary!J$6</f>
        <v>106.16766798365346</v>
      </c>
      <c r="K141" s="29">
        <f>K11*1000*11630/RES_summary!K$6</f>
        <v>107.96095579357755</v>
      </c>
      <c r="L141" s="29">
        <f>L11*1000*11630/RES_summary!L$6</f>
        <v>110.33196645417971</v>
      </c>
      <c r="M141" s="29">
        <f>M11*1000*11630/RES_summary!M$6</f>
        <v>113.43994126781436</v>
      </c>
      <c r="N141" s="29">
        <f>N11*1000*11630/RES_summary!N$6</f>
        <v>117.4682548925809</v>
      </c>
      <c r="O141" s="29">
        <f>O11*1000*11630/RES_summary!O$6</f>
        <v>120.06622500080401</v>
      </c>
      <c r="P141" s="29">
        <f>P11*1000*11630/RES_summary!P$6</f>
        <v>124.95126619741336</v>
      </c>
      <c r="Q141" s="29">
        <f>Q11*1000*11630/RES_summary!Q$6</f>
        <v>131.93707422879726</v>
      </c>
      <c r="R141" s="29">
        <f>R11*1000*11630/RES_summary!R$6</f>
        <v>139.0190493150406</v>
      </c>
      <c r="S141" s="29">
        <f>S11*1000*11630/RES_summary!S$6</f>
        <v>145.51585012350534</v>
      </c>
      <c r="T141" s="29">
        <f>T11*1000*11630/RES_summary!T$6</f>
        <v>153.79723872165729</v>
      </c>
      <c r="U141" s="29">
        <f>U11*1000*11630/RES_summary!U$6</f>
        <v>177.23120233032068</v>
      </c>
      <c r="V141" s="29">
        <f>V11*1000*11630/RES_summary!V$6</f>
        <v>177.21394473084501</v>
      </c>
      <c r="W141" s="29">
        <f>W11*1000*11630/RES_summary!W$6</f>
        <v>186.05592991755725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449.24418364369797</v>
      </c>
      <c r="C142" s="22">
        <f t="shared" ref="C142:Q142" si="115">SUM(C143:C144)</f>
        <v>468.35856743987267</v>
      </c>
      <c r="D142" s="22">
        <f t="shared" si="115"/>
        <v>484.53563443022892</v>
      </c>
      <c r="E142" s="22">
        <f t="shared" si="115"/>
        <v>495.10821137036453</v>
      </c>
      <c r="F142" s="22">
        <f t="shared" si="115"/>
        <v>502.92879059123595</v>
      </c>
      <c r="G142" s="22">
        <f t="shared" si="115"/>
        <v>508.87427970127328</v>
      </c>
      <c r="H142" s="22">
        <f t="shared" si="115"/>
        <v>513.26123292527507</v>
      </c>
      <c r="I142" s="22">
        <f t="shared" si="115"/>
        <v>516.16850350606921</v>
      </c>
      <c r="J142" s="22">
        <f t="shared" si="115"/>
        <v>516.36761472702153</v>
      </c>
      <c r="K142" s="22">
        <f t="shared" si="115"/>
        <v>509.12621712078794</v>
      </c>
      <c r="L142" s="22">
        <f t="shared" si="115"/>
        <v>500.36264764559894</v>
      </c>
      <c r="M142" s="22">
        <f t="shared" si="115"/>
        <v>490.43211292217813</v>
      </c>
      <c r="N142" s="22">
        <f t="shared" si="115"/>
        <v>481.27498843739471</v>
      </c>
      <c r="O142" s="22">
        <f t="shared" si="115"/>
        <v>475.44814575384476</v>
      </c>
      <c r="P142" s="22">
        <f t="shared" si="115"/>
        <v>464.85797179371798</v>
      </c>
      <c r="Q142" s="22">
        <f t="shared" si="115"/>
        <v>448.68639495026747</v>
      </c>
      <c r="R142" s="22">
        <f t="shared" ref="R142:V142" si="116">SUM(R143:R144)</f>
        <v>438.41472141785016</v>
      </c>
      <c r="S142" s="22">
        <f t="shared" si="116"/>
        <v>416.77475388819323</v>
      </c>
      <c r="T142" s="22">
        <f t="shared" si="116"/>
        <v>396.94580432027578</v>
      </c>
      <c r="U142" s="22">
        <f t="shared" si="116"/>
        <v>416.85677722720021</v>
      </c>
      <c r="V142" s="22">
        <f t="shared" si="116"/>
        <v>384.16919190573901</v>
      </c>
      <c r="W142" s="22">
        <f t="shared" ref="W142" si="117">SUM(W143:W144)</f>
        <v>376.72008188455732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360.35190639390771</v>
      </c>
      <c r="C143" s="31">
        <f>C13*1000*11630/RES_summary!C$6</f>
        <v>371.33634463794107</v>
      </c>
      <c r="D143" s="31">
        <f>D13*1000*11630/RES_summary!D$6</f>
        <v>379.09834632514497</v>
      </c>
      <c r="E143" s="31">
        <f>E13*1000*11630/RES_summary!E$6</f>
        <v>384.77014671297309</v>
      </c>
      <c r="F143" s="31">
        <f>F13*1000*11630/RES_summary!F$6</f>
        <v>387.54411510984107</v>
      </c>
      <c r="G143" s="31">
        <f>G13*1000*11630/RES_summary!G$6</f>
        <v>389.20810649216378</v>
      </c>
      <c r="H143" s="31">
        <f>H13*1000*11630/RES_summary!H$6</f>
        <v>390.1022742227683</v>
      </c>
      <c r="I143" s="31">
        <f>I13*1000*11630/RES_summary!I$6</f>
        <v>389.96940429914383</v>
      </c>
      <c r="J143" s="31">
        <f>J13*1000*11630/RES_summary!J$6</f>
        <v>388.36979799398898</v>
      </c>
      <c r="K143" s="31">
        <f>K13*1000*11630/RES_summary!K$6</f>
        <v>380.15950351103959</v>
      </c>
      <c r="L143" s="31">
        <f>L13*1000*11630/RES_summary!L$6</f>
        <v>370.34329839236909</v>
      </c>
      <c r="M143" s="31">
        <f>M13*1000*11630/RES_summary!M$6</f>
        <v>357.61344111260848</v>
      </c>
      <c r="N143" s="31">
        <f>N13*1000*11630/RES_summary!N$6</f>
        <v>345.11459997780747</v>
      </c>
      <c r="O143" s="31">
        <f>O13*1000*11630/RES_summary!O$6</f>
        <v>335.89240746827676</v>
      </c>
      <c r="P143" s="31">
        <f>P13*1000*11630/RES_summary!P$6</f>
        <v>323.69323586258497</v>
      </c>
      <c r="Q143" s="31">
        <f>Q13*1000*11630/RES_summary!Q$6</f>
        <v>306.35126351923526</v>
      </c>
      <c r="R143" s="31">
        <f>R13*1000*11630/RES_summary!R$6</f>
        <v>292.76009460377952</v>
      </c>
      <c r="S143" s="31">
        <f>S13*1000*11630/RES_summary!S$6</f>
        <v>271.65221499793751</v>
      </c>
      <c r="T143" s="31">
        <f>T13*1000*11630/RES_summary!T$6</f>
        <v>251.87224700418716</v>
      </c>
      <c r="U143" s="31">
        <f>U13*1000*11630/RES_summary!U$6</f>
        <v>254.50321285755012</v>
      </c>
      <c r="V143" s="31">
        <f>V13*1000*11630/RES_summary!V$6</f>
        <v>227.18360038486142</v>
      </c>
      <c r="W143" s="31">
        <f>W13*1000*11630/RES_summary!W$6</f>
        <v>216.17901537263359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88.892277249790226</v>
      </c>
      <c r="C144" s="33">
        <f>C14*1000*11630/RES_summary!C$6</f>
        <v>97.022222801931591</v>
      </c>
      <c r="D144" s="33">
        <f>D14*1000*11630/RES_summary!D$6</f>
        <v>105.43728810508397</v>
      </c>
      <c r="E144" s="33">
        <f>E14*1000*11630/RES_summary!E$6</f>
        <v>110.33806465739141</v>
      </c>
      <c r="F144" s="33">
        <f>F14*1000*11630/RES_summary!F$6</f>
        <v>115.38467548139489</v>
      </c>
      <c r="G144" s="33">
        <f>G14*1000*11630/RES_summary!G$6</f>
        <v>119.6661732091095</v>
      </c>
      <c r="H144" s="33">
        <f>H14*1000*11630/RES_summary!H$6</f>
        <v>123.15895870250678</v>
      </c>
      <c r="I144" s="33">
        <f>I14*1000*11630/RES_summary!I$6</f>
        <v>126.19909920692538</v>
      </c>
      <c r="J144" s="33">
        <f>J14*1000*11630/RES_summary!J$6</f>
        <v>127.99781673303258</v>
      </c>
      <c r="K144" s="33">
        <f>K14*1000*11630/RES_summary!K$6</f>
        <v>128.96671360974833</v>
      </c>
      <c r="L144" s="33">
        <f>L14*1000*11630/RES_summary!L$6</f>
        <v>130.01934925322988</v>
      </c>
      <c r="M144" s="33">
        <f>M14*1000*11630/RES_summary!M$6</f>
        <v>132.81867180956965</v>
      </c>
      <c r="N144" s="33">
        <f>N14*1000*11630/RES_summary!N$6</f>
        <v>136.16038845958724</v>
      </c>
      <c r="O144" s="33">
        <f>O14*1000*11630/RES_summary!O$6</f>
        <v>139.55573828556803</v>
      </c>
      <c r="P144" s="33">
        <f>P14*1000*11630/RES_summary!P$6</f>
        <v>141.16473593113301</v>
      </c>
      <c r="Q144" s="33">
        <f>Q14*1000*11630/RES_summary!Q$6</f>
        <v>142.33513143103221</v>
      </c>
      <c r="R144" s="33">
        <f>R14*1000*11630/RES_summary!R$6</f>
        <v>145.65462681407067</v>
      </c>
      <c r="S144" s="33">
        <f>S14*1000*11630/RES_summary!S$6</f>
        <v>145.12253889025575</v>
      </c>
      <c r="T144" s="33">
        <f>T14*1000*11630/RES_summary!T$6</f>
        <v>145.07355731608862</v>
      </c>
      <c r="U144" s="33">
        <f>U14*1000*11630/RES_summary!U$6</f>
        <v>162.35356436965009</v>
      </c>
      <c r="V144" s="33">
        <f>V14*1000*11630/RES_summary!V$6</f>
        <v>156.98559152087756</v>
      </c>
      <c r="W144" s="33">
        <f>W14*1000*11630/RES_summary!W$6</f>
        <v>160.54106651192373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6.7564808635291902</v>
      </c>
      <c r="C3" s="49">
        <f t="shared" ref="C3:W3" si="0">C5*C11/11630</f>
        <v>6.8465771572328311</v>
      </c>
      <c r="D3" s="49">
        <f t="shared" si="0"/>
        <v>6.9346141899570366</v>
      </c>
      <c r="E3" s="49">
        <f t="shared" si="0"/>
        <v>6.967954537487171</v>
      </c>
      <c r="F3" s="49">
        <f t="shared" si="0"/>
        <v>6.9923377750332572</v>
      </c>
      <c r="G3" s="49">
        <f t="shared" si="0"/>
        <v>7.0133856354615212</v>
      </c>
      <c r="H3" s="49">
        <f t="shared" si="0"/>
        <v>7.0527473453989886</v>
      </c>
      <c r="I3" s="49">
        <f t="shared" si="0"/>
        <v>7.0927301005675938</v>
      </c>
      <c r="J3" s="49">
        <f t="shared" si="0"/>
        <v>7.1838304624847753</v>
      </c>
      <c r="K3" s="49">
        <f t="shared" si="0"/>
        <v>7.2649081434983032</v>
      </c>
      <c r="L3" s="49">
        <f t="shared" si="0"/>
        <v>7.3316267733792504</v>
      </c>
      <c r="M3" s="49">
        <f t="shared" si="0"/>
        <v>7.3435784948747109</v>
      </c>
      <c r="N3" s="49">
        <f t="shared" si="0"/>
        <v>7.3820133450295593</v>
      </c>
      <c r="O3" s="49">
        <f t="shared" si="0"/>
        <v>7.4085082985039703</v>
      </c>
      <c r="P3" s="49">
        <f t="shared" si="0"/>
        <v>7.4493954263545969</v>
      </c>
      <c r="Q3" s="49">
        <f t="shared" si="0"/>
        <v>7.513718390766936</v>
      </c>
      <c r="R3" s="49">
        <f t="shared" si="0"/>
        <v>7.4619983309323494</v>
      </c>
      <c r="S3" s="49">
        <f t="shared" si="0"/>
        <v>7.4027812041205072</v>
      </c>
      <c r="T3" s="49">
        <f t="shared" si="0"/>
        <v>7.385367329792941</v>
      </c>
      <c r="U3" s="49">
        <f t="shared" si="0"/>
        <v>7.4338099525829593</v>
      </c>
      <c r="V3" s="49">
        <f t="shared" si="0"/>
        <v>7.5134401782226394</v>
      </c>
      <c r="W3" s="49">
        <f t="shared" si="0"/>
        <v>7.3744112643514743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8.9700767628817957</v>
      </c>
      <c r="C5" s="49">
        <f t="shared" ref="C5:W5" si="1">C7*C13/1000000</f>
        <v>9.0896909062349174</v>
      </c>
      <c r="D5" s="49">
        <f t="shared" si="1"/>
        <v>9.2065711220548376</v>
      </c>
      <c r="E5" s="49">
        <f t="shared" si="1"/>
        <v>9.2508346199744089</v>
      </c>
      <c r="F5" s="49">
        <f t="shared" si="1"/>
        <v>9.2832064296389074</v>
      </c>
      <c r="G5" s="49">
        <f t="shared" si="1"/>
        <v>9.3111501073536029</v>
      </c>
      <c r="H5" s="49">
        <f t="shared" si="1"/>
        <v>9.363407719976065</v>
      </c>
      <c r="I5" s="49">
        <f t="shared" si="1"/>
        <v>9.4164898481279824</v>
      </c>
      <c r="J5" s="49">
        <f t="shared" si="1"/>
        <v>9.5374370181162078</v>
      </c>
      <c r="K5" s="49">
        <f t="shared" si="1"/>
        <v>9.6450778206490089</v>
      </c>
      <c r="L5" s="49">
        <f t="shared" si="1"/>
        <v>9.7336551797261084</v>
      </c>
      <c r="M5" s="49">
        <f t="shared" si="1"/>
        <v>9.7495225907982856</v>
      </c>
      <c r="N5" s="49">
        <f t="shared" si="1"/>
        <v>9.8005496806728072</v>
      </c>
      <c r="O5" s="49">
        <f t="shared" si="1"/>
        <v>9.8357250584019695</v>
      </c>
      <c r="P5" s="49">
        <f t="shared" si="1"/>
        <v>9.89000785485206</v>
      </c>
      <c r="Q5" s="49">
        <f t="shared" si="1"/>
        <v>9.9754046671940024</v>
      </c>
      <c r="R5" s="49">
        <f t="shared" si="1"/>
        <v>9.9067397932355323</v>
      </c>
      <c r="S5" s="49">
        <f t="shared" si="1"/>
        <v>9.828121621452226</v>
      </c>
      <c r="T5" s="49">
        <f t="shared" si="1"/>
        <v>9.8050025166086652</v>
      </c>
      <c r="U5" s="49">
        <f t="shared" si="1"/>
        <v>9.8693161813401638</v>
      </c>
      <c r="V5" s="49">
        <f t="shared" si="1"/>
        <v>9.9750353051060863</v>
      </c>
      <c r="W5" s="49">
        <f t="shared" si="1"/>
        <v>9.7904569639734778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148868</v>
      </c>
      <c r="C7" s="35">
        <v>152823</v>
      </c>
      <c r="D7" s="35">
        <v>157408</v>
      </c>
      <c r="E7" s="35">
        <v>160931</v>
      </c>
      <c r="F7" s="35">
        <v>164600</v>
      </c>
      <c r="G7" s="35">
        <v>168610</v>
      </c>
      <c r="H7" s="35">
        <v>173597</v>
      </c>
      <c r="I7" s="35">
        <v>179306</v>
      </c>
      <c r="J7" s="35">
        <v>187693</v>
      </c>
      <c r="K7" s="35">
        <v>196751</v>
      </c>
      <c r="L7" s="35">
        <v>206402</v>
      </c>
      <c r="M7" s="35">
        <v>214697</v>
      </c>
      <c r="N7" s="35">
        <v>225079</v>
      </c>
      <c r="O7" s="35">
        <v>235836</v>
      </c>
      <c r="P7" s="35">
        <v>248434</v>
      </c>
      <c r="Q7" s="35">
        <v>264023</v>
      </c>
      <c r="R7" s="35">
        <v>274005</v>
      </c>
      <c r="S7" s="35">
        <v>284011</v>
      </c>
      <c r="T7" s="35">
        <v>296863</v>
      </c>
      <c r="U7" s="35">
        <v>313817</v>
      </c>
      <c r="V7" s="35">
        <v>331921</v>
      </c>
      <c r="W7" s="35">
        <v>335382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11782.443230014935</v>
      </c>
      <c r="D8" s="52">
        <v>12462.791383938078</v>
      </c>
      <c r="E8" s="52">
        <v>11451.463390303106</v>
      </c>
      <c r="F8" s="52">
        <v>11648.461332213221</v>
      </c>
      <c r="G8" s="52">
        <v>12040.787306170794</v>
      </c>
      <c r="H8" s="52">
        <v>13069.443422163429</v>
      </c>
      <c r="I8" s="52">
        <v>13843.431803750631</v>
      </c>
      <c r="J8" s="52">
        <v>16573.754588151322</v>
      </c>
      <c r="K8" s="52">
        <v>17297.413926331501</v>
      </c>
      <c r="L8" s="52">
        <v>17943.411983092723</v>
      </c>
      <c r="M8" s="52">
        <v>16640.750937161152</v>
      </c>
      <c r="N8" s="52">
        <v>18781.432981277088</v>
      </c>
      <c r="O8" s="52">
        <v>19210.460322285071</v>
      </c>
      <c r="P8" s="52">
        <v>21105.835181224655</v>
      </c>
      <c r="Q8" s="52">
        <v>24151.559793421737</v>
      </c>
      <c r="R8" s="52">
        <v>18599.636408580351</v>
      </c>
      <c r="S8" s="52">
        <v>18679.067290875246</v>
      </c>
      <c r="T8" s="52">
        <v>21580.85471904499</v>
      </c>
      <c r="U8" s="52">
        <v>28736.443230014935</v>
      </c>
      <c r="V8" s="52">
        <v>30566.791383938049</v>
      </c>
      <c r="W8" s="52">
        <v>14912.463390303077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7827.4432300149347</v>
      </c>
      <c r="D9" s="36">
        <v>7877.7913839380781</v>
      </c>
      <c r="E9" s="36">
        <v>7928.4633903031063</v>
      </c>
      <c r="F9" s="36">
        <v>7979.4613322132209</v>
      </c>
      <c r="G9" s="36">
        <v>8030.7873061707942</v>
      </c>
      <c r="H9" s="36">
        <v>8082.4434221634292</v>
      </c>
      <c r="I9" s="36">
        <v>8134.4318037506309</v>
      </c>
      <c r="J9" s="36">
        <v>8186.7545881513215</v>
      </c>
      <c r="K9" s="36">
        <v>8239.413926331501</v>
      </c>
      <c r="L9" s="36">
        <v>8292.4119830927229</v>
      </c>
      <c r="M9" s="36">
        <v>8345.7509371611523</v>
      </c>
      <c r="N9" s="36">
        <v>8399.4329812770884</v>
      </c>
      <c r="O9" s="36">
        <v>8453.460322285071</v>
      </c>
      <c r="P9" s="36">
        <v>8507.8351812246547</v>
      </c>
      <c r="Q9" s="36">
        <v>8562.5597934217658</v>
      </c>
      <c r="R9" s="36">
        <v>8617.6364085803507</v>
      </c>
      <c r="S9" s="36">
        <v>8673.0672908752458</v>
      </c>
      <c r="T9" s="36">
        <v>8728.8547190449899</v>
      </c>
      <c r="U9" s="36">
        <v>11782.443230014935</v>
      </c>
      <c r="V9" s="36">
        <v>12462.791383938049</v>
      </c>
      <c r="W9" s="36">
        <v>11451.463390303077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8759.9999999999945</v>
      </c>
      <c r="E11" s="54">
        <v>8759.9999999999982</v>
      </c>
      <c r="F11" s="54">
        <v>8759.9999999999945</v>
      </c>
      <c r="G11" s="54">
        <v>8759.9999999999927</v>
      </c>
      <c r="H11" s="54">
        <v>8759.9999999999909</v>
      </c>
      <c r="I11" s="54">
        <v>8759.9999999999982</v>
      </c>
      <c r="J11" s="54">
        <v>8759.9999999999945</v>
      </c>
      <c r="K11" s="54">
        <v>8759.9999999999945</v>
      </c>
      <c r="L11" s="54">
        <v>8759.9999999999982</v>
      </c>
      <c r="M11" s="54">
        <v>8759.9999999999909</v>
      </c>
      <c r="N11" s="54">
        <v>8759.9999999999982</v>
      </c>
      <c r="O11" s="54">
        <v>8759.9999999999927</v>
      </c>
      <c r="P11" s="54">
        <v>8759.9999999999927</v>
      </c>
      <c r="Q11" s="54">
        <v>8760</v>
      </c>
      <c r="R11" s="54">
        <v>8759.9999999999964</v>
      </c>
      <c r="S11" s="54">
        <v>8760</v>
      </c>
      <c r="T11" s="54">
        <v>8760</v>
      </c>
      <c r="U11" s="54">
        <v>8759.9999999999982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60.255237948261517</v>
      </c>
      <c r="C13" s="35">
        <v>59.478553007302033</v>
      </c>
      <c r="D13" s="35">
        <v>58.488584583088773</v>
      </c>
      <c r="E13" s="35">
        <v>57.483235796548882</v>
      </c>
      <c r="F13" s="35">
        <v>56.398580982010373</v>
      </c>
      <c r="G13" s="35">
        <v>55.223000458772333</v>
      </c>
      <c r="H13" s="35">
        <v>53.937612516207459</v>
      </c>
      <c r="I13" s="35">
        <v>52.516312048274912</v>
      </c>
      <c r="J13" s="35">
        <v>50.814026192325805</v>
      </c>
      <c r="K13" s="35">
        <v>49.021747389588917</v>
      </c>
      <c r="L13" s="35">
        <v>47.158725107925839</v>
      </c>
      <c r="M13" s="35">
        <v>45.410613985282907</v>
      </c>
      <c r="N13" s="35">
        <v>43.542710251390879</v>
      </c>
      <c r="O13" s="35">
        <v>41.705783079775649</v>
      </c>
      <c r="P13" s="35">
        <v>39.809397485255879</v>
      </c>
      <c r="Q13" s="35">
        <v>37.782332096802186</v>
      </c>
      <c r="R13" s="35">
        <v>36.155324878142856</v>
      </c>
      <c r="S13" s="35">
        <v>34.604721723638256</v>
      </c>
      <c r="T13" s="35">
        <v>33.02871195335446</v>
      </c>
      <c r="U13" s="35">
        <v>31.449271968504458</v>
      </c>
      <c r="V13" s="35">
        <v>30.052438095529016</v>
      </c>
      <c r="W13" s="35">
        <v>29.191957123439771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50.181323700163674</v>
      </c>
      <c r="D14" s="36">
        <v>47.465964240424192</v>
      </c>
      <c r="E14" s="36">
        <v>45.583252399722213</v>
      </c>
      <c r="F14" s="36">
        <v>44.055273593671785</v>
      </c>
      <c r="G14" s="36">
        <v>42.508904504739739</v>
      </c>
      <c r="H14" s="36">
        <v>41.261677854910054</v>
      </c>
      <c r="I14" s="36">
        <v>39.240577030447056</v>
      </c>
      <c r="J14" s="36">
        <v>37.061126521110182</v>
      </c>
      <c r="K14" s="36">
        <v>34.924795798434481</v>
      </c>
      <c r="L14" s="36">
        <v>32.782985579199668</v>
      </c>
      <c r="M14" s="36">
        <v>31.173029486867808</v>
      </c>
      <c r="N14" s="36">
        <v>29.66423932333857</v>
      </c>
      <c r="O14" s="36">
        <v>28.346048548505753</v>
      </c>
      <c r="P14" s="36">
        <v>26.861027997778429</v>
      </c>
      <c r="Q14" s="36">
        <v>24.8984287261055</v>
      </c>
      <c r="R14" s="36">
        <v>24.22589606021943</v>
      </c>
      <c r="S14" s="36">
        <v>23.768829281243086</v>
      </c>
      <c r="T14" s="36">
        <v>23.300287213580322</v>
      </c>
      <c r="U14" s="36">
        <v>22.813270841776994</v>
      </c>
      <c r="V14" s="36">
        <v>22.811603781815077</v>
      </c>
      <c r="W14" s="36">
        <v>22.626483371832691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1.1054362919454366</v>
      </c>
      <c r="C16" s="44">
        <f>C7/RES_summary!C$6</f>
        <v>1.1255606702264775</v>
      </c>
      <c r="D16" s="44">
        <f>D7/RES_summary!D$6</f>
        <v>1.1482762142367342</v>
      </c>
      <c r="E16" s="44">
        <f>E7/RES_summary!E$6</f>
        <v>1.1645295743664703</v>
      </c>
      <c r="F16" s="44">
        <f>F7/RES_summary!F$6</f>
        <v>1.181792073520965</v>
      </c>
      <c r="G16" s="44">
        <f>G7/RES_summary!G$6</f>
        <v>1.2005069455816701</v>
      </c>
      <c r="H16" s="44">
        <f>H7/RES_summary!H$6</f>
        <v>1.2207517316550052</v>
      </c>
      <c r="I16" s="44">
        <f>I7/RES_summary!I$6</f>
        <v>1.2452756807811707</v>
      </c>
      <c r="J16" s="44">
        <f>J7/RES_summary!J$6</f>
        <v>1.2798791672633294</v>
      </c>
      <c r="K16" s="44">
        <f>K7/RES_summary!K$6</f>
        <v>1.318132181020333</v>
      </c>
      <c r="L16" s="44">
        <f>L7/RES_summary!L$6</f>
        <v>1.3569794351233366</v>
      </c>
      <c r="M16" s="44">
        <f>M7/RES_summary!M$6</f>
        <v>1.3937562482959194</v>
      </c>
      <c r="N16" s="44">
        <f>N7/RES_summary!N$6</f>
        <v>1.4354985809496477</v>
      </c>
      <c r="O16" s="44">
        <f>O7/RES_summary!O$6</f>
        <v>1.467454001281804</v>
      </c>
      <c r="P16" s="44">
        <f>P7/RES_summary!P$6</f>
        <v>1.4995442830153374</v>
      </c>
      <c r="Q16" s="44">
        <f>Q7/RES_summary!Q$6</f>
        <v>1.5270095198436109</v>
      </c>
      <c r="R16" s="44">
        <f>R7/RES_summary!R$6</f>
        <v>1.5360574497426871</v>
      </c>
      <c r="S16" s="44">
        <f>S7/RES_summary!S$6</f>
        <v>1.5450074799401605</v>
      </c>
      <c r="T16" s="44">
        <f>T7/RES_summary!T$6</f>
        <v>1.5513974246414983</v>
      </c>
      <c r="U16" s="44">
        <f>U7/RES_summary!U$6</f>
        <v>1.5615816004100298</v>
      </c>
      <c r="V16" s="44">
        <f>V7/RES_summary!V$6</f>
        <v>1.5687656264031269</v>
      </c>
      <c r="W16" s="44">
        <f>W7/RES_summary!W$6</f>
        <v>1.5745633802816901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66.608326807816169</v>
      </c>
      <c r="C17" s="52">
        <f t="shared" si="2"/>
        <v>66.946719986999952</v>
      </c>
      <c r="D17" s="52">
        <f t="shared" si="2"/>
        <v>67.161050481134197</v>
      </c>
      <c r="E17" s="52">
        <f t="shared" si="2"/>
        <v>66.940928115362524</v>
      </c>
      <c r="F17" s="52">
        <f t="shared" si="2"/>
        <v>66.651395962370103</v>
      </c>
      <c r="G17" s="52">
        <f t="shared" si="2"/>
        <v>66.295595606615947</v>
      </c>
      <c r="H17" s="52">
        <f t="shared" si="2"/>
        <v>65.844433880496936</v>
      </c>
      <c r="I17" s="52">
        <f t="shared" si="2"/>
        <v>65.397286238031938</v>
      </c>
      <c r="J17" s="52">
        <f t="shared" si="2"/>
        <v>65.035813528330962</v>
      </c>
      <c r="K17" s="52">
        <f t="shared" si="2"/>
        <v>64.61714280406666</v>
      </c>
      <c r="L17" s="52">
        <f t="shared" si="2"/>
        <v>63.993420158089918</v>
      </c>
      <c r="M17" s="52">
        <f t="shared" si="2"/>
        <v>63.29132698094211</v>
      </c>
      <c r="N17" s="52">
        <f t="shared" si="2"/>
        <v>62.505498776573283</v>
      </c>
      <c r="O17" s="52">
        <f t="shared" si="2"/>
        <v>61.201318257007735</v>
      </c>
      <c r="P17" s="52">
        <f t="shared" si="2"/>
        <v>59.695954409300604</v>
      </c>
      <c r="Q17" s="52">
        <f t="shared" si="2"/>
        <v>57.693980793709756</v>
      </c>
      <c r="R17" s="52">
        <f t="shared" ref="R17:V17" si="3">R13*R16</f>
        <v>55.536656126938446</v>
      </c>
      <c r="S17" s="52">
        <f t="shared" si="3"/>
        <v>53.464553904268868</v>
      </c>
      <c r="T17" s="52">
        <f t="shared" si="3"/>
        <v>51.240658663659978</v>
      </c>
      <c r="U17" s="52">
        <f t="shared" si="3"/>
        <v>49.110604452307477</v>
      </c>
      <c r="V17" s="52">
        <f t="shared" si="3"/>
        <v>47.145231873873769</v>
      </c>
      <c r="W17" s="52">
        <f t="shared" ref="W17" si="4">W13*W16</f>
        <v>45.964586685321486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583.48894283646928</v>
      </c>
      <c r="C18" s="36">
        <f>C3*11630*1000/RES_summary!C$6</f>
        <v>586.45326708611913</v>
      </c>
      <c r="D18" s="36">
        <f>D3*11630*1000/RES_summary!D$6</f>
        <v>588.33080221473517</v>
      </c>
      <c r="E18" s="36">
        <f>E3*11630*1000/RES_summary!E$6</f>
        <v>586.40253029057556</v>
      </c>
      <c r="F18" s="36">
        <f>F3*11630*1000/RES_summary!F$6</f>
        <v>583.86622863036177</v>
      </c>
      <c r="G18" s="36">
        <f>G3*11630*1000/RES_summary!G$6</f>
        <v>580.74941751395522</v>
      </c>
      <c r="H18" s="36">
        <f>H3*11630*1000/RES_summary!H$6</f>
        <v>576.79724079315247</v>
      </c>
      <c r="I18" s="36">
        <f>I3*11630*1000/RES_summary!I$6</f>
        <v>572.88022744515979</v>
      </c>
      <c r="J18" s="36">
        <f>J3*11630*1000/RES_summary!J$6</f>
        <v>569.71372650817898</v>
      </c>
      <c r="K18" s="36">
        <f>K3*11630*1000/RES_summary!K$6</f>
        <v>566.04617096362358</v>
      </c>
      <c r="L18" s="36">
        <f>L3*11630*1000/RES_summary!L$6</f>
        <v>560.5823605848675</v>
      </c>
      <c r="M18" s="36">
        <f>M3*11630*1000/RES_summary!M$6</f>
        <v>554.43202435305238</v>
      </c>
      <c r="N18" s="36">
        <f>N3*11630*1000/RES_summary!N$6</f>
        <v>547.54816928278183</v>
      </c>
      <c r="O18" s="36">
        <f>O3*11630*1000/RES_summary!O$6</f>
        <v>536.12354793138729</v>
      </c>
      <c r="P18" s="36">
        <f>P3*11630*1000/RES_summary!P$6</f>
        <v>522.93656062547291</v>
      </c>
      <c r="Q18" s="36">
        <f>Q3*11630*1000/RES_summary!Q$6</f>
        <v>505.39927175289733</v>
      </c>
      <c r="R18" s="36">
        <f>R3*11630*1000/RES_summary!R$6</f>
        <v>486.50110767198049</v>
      </c>
      <c r="S18" s="36">
        <f>S3*11630*1000/RES_summary!S$6</f>
        <v>468.34949220139532</v>
      </c>
      <c r="T18" s="36">
        <f>T3*11630*1000/RES_summary!T$6</f>
        <v>448.86816989366145</v>
      </c>
      <c r="U18" s="36">
        <f>U3*11630*1000/RES_summary!U$6</f>
        <v>430.20889500221341</v>
      </c>
      <c r="V18" s="36">
        <f>V3*11630*1000/RES_summary!V$6</f>
        <v>412.9922312151341</v>
      </c>
      <c r="W18" s="36">
        <f>W3*11630*1000/RES_summary!W$6</f>
        <v>402.64977936341614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3.3489396611471625</v>
      </c>
      <c r="C3" s="49">
        <f t="shared" ref="C3:W3" si="0">C5*C11/11630</f>
        <v>3.3244819559624657</v>
      </c>
      <c r="D3" s="49">
        <f t="shared" si="0"/>
        <v>3.3074296772042846</v>
      </c>
      <c r="E3" s="49">
        <f t="shared" si="0"/>
        <v>3.2838624421655078</v>
      </c>
      <c r="F3" s="49">
        <f t="shared" si="0"/>
        <v>3.2654548559184016</v>
      </c>
      <c r="G3" s="49">
        <f t="shared" si="0"/>
        <v>3.2282019227598506</v>
      </c>
      <c r="H3" s="49">
        <f t="shared" si="0"/>
        <v>3.1998140973639058</v>
      </c>
      <c r="I3" s="49">
        <f t="shared" si="0"/>
        <v>3.1192067279452922</v>
      </c>
      <c r="J3" s="49">
        <f t="shared" si="0"/>
        <v>3.0413476360225804</v>
      </c>
      <c r="K3" s="49">
        <f t="shared" si="0"/>
        <v>2.9804344452902738</v>
      </c>
      <c r="L3" s="49">
        <f t="shared" si="0"/>
        <v>2.9052389767499123</v>
      </c>
      <c r="M3" s="49">
        <f t="shared" si="0"/>
        <v>2.8203355692566521</v>
      </c>
      <c r="N3" s="49">
        <f t="shared" si="0"/>
        <v>2.7462429187848554</v>
      </c>
      <c r="O3" s="49">
        <f t="shared" si="0"/>
        <v>2.6867976476444939</v>
      </c>
      <c r="P3" s="49">
        <f t="shared" si="0"/>
        <v>2.6338000312957601</v>
      </c>
      <c r="Q3" s="49">
        <f t="shared" si="0"/>
        <v>2.6245553912445656</v>
      </c>
      <c r="R3" s="49">
        <f t="shared" si="0"/>
        <v>2.6197387448837111</v>
      </c>
      <c r="S3" s="49">
        <f t="shared" si="0"/>
        <v>2.5957780340572523</v>
      </c>
      <c r="T3" s="49">
        <f t="shared" si="0"/>
        <v>2.6253591243370744</v>
      </c>
      <c r="U3" s="49">
        <f t="shared" si="0"/>
        <v>2.7013143647669264</v>
      </c>
      <c r="V3" s="49">
        <f t="shared" si="0"/>
        <v>2.7879348141634774</v>
      </c>
      <c r="W3" s="49">
        <f t="shared" si="0"/>
        <v>2.7737653520220524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94.65584676980572</v>
      </c>
      <c r="C5" s="49">
        <f t="shared" ref="C5:W5" si="1">C7*C13/1000000</f>
        <v>94.748949491940053</v>
      </c>
      <c r="D5" s="49">
        <f t="shared" si="1"/>
        <v>94.363596375476916</v>
      </c>
      <c r="E5" s="49">
        <f t="shared" si="1"/>
        <v>93.576436909470658</v>
      </c>
      <c r="F5" s="49">
        <f t="shared" si="1"/>
        <v>92.950340005330048</v>
      </c>
      <c r="G5" s="49">
        <f t="shared" si="1"/>
        <v>91.802545471620192</v>
      </c>
      <c r="H5" s="49">
        <f t="shared" si="1"/>
        <v>90.565087551966528</v>
      </c>
      <c r="I5" s="49">
        <f t="shared" si="1"/>
        <v>88.979365212608201</v>
      </c>
      <c r="J5" s="49">
        <f t="shared" si="1"/>
        <v>87.458101437244679</v>
      </c>
      <c r="K5" s="49">
        <f t="shared" si="1"/>
        <v>85.775996912547129</v>
      </c>
      <c r="L5" s="49">
        <f t="shared" si="1"/>
        <v>83.932557339352385</v>
      </c>
      <c r="M5" s="49">
        <f t="shared" si="1"/>
        <v>81.53102808181859</v>
      </c>
      <c r="N5" s="49">
        <f t="shared" si="1"/>
        <v>79.431316487421697</v>
      </c>
      <c r="O5" s="49">
        <f t="shared" si="1"/>
        <v>77.718009384440137</v>
      </c>
      <c r="P5" s="49">
        <f t="shared" si="1"/>
        <v>76.370118235618804</v>
      </c>
      <c r="Q5" s="49">
        <f t="shared" si="1"/>
        <v>75.901777761480844</v>
      </c>
      <c r="R5" s="49">
        <f t="shared" si="1"/>
        <v>75.607765984032866</v>
      </c>
      <c r="S5" s="49">
        <f t="shared" si="1"/>
        <v>75.744731315607908</v>
      </c>
      <c r="T5" s="49">
        <f t="shared" si="1"/>
        <v>76.896856672198624</v>
      </c>
      <c r="U5" s="49">
        <f t="shared" si="1"/>
        <v>78.803062535406909</v>
      </c>
      <c r="V5" s="49">
        <f t="shared" si="1"/>
        <v>81.177000768635025</v>
      </c>
      <c r="W5" s="49">
        <f t="shared" si="1"/>
        <v>80.532770898682287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119833</v>
      </c>
      <c r="C7" s="35">
        <v>121283</v>
      </c>
      <c r="D7" s="35">
        <v>122961</v>
      </c>
      <c r="E7" s="35">
        <v>124717</v>
      </c>
      <c r="F7" s="35">
        <v>127316</v>
      </c>
      <c r="G7" s="35">
        <v>129280</v>
      </c>
      <c r="H7" s="35">
        <v>131609</v>
      </c>
      <c r="I7" s="35">
        <v>133655</v>
      </c>
      <c r="J7" s="35">
        <v>136453</v>
      </c>
      <c r="K7" s="35">
        <v>139438</v>
      </c>
      <c r="L7" s="35">
        <v>142674</v>
      </c>
      <c r="M7" s="35">
        <v>144975</v>
      </c>
      <c r="N7" s="35">
        <v>148199</v>
      </c>
      <c r="O7" s="35">
        <v>152601</v>
      </c>
      <c r="P7" s="35">
        <v>158158</v>
      </c>
      <c r="Q7" s="35">
        <v>166302</v>
      </c>
      <c r="R7" s="35">
        <v>172337</v>
      </c>
      <c r="S7" s="35">
        <v>178355</v>
      </c>
      <c r="T7" s="35">
        <v>186365</v>
      </c>
      <c r="U7" s="35">
        <v>196524</v>
      </c>
      <c r="V7" s="35">
        <v>207651</v>
      </c>
      <c r="W7" s="35">
        <v>209758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8741.5631449761568</v>
      </c>
      <c r="D8" s="52">
        <v>9063.7013872556272</v>
      </c>
      <c r="E8" s="52">
        <v>9237.0550079777167</v>
      </c>
      <c r="F8" s="52">
        <v>10176.639698371888</v>
      </c>
      <c r="G8" s="52">
        <v>9639.4713522503007</v>
      </c>
      <c r="H8" s="52">
        <v>10103.566068623302</v>
      </c>
      <c r="I8" s="52">
        <v>9920.9401543486892</v>
      </c>
      <c r="J8" s="52">
        <v>10774.610126815038</v>
      </c>
      <c r="K8" s="52">
        <v>11064.592716659914</v>
      </c>
      <c r="L8" s="52">
        <v>11419.904870522878</v>
      </c>
      <c r="M8" s="52">
        <v>10590.563753834373</v>
      </c>
      <c r="N8" s="52">
        <v>11620.586753640295</v>
      </c>
      <c r="O8" s="52">
        <v>12906.991481463221</v>
      </c>
      <c r="P8" s="52">
        <v>14171.795776200539</v>
      </c>
      <c r="Q8" s="52">
        <v>16870.017707060033</v>
      </c>
      <c r="R8" s="52">
        <v>14776.563144976157</v>
      </c>
      <c r="S8" s="52">
        <v>15081.701387255627</v>
      </c>
      <c r="T8" s="52">
        <v>17247.055007977702</v>
      </c>
      <c r="U8" s="52">
        <v>20335.639698371873</v>
      </c>
      <c r="V8" s="52">
        <v>20766.471352250315</v>
      </c>
      <c r="W8" s="52">
        <v>12210.566068623302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7291.5631449761568</v>
      </c>
      <c r="D9" s="36">
        <v>7385.7013872556272</v>
      </c>
      <c r="E9" s="36">
        <v>7481.0550079777022</v>
      </c>
      <c r="F9" s="36">
        <v>7577.6396983718732</v>
      </c>
      <c r="G9" s="36">
        <v>7675.4713522503152</v>
      </c>
      <c r="H9" s="36">
        <v>7774.5660686233023</v>
      </c>
      <c r="I9" s="36">
        <v>7874.9401543486747</v>
      </c>
      <c r="J9" s="36">
        <v>7976.6101268150378</v>
      </c>
      <c r="K9" s="36">
        <v>8079.592716659914</v>
      </c>
      <c r="L9" s="36">
        <v>8183.9048705228779</v>
      </c>
      <c r="M9" s="36">
        <v>8289.5637538343726</v>
      </c>
      <c r="N9" s="36">
        <v>8396.5867536402948</v>
      </c>
      <c r="O9" s="36">
        <v>8504.9914814632211</v>
      </c>
      <c r="P9" s="36">
        <v>8614.795776200539</v>
      </c>
      <c r="Q9" s="36">
        <v>8726.017707060033</v>
      </c>
      <c r="R9" s="36">
        <v>8741.5631449761568</v>
      </c>
      <c r="S9" s="36">
        <v>9063.7013872556272</v>
      </c>
      <c r="T9" s="36">
        <v>9237.0550079777022</v>
      </c>
      <c r="U9" s="36">
        <v>10176.639698371873</v>
      </c>
      <c r="V9" s="36">
        <v>9639.4713522503152</v>
      </c>
      <c r="W9" s="36">
        <v>10103.566068623302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411.47134158400007</v>
      </c>
      <c r="C11" s="54">
        <v>408.06494800380307</v>
      </c>
      <c r="D11" s="54">
        <v>407.62972823577303</v>
      </c>
      <c r="E11" s="54">
        <v>408.12966878972503</v>
      </c>
      <c r="F11" s="54">
        <v>408.57558963370423</v>
      </c>
      <c r="G11" s="54">
        <v>408.96456812630976</v>
      </c>
      <c r="H11" s="54">
        <v>410.90710513572697</v>
      </c>
      <c r="I11" s="54">
        <v>407.69423516704813</v>
      </c>
      <c r="J11" s="54">
        <v>404.43220725895679</v>
      </c>
      <c r="K11" s="54">
        <v>404.10433974980162</v>
      </c>
      <c r="L11" s="54">
        <v>402.56046486218241</v>
      </c>
      <c r="M11" s="54">
        <v>402.30699210046362</v>
      </c>
      <c r="N11" s="54">
        <v>402.09336264149067</v>
      </c>
      <c r="O11" s="54">
        <v>402.06197880772658</v>
      </c>
      <c r="P11" s="54">
        <v>401.08742884836124</v>
      </c>
      <c r="Q11" s="54">
        <v>402.1457744519999</v>
      </c>
      <c r="R11" s="54">
        <v>402.96867929455567</v>
      </c>
      <c r="S11" s="54">
        <v>398.56103535831198</v>
      </c>
      <c r="T11" s="54">
        <v>397.06339033074005</v>
      </c>
      <c r="U11" s="54">
        <v>398.66833916668838</v>
      </c>
      <c r="V11" s="54">
        <v>399.41955950224053</v>
      </c>
      <c r="W11" s="54">
        <v>400.56849756978005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789.89799779531279</v>
      </c>
      <c r="C13" s="35">
        <v>781.22201373597329</v>
      </c>
      <c r="D13" s="35">
        <v>767.4270408948928</v>
      </c>
      <c r="E13" s="35">
        <v>750.31019756304806</v>
      </c>
      <c r="F13" s="35">
        <v>730.07587424463577</v>
      </c>
      <c r="G13" s="35">
        <v>710.10632326438883</v>
      </c>
      <c r="H13" s="35">
        <v>688.1374947911354</v>
      </c>
      <c r="I13" s="35">
        <v>665.7391434110823</v>
      </c>
      <c r="J13" s="35">
        <v>640.93938159838683</v>
      </c>
      <c r="K13" s="35">
        <v>615.15510056474648</v>
      </c>
      <c r="L13" s="35">
        <v>588.28207900074563</v>
      </c>
      <c r="M13" s="35">
        <v>562.37991434260107</v>
      </c>
      <c r="N13" s="35">
        <v>535.97741204341253</v>
      </c>
      <c r="O13" s="35">
        <v>509.28899145117094</v>
      </c>
      <c r="P13" s="35">
        <v>482.87230640004805</v>
      </c>
      <c r="Q13" s="35">
        <v>456.40929009561421</v>
      </c>
      <c r="R13" s="35">
        <v>438.72044879528409</v>
      </c>
      <c r="S13" s="35">
        <v>424.68521384658635</v>
      </c>
      <c r="T13" s="35">
        <v>412.61426057574448</v>
      </c>
      <c r="U13" s="35">
        <v>400.98442193018104</v>
      </c>
      <c r="V13" s="35">
        <v>390.92997755192619</v>
      </c>
      <c r="W13" s="35">
        <v>383.93182094929529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669.52486118145634</v>
      </c>
      <c r="D14" s="36">
        <v>601.14487325292475</v>
      </c>
      <c r="E14" s="36">
        <v>554.51774421264804</v>
      </c>
      <c r="F14" s="36">
        <v>526.64392967307651</v>
      </c>
      <c r="G14" s="36">
        <v>509.88739319408302</v>
      </c>
      <c r="H14" s="36">
        <v>485.33915831041202</v>
      </c>
      <c r="I14" s="36">
        <v>467.16108042321605</v>
      </c>
      <c r="J14" s="36">
        <v>443.58399392167064</v>
      </c>
      <c r="K14" s="36">
        <v>424.77384441968547</v>
      </c>
      <c r="L14" s="36">
        <v>404.64527074182536</v>
      </c>
      <c r="M14" s="36">
        <v>391.5165094696078</v>
      </c>
      <c r="N14" s="36">
        <v>390.06080903774341</v>
      </c>
      <c r="O14" s="36">
        <v>387.7564068032579</v>
      </c>
      <c r="P14" s="36">
        <v>385.05485630685445</v>
      </c>
      <c r="Q14" s="36">
        <v>380.81308229490782</v>
      </c>
      <c r="R14" s="36">
        <v>376.18233815019494</v>
      </c>
      <c r="S14" s="36">
        <v>370.35363648952062</v>
      </c>
      <c r="T14" s="36">
        <v>363.78594837672171</v>
      </c>
      <c r="U14" s="36">
        <v>357.28757455353576</v>
      </c>
      <c r="V14" s="36">
        <v>350.99767452818634</v>
      </c>
      <c r="W14" s="36">
        <v>348.83119732439843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0.88983359199221801</v>
      </c>
      <c r="C16" s="44">
        <f>C7/RES_summary!C$6</f>
        <v>0.89326459215614062</v>
      </c>
      <c r="D16" s="44">
        <f>D7/RES_summary!D$6</f>
        <v>0.89698866371952557</v>
      </c>
      <c r="E16" s="44">
        <f>E7/RES_summary!E$6</f>
        <v>0.90247767631011477</v>
      </c>
      <c r="F16" s="44">
        <f>F7/RES_summary!F$6</f>
        <v>0.91410109132682371</v>
      </c>
      <c r="G16" s="44">
        <f>G7/RES_summary!G$6</f>
        <v>0.92047647188659232</v>
      </c>
      <c r="H16" s="44">
        <f>H7/RES_summary!H$6</f>
        <v>0.9254878520445835</v>
      </c>
      <c r="I16" s="44">
        <f>I7/RES_summary!I$6</f>
        <v>0.92823062872858342</v>
      </c>
      <c r="J16" s="44">
        <f>J7/RES_summary!J$6</f>
        <v>0.93047344339204496</v>
      </c>
      <c r="K16" s="44">
        <f>K7/RES_summary!K$6</f>
        <v>0.93416407061266871</v>
      </c>
      <c r="L16" s="44">
        <f>L7/RES_summary!L$6</f>
        <v>0.93800294535317941</v>
      </c>
      <c r="M16" s="44">
        <f>M7/RES_summary!M$6</f>
        <v>0.94113942950623852</v>
      </c>
      <c r="N16" s="44">
        <f>N7/RES_summary!N$6</f>
        <v>0.94517682324053698</v>
      </c>
      <c r="O16" s="44">
        <f>O7/RES_summary!O$6</f>
        <v>0.9495367460845866</v>
      </c>
      <c r="P16" s="44">
        <f>P7/RES_summary!P$6</f>
        <v>0.95463956106305792</v>
      </c>
      <c r="Q16" s="44">
        <f>Q7/RES_summary!Q$6</f>
        <v>0.96182808758718807</v>
      </c>
      <c r="R16" s="44">
        <f>R7/RES_summary!R$6</f>
        <v>0.96611205166440561</v>
      </c>
      <c r="S16" s="44">
        <f>S7/RES_summary!S$6</f>
        <v>0.97024343805249558</v>
      </c>
      <c r="T16" s="44">
        <f>T7/RES_summary!T$6</f>
        <v>0.97393808269576487</v>
      </c>
      <c r="U16" s="44">
        <f>U7/RES_summary!U$6</f>
        <v>0.97792108916655474</v>
      </c>
      <c r="V16" s="44">
        <f>V7/RES_summary!V$6</f>
        <v>0.98142555333418402</v>
      </c>
      <c r="W16" s="44">
        <f>W7/RES_summary!W$6</f>
        <v>0.98477934272300471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702.87777268566424</v>
      </c>
      <c r="C17" s="52">
        <f t="shared" si="2"/>
        <v>697.83796348326302</v>
      </c>
      <c r="D17" s="52">
        <f t="shared" si="2"/>
        <v>688.37335591453962</v>
      </c>
      <c r="E17" s="52">
        <f t="shared" si="2"/>
        <v>677.13820360848274</v>
      </c>
      <c r="F17" s="52">
        <f t="shared" si="2"/>
        <v>667.36315339840644</v>
      </c>
      <c r="G17" s="52">
        <f t="shared" si="2"/>
        <v>653.63616310276461</v>
      </c>
      <c r="H17" s="52">
        <f t="shared" si="2"/>
        <v>636.86289196558869</v>
      </c>
      <c r="I17" s="52">
        <f t="shared" si="2"/>
        <v>617.95946365769748</v>
      </c>
      <c r="J17" s="52">
        <f t="shared" si="2"/>
        <v>596.3770734014189</v>
      </c>
      <c r="K17" s="52">
        <f t="shared" si="2"/>
        <v>574.65579280170914</v>
      </c>
      <c r="L17" s="52">
        <f t="shared" si="2"/>
        <v>551.81032280119121</v>
      </c>
      <c r="M17" s="52">
        <f t="shared" si="2"/>
        <v>529.27791175016284</v>
      </c>
      <c r="N17" s="52">
        <f t="shared" si="2"/>
        <v>506.59342764387696</v>
      </c>
      <c r="O17" s="52">
        <f t="shared" si="2"/>
        <v>483.58861175924568</v>
      </c>
      <c r="P17" s="52">
        <f t="shared" si="2"/>
        <v>460.96900663124831</v>
      </c>
      <c r="Q17" s="52">
        <f t="shared" si="2"/>
        <v>438.98727464969073</v>
      </c>
      <c r="R17" s="52">
        <f t="shared" ref="R17:V17" si="3">R13*R16</f>
        <v>423.85311289274074</v>
      </c>
      <c r="S17" s="52">
        <f t="shared" si="3"/>
        <v>412.04804197257124</v>
      </c>
      <c r="T17" s="52">
        <f t="shared" si="3"/>
        <v>401.86074183807131</v>
      </c>
      <c r="U17" s="52">
        <f t="shared" si="3"/>
        <v>392.13112263278396</v>
      </c>
      <c r="V17" s="52">
        <f t="shared" si="3"/>
        <v>383.6686695338193</v>
      </c>
      <c r="W17" s="52">
        <f t="shared" ref="W17" si="4">W13*W16</f>
        <v>378.08812628489335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289.21406009654413</v>
      </c>
      <c r="C18" s="36">
        <f>C3*11630*1000/RES_summary!C$6</f>
        <v>284.76321228387758</v>
      </c>
      <c r="D18" s="36">
        <f>D3*11630*1000/RES_summary!D$6</f>
        <v>280.60144399619082</v>
      </c>
      <c r="E18" s="36">
        <f>E3*11630*1000/RES_summary!E$6</f>
        <v>276.36019076359941</v>
      </c>
      <c r="F18" s="36">
        <f>F3*11630*1000/RES_summary!F$6</f>
        <v>272.66829389956206</v>
      </c>
      <c r="G18" s="36">
        <f>G3*11630*1000/RES_summary!G$6</f>
        <v>267.31403115506026</v>
      </c>
      <c r="H18" s="36">
        <f>H3*11630*1000/RES_summary!H$6</f>
        <v>261.69148730594725</v>
      </c>
      <c r="I18" s="36">
        <f>I3*11630*1000/RES_summary!I$6</f>
        <v>251.93851090016423</v>
      </c>
      <c r="J18" s="36">
        <f>J3*11630*1000/RES_summary!J$6</f>
        <v>241.19409615437274</v>
      </c>
      <c r="K18" s="36">
        <f>K3*11630*1000/RES_summary!K$6</f>
        <v>232.22089973353354</v>
      </c>
      <c r="L18" s="36">
        <f>L3*11630*1000/RES_summary!L$6</f>
        <v>222.13702006259848</v>
      </c>
      <c r="M18" s="36">
        <f>M3*11630*1000/RES_summary!M$6</f>
        <v>212.93220466142265</v>
      </c>
      <c r="N18" s="36">
        <f>N3*11630*1000/RES_summary!N$6</f>
        <v>203.6978548134052</v>
      </c>
      <c r="O18" s="36">
        <f>O3*11630*1000/RES_summary!O$6</f>
        <v>194.43259417280379</v>
      </c>
      <c r="P18" s="36">
        <f>P3*11630*1000/RES_summary!P$6</f>
        <v>184.88887364851055</v>
      </c>
      <c r="Q18" s="36">
        <f>Q3*11630*1000/RES_summary!Q$6</f>
        <v>176.5368775385727</v>
      </c>
      <c r="R18" s="36">
        <f>R3*11630*1000/RES_summary!R$6</f>
        <v>170.79952911727395</v>
      </c>
      <c r="S18" s="36">
        <f>S3*11630*1000/RES_summary!S$6</f>
        <v>164.22629422595318</v>
      </c>
      <c r="T18" s="36">
        <f>T3*11630*1000/RES_summary!T$6</f>
        <v>159.56418859505087</v>
      </c>
      <c r="U18" s="36">
        <f>U3*11630*1000/RES_summary!U$6</f>
        <v>156.330263395581</v>
      </c>
      <c r="V18" s="36">
        <f>V3*11630*1000/RES_summary!V$6</f>
        <v>153.24477098000881</v>
      </c>
      <c r="W18" s="36">
        <f>W3*11630*1000/RES_summary!W$6</f>
        <v>151.450192694913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0.61910515219304607</v>
      </c>
      <c r="C3" s="49">
        <f t="shared" ref="C3:W3" si="0">C5*C11/11630</f>
        <v>0.69562775241999764</v>
      </c>
      <c r="D3" s="49">
        <f t="shared" si="0"/>
        <v>0.75225992696872812</v>
      </c>
      <c r="E3" s="49">
        <f t="shared" si="0"/>
        <v>0.81930004066013262</v>
      </c>
      <c r="F3" s="49">
        <f t="shared" si="0"/>
        <v>0.88781610162173519</v>
      </c>
      <c r="G3" s="49">
        <f t="shared" si="0"/>
        <v>0.95620713350377118</v>
      </c>
      <c r="H3" s="49">
        <f t="shared" si="0"/>
        <v>1.0150099864825992</v>
      </c>
      <c r="I3" s="49">
        <f t="shared" si="0"/>
        <v>1.0777257742105293</v>
      </c>
      <c r="J3" s="49">
        <f t="shared" si="0"/>
        <v>1.1369836788823862</v>
      </c>
      <c r="K3" s="49">
        <f t="shared" si="0"/>
        <v>1.191720030512849</v>
      </c>
      <c r="L3" s="49">
        <f t="shared" si="0"/>
        <v>1.2187151872432924</v>
      </c>
      <c r="M3" s="49">
        <f t="shared" si="0"/>
        <v>1.2210262517874495</v>
      </c>
      <c r="N3" s="49">
        <f t="shared" si="0"/>
        <v>1.2293446751535968</v>
      </c>
      <c r="O3" s="49">
        <f t="shared" si="0"/>
        <v>1.2313803278673314</v>
      </c>
      <c r="P3" s="49">
        <f t="shared" si="0"/>
        <v>1.2218800501301836</v>
      </c>
      <c r="Q3" s="49">
        <f t="shared" si="0"/>
        <v>1.2281561903885712</v>
      </c>
      <c r="R3" s="49">
        <f t="shared" si="0"/>
        <v>1.2249874025089407</v>
      </c>
      <c r="S3" s="49">
        <f t="shared" si="0"/>
        <v>1.1937403150430417</v>
      </c>
      <c r="T3" s="49">
        <f t="shared" si="0"/>
        <v>1.1763298465872076</v>
      </c>
      <c r="U3" s="49">
        <f t="shared" si="0"/>
        <v>1.1757038508189521</v>
      </c>
      <c r="V3" s="49">
        <f t="shared" si="0"/>
        <v>1.1626120595908092</v>
      </c>
      <c r="W3" s="49">
        <f t="shared" si="0"/>
        <v>1.1176510463274634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27.886536477635463</v>
      </c>
      <c r="C5" s="49">
        <f t="shared" ref="C5:W5" si="1">C7*C13/1000000</f>
        <v>31.462346491999089</v>
      </c>
      <c r="D5" s="49">
        <f t="shared" si="1"/>
        <v>34.297473539278052</v>
      </c>
      <c r="E5" s="49">
        <f t="shared" si="1"/>
        <v>37.327788161846662</v>
      </c>
      <c r="F5" s="49">
        <f t="shared" si="1"/>
        <v>40.754325887967511</v>
      </c>
      <c r="G5" s="49">
        <f t="shared" si="1"/>
        <v>44.25568395886021</v>
      </c>
      <c r="H5" s="49">
        <f t="shared" si="1"/>
        <v>47.406385466309061</v>
      </c>
      <c r="I5" s="49">
        <f t="shared" si="1"/>
        <v>50.852160989942412</v>
      </c>
      <c r="J5" s="49">
        <f t="shared" si="1"/>
        <v>54.088308252062177</v>
      </c>
      <c r="K5" s="49">
        <f t="shared" si="1"/>
        <v>58.045845541281651</v>
      </c>
      <c r="L5" s="49">
        <f t="shared" si="1"/>
        <v>61.26138875591807</v>
      </c>
      <c r="M5" s="49">
        <f t="shared" si="1"/>
        <v>63.188859107697887</v>
      </c>
      <c r="N5" s="49">
        <f t="shared" si="1"/>
        <v>64.685864416657466</v>
      </c>
      <c r="O5" s="49">
        <f t="shared" si="1"/>
        <v>65.067928984410159</v>
      </c>
      <c r="P5" s="49">
        <f t="shared" si="1"/>
        <v>65.388054100043533</v>
      </c>
      <c r="Q5" s="49">
        <f t="shared" si="1"/>
        <v>65.558516349562538</v>
      </c>
      <c r="R5" s="49">
        <f t="shared" si="1"/>
        <v>64.407759558213257</v>
      </c>
      <c r="S5" s="49">
        <f t="shared" si="1"/>
        <v>62.867730084734966</v>
      </c>
      <c r="T5" s="49">
        <f t="shared" si="1"/>
        <v>61.793048858523548</v>
      </c>
      <c r="U5" s="49">
        <f t="shared" si="1"/>
        <v>60.979759732029386</v>
      </c>
      <c r="V5" s="49">
        <f t="shared" si="1"/>
        <v>60.345268363970384</v>
      </c>
      <c r="W5" s="49">
        <f t="shared" si="1"/>
        <v>57.37098328363389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15013</v>
      </c>
      <c r="C7" s="35">
        <v>17018</v>
      </c>
      <c r="D7" s="35">
        <v>18635</v>
      </c>
      <c r="E7" s="35">
        <v>20375</v>
      </c>
      <c r="F7" s="35">
        <v>22375</v>
      </c>
      <c r="G7" s="35">
        <v>24440</v>
      </c>
      <c r="H7" s="35">
        <v>26328</v>
      </c>
      <c r="I7" s="35">
        <v>28402</v>
      </c>
      <c r="J7" s="35">
        <v>30378</v>
      </c>
      <c r="K7" s="35">
        <v>32886</v>
      </c>
      <c r="L7" s="35">
        <v>35094</v>
      </c>
      <c r="M7" s="35">
        <v>36649</v>
      </c>
      <c r="N7" s="35">
        <v>38119</v>
      </c>
      <c r="O7" s="35">
        <v>39547</v>
      </c>
      <c r="P7" s="35">
        <v>41600</v>
      </c>
      <c r="Q7" s="35">
        <v>44409</v>
      </c>
      <c r="R7" s="35">
        <v>46278</v>
      </c>
      <c r="S7" s="35">
        <v>48154</v>
      </c>
      <c r="T7" s="35">
        <v>50510</v>
      </c>
      <c r="U7" s="35">
        <v>53601</v>
      </c>
      <c r="V7" s="35">
        <v>56903</v>
      </c>
      <c r="W7" s="35">
        <v>57720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2972.2609403331953</v>
      </c>
      <c r="D8" s="52">
        <v>2628.4062968890157</v>
      </c>
      <c r="E8" s="52">
        <v>2797.5664277670257</v>
      </c>
      <c r="F8" s="52">
        <v>3105.8332863658652</v>
      </c>
      <c r="G8" s="52">
        <v>3221.303022796139</v>
      </c>
      <c r="H8" s="52">
        <v>3097.0761754164923</v>
      </c>
      <c r="I8" s="52">
        <v>3338.2578711112692</v>
      </c>
      <c r="J8" s="52">
        <v>3297.9580347087831</v>
      </c>
      <c r="K8" s="52">
        <v>3890.2916079573297</v>
      </c>
      <c r="L8" s="52">
        <v>3653.3787784951746</v>
      </c>
      <c r="M8" s="52">
        <v>3066.3452192706172</v>
      </c>
      <c r="N8" s="52">
        <v>3050.3223388890838</v>
      </c>
      <c r="O8" s="52">
        <v>4400.2609403331953</v>
      </c>
      <c r="P8" s="52">
        <v>4681.4062968890139</v>
      </c>
      <c r="Q8" s="52">
        <v>5606.5664277670294</v>
      </c>
      <c r="R8" s="52">
        <v>4974.8332863658652</v>
      </c>
      <c r="S8" s="52">
        <v>5097.3030227961426</v>
      </c>
      <c r="T8" s="52">
        <v>5453.0761754164923</v>
      </c>
      <c r="U8" s="52">
        <v>6429.2578711112728</v>
      </c>
      <c r="V8" s="52">
        <v>6599.9580347087831</v>
      </c>
      <c r="W8" s="52">
        <v>4707.2916079573333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967.26094033319532</v>
      </c>
      <c r="D9" s="36">
        <v>1011.4062968890139</v>
      </c>
      <c r="E9" s="36">
        <v>1057.5664277670257</v>
      </c>
      <c r="F9" s="36">
        <v>1105.8332863658652</v>
      </c>
      <c r="G9" s="36">
        <v>1156.303022796139</v>
      </c>
      <c r="H9" s="36">
        <v>1209.0761754164923</v>
      </c>
      <c r="I9" s="36">
        <v>1264.2578711112692</v>
      </c>
      <c r="J9" s="36">
        <v>1321.9580347087831</v>
      </c>
      <c r="K9" s="36">
        <v>1382.2916079573333</v>
      </c>
      <c r="L9" s="36">
        <v>1445.378778495171</v>
      </c>
      <c r="M9" s="36">
        <v>1511.3452192706172</v>
      </c>
      <c r="N9" s="36">
        <v>1580.3223388890838</v>
      </c>
      <c r="O9" s="36">
        <v>2972.2609403331953</v>
      </c>
      <c r="P9" s="36">
        <v>2628.4062968890139</v>
      </c>
      <c r="Q9" s="36">
        <v>2797.5664277670294</v>
      </c>
      <c r="R9" s="36">
        <v>3105.8332863658652</v>
      </c>
      <c r="S9" s="36">
        <v>3221.3030227961426</v>
      </c>
      <c r="T9" s="36">
        <v>3097.0761754164923</v>
      </c>
      <c r="U9" s="36">
        <v>3338.2578711112728</v>
      </c>
      <c r="V9" s="36">
        <v>3297.9580347087831</v>
      </c>
      <c r="W9" s="36">
        <v>3890.2916079573333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258.19602680955234</v>
      </c>
      <c r="C11" s="54">
        <v>257.13755211175703</v>
      </c>
      <c r="D11" s="54">
        <v>255.08534733985735</v>
      </c>
      <c r="E11" s="54">
        <v>255.26450781288281</v>
      </c>
      <c r="F11" s="54">
        <v>253.35473074060266</v>
      </c>
      <c r="G11" s="54">
        <v>251.28272727603934</v>
      </c>
      <c r="H11" s="54">
        <v>249.00793483152052</v>
      </c>
      <c r="I11" s="54">
        <v>246.47823239109607</v>
      </c>
      <c r="J11" s="54">
        <v>244.47280036528051</v>
      </c>
      <c r="K11" s="54">
        <v>238.77167824194319</v>
      </c>
      <c r="L11" s="54">
        <v>231.3636356516692</v>
      </c>
      <c r="M11" s="54">
        <v>224.73163005024219</v>
      </c>
      <c r="N11" s="54">
        <v>221.0263200618927</v>
      </c>
      <c r="O11" s="54">
        <v>220.0923471304622</v>
      </c>
      <c r="P11" s="54">
        <v>217.32509368258715</v>
      </c>
      <c r="Q11" s="54">
        <v>217.87339448102679</v>
      </c>
      <c r="R11" s="54">
        <v>221.19389944471774</v>
      </c>
      <c r="S11" s="54">
        <v>220.83189332966836</v>
      </c>
      <c r="T11" s="54">
        <v>221.39571308629721</v>
      </c>
      <c r="U11" s="54">
        <v>224.22908593131916</v>
      </c>
      <c r="V11" s="54">
        <v>224.06360299018965</v>
      </c>
      <c r="W11" s="54">
        <v>226.56543299121725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1857.4926049181017</v>
      </c>
      <c r="C13" s="35">
        <v>1848.7687443882412</v>
      </c>
      <c r="D13" s="35">
        <v>1840.4869084667589</v>
      </c>
      <c r="E13" s="35">
        <v>1832.0386827900202</v>
      </c>
      <c r="F13" s="35">
        <v>1821.4223860544139</v>
      </c>
      <c r="G13" s="35">
        <v>1810.7890326865879</v>
      </c>
      <c r="H13" s="35">
        <v>1800.6071659947229</v>
      </c>
      <c r="I13" s="35">
        <v>1790.4429614091405</v>
      </c>
      <c r="J13" s="35">
        <v>1780.5091925756199</v>
      </c>
      <c r="K13" s="35">
        <v>1765.0625050563051</v>
      </c>
      <c r="L13" s="35">
        <v>1745.6371105008855</v>
      </c>
      <c r="M13" s="35">
        <v>1724.1632543233891</v>
      </c>
      <c r="N13" s="35">
        <v>1696.9454711995977</v>
      </c>
      <c r="O13" s="35">
        <v>1645.3316050373014</v>
      </c>
      <c r="P13" s="35">
        <v>1571.8282235587387</v>
      </c>
      <c r="Q13" s="35">
        <v>1476.2439223932658</v>
      </c>
      <c r="R13" s="35">
        <v>1391.757629072416</v>
      </c>
      <c r="S13" s="35">
        <v>1305.5557188340526</v>
      </c>
      <c r="T13" s="35">
        <v>1223.3824759161264</v>
      </c>
      <c r="U13" s="35">
        <v>1137.6608595367509</v>
      </c>
      <c r="V13" s="35">
        <v>1060.4936183324321</v>
      </c>
      <c r="W13" s="35">
        <v>993.95327934223644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1807.5432022655457</v>
      </c>
      <c r="D14" s="36">
        <v>1793.4087168704386</v>
      </c>
      <c r="E14" s="36">
        <v>1785.3861812826494</v>
      </c>
      <c r="F14" s="36">
        <v>1764.6197887944563</v>
      </c>
      <c r="G14" s="36">
        <v>1753.694807599134</v>
      </c>
      <c r="H14" s="36">
        <v>1742.4665253323724</v>
      </c>
      <c r="I14" s="36">
        <v>1735.6733343081214</v>
      </c>
      <c r="J14" s="36">
        <v>1725.8177562304818</v>
      </c>
      <c r="K14" s="36">
        <v>1677.2865343805688</v>
      </c>
      <c r="L14" s="36">
        <v>1615.0319922280589</v>
      </c>
      <c r="M14" s="36">
        <v>1544.1128057915007</v>
      </c>
      <c r="N14" s="36">
        <v>1453.1062210452201</v>
      </c>
      <c r="O14" s="36">
        <v>1307.7757669015893</v>
      </c>
      <c r="P14" s="36">
        <v>1075.3033513234116</v>
      </c>
      <c r="Q14" s="36">
        <v>921.27664184863863</v>
      </c>
      <c r="R14" s="36">
        <v>870.35239921204402</v>
      </c>
      <c r="S14" s="36">
        <v>806.14256066899054</v>
      </c>
      <c r="T14" s="36">
        <v>792.55638410848678</v>
      </c>
      <c r="U14" s="36">
        <v>774.71399394607556</v>
      </c>
      <c r="V14" s="36">
        <v>766.24474594368496</v>
      </c>
      <c r="W14" s="36">
        <v>754.32944126546465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0.11148074167031759</v>
      </c>
      <c r="C16" s="44">
        <f>C7/RES_summary!C$6</f>
        <v>0.12533971644264408</v>
      </c>
      <c r="D16" s="44">
        <f>D7/RES_summary!D$6</f>
        <v>0.13594053194438366</v>
      </c>
      <c r="E16" s="44">
        <f>E7/RES_summary!E$6</f>
        <v>0.14743766010101741</v>
      </c>
      <c r="F16" s="44">
        <f>F7/RES_summary!F$6</f>
        <v>0.1606476163124641</v>
      </c>
      <c r="G16" s="44">
        <f>G7/RES_summary!G$6</f>
        <v>0.17401334292162993</v>
      </c>
      <c r="H16" s="44">
        <f>H7/RES_summary!H$6</f>
        <v>0.18514116943848669</v>
      </c>
      <c r="I16" s="44">
        <f>I7/RES_summary!I$6</f>
        <v>0.19725117890950003</v>
      </c>
      <c r="J16" s="44">
        <f>J7/RES_summary!J$6</f>
        <v>0.20714767915226151</v>
      </c>
      <c r="K16" s="44">
        <f>K7/RES_summary!K$6</f>
        <v>0.2203195658727766</v>
      </c>
      <c r="L16" s="44">
        <f>L7/RES_summary!L$6</f>
        <v>0.23072371535265346</v>
      </c>
      <c r="M16" s="44">
        <f>M7/RES_summary!M$6</f>
        <v>0.23791563339868346</v>
      </c>
      <c r="N16" s="44">
        <f>N7/RES_summary!N$6</f>
        <v>0.24311361969450557</v>
      </c>
      <c r="O16" s="44">
        <f>O7/RES_summary!O$6</f>
        <v>0.24607525309406325</v>
      </c>
      <c r="P16" s="44">
        <f>P7/RES_summary!P$6</f>
        <v>0.25109704055579363</v>
      </c>
      <c r="Q16" s="44">
        <f>Q7/RES_summary!Q$6</f>
        <v>0.25684491793038833</v>
      </c>
      <c r="R16" s="44">
        <f>R7/RES_summary!R$6</f>
        <v>0.25943200547140405</v>
      </c>
      <c r="S16" s="44">
        <f>S7/RES_summary!S$6</f>
        <v>0.26195566435468515</v>
      </c>
      <c r="T16" s="44">
        <f>T7/RES_summary!T$6</f>
        <v>0.2639637944730131</v>
      </c>
      <c r="U16" s="44">
        <f>U7/RES_summary!U$6</f>
        <v>0.26672339409139084</v>
      </c>
      <c r="V16" s="44">
        <f>V7/RES_summary!V$6</f>
        <v>0.26894191822517144</v>
      </c>
      <c r="W16" s="44">
        <f>W7/RES_summary!W$6</f>
        <v>0.27098591549295775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207.07465324340018</v>
      </c>
      <c r="C17" s="52">
        <f t="shared" si="2"/>
        <v>231.72415018964529</v>
      </c>
      <c r="D17" s="52">
        <f t="shared" si="2"/>
        <v>250.19676937364537</v>
      </c>
      <c r="E17" s="52">
        <f t="shared" si="2"/>
        <v>270.11149660511063</v>
      </c>
      <c r="F17" s="52">
        <f t="shared" si="2"/>
        <v>292.60716461780237</v>
      </c>
      <c r="G17" s="52">
        <f t="shared" si="2"/>
        <v>315.10145290361777</v>
      </c>
      <c r="H17" s="52">
        <f t="shared" si="2"/>
        <v>333.36651641158232</v>
      </c>
      <c r="I17" s="52">
        <f t="shared" si="2"/>
        <v>353.16698490816941</v>
      </c>
      <c r="J17" s="52">
        <f t="shared" si="2"/>
        <v>368.82834695130668</v>
      </c>
      <c r="K17" s="52">
        <f t="shared" si="2"/>
        <v>388.87780485232071</v>
      </c>
      <c r="L17" s="52">
        <f t="shared" si="2"/>
        <v>402.75987979223476</v>
      </c>
      <c r="M17" s="52">
        <f t="shared" si="2"/>
        <v>410.2053927350845</v>
      </c>
      <c r="N17" s="52">
        <f t="shared" si="2"/>
        <v>412.55055592753257</v>
      </c>
      <c r="O17" s="52">
        <f t="shared" si="2"/>
        <v>404.87539113321526</v>
      </c>
      <c r="P17" s="52">
        <f t="shared" si="2"/>
        <v>394.68141519766965</v>
      </c>
      <c r="Q17" s="52">
        <f t="shared" si="2"/>
        <v>379.16574909233293</v>
      </c>
      <c r="R17" s="52">
        <f t="shared" ref="R17:V17" si="3">R13*R16</f>
        <v>361.06647284038337</v>
      </c>
      <c r="S17" s="52">
        <f t="shared" si="3"/>
        <v>341.99771567923278</v>
      </c>
      <c r="T17" s="52">
        <f t="shared" si="3"/>
        <v>322.92868043461027</v>
      </c>
      <c r="U17" s="52">
        <f t="shared" si="3"/>
        <v>303.44076578057127</v>
      </c>
      <c r="V17" s="52">
        <f t="shared" si="3"/>
        <v>285.21118797987714</v>
      </c>
      <c r="W17" s="52">
        <f t="shared" ref="W17" si="4">W13*W16</f>
        <v>269.34733935978352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53.465852720411711</v>
      </c>
      <c r="C18" s="36">
        <f>C3*11630*1000/RES_summary!C$6</f>
        <v>59.584980744942527</v>
      </c>
      <c r="D18" s="36">
        <f>D3*11630*1000/RES_summary!D$6</f>
        <v>63.821529818986498</v>
      </c>
      <c r="E18" s="36">
        <f>E3*11630*1000/RES_summary!E$6</f>
        <v>68.949878235504741</v>
      </c>
      <c r="F18" s="36">
        <f>F3*11630*1000/RES_summary!F$6</f>
        <v>74.133409404514509</v>
      </c>
      <c r="G18" s="36">
        <f>G3*11630*1000/RES_summary!G$6</f>
        <v>79.179552454263529</v>
      </c>
      <c r="H18" s="36">
        <f>H3*11630*1000/RES_summary!H$6</f>
        <v>83.010907793626302</v>
      </c>
      <c r="I18" s="36">
        <f>I3*11630*1000/RES_summary!I$6</f>
        <v>87.0479741790585</v>
      </c>
      <c r="J18" s="36">
        <f>J3*11630*1000/RES_summary!J$6</f>
        <v>90.168498833283223</v>
      </c>
      <c r="K18" s="36">
        <f>K3*11630*1000/RES_summary!K$6</f>
        <v>92.853006095631486</v>
      </c>
      <c r="L18" s="36">
        <f>L3*11630*1000/RES_summary!L$6</f>
        <v>93.183990083360669</v>
      </c>
      <c r="M18" s="36">
        <f>M3*11630*1000/RES_summary!M$6</f>
        <v>92.186126564755313</v>
      </c>
      <c r="N18" s="36">
        <f>N3*11630*1000/RES_summary!N$6</f>
        <v>91.184531216150575</v>
      </c>
      <c r="O18" s="36">
        <f>O3*11630*1000/RES_summary!O$6</f>
        <v>89.109975129873277</v>
      </c>
      <c r="P18" s="36">
        <f>P3*11630*1000/RES_summary!P$6</f>
        <v>85.774175532609632</v>
      </c>
      <c r="Q18" s="36">
        <f>Q3*11630*1000/RES_summary!Q$6</f>
        <v>82.610128825687866</v>
      </c>
      <c r="R18" s="36">
        <f>R3*11630*1000/RES_summary!R$6</f>
        <v>79.865701086314658</v>
      </c>
      <c r="S18" s="36">
        <f>S3*11630*1000/RES_summary!S$6</f>
        <v>75.524003067866587</v>
      </c>
      <c r="T18" s="36">
        <f>T3*11630*1000/RES_summary!T$6</f>
        <v>71.49502548083754</v>
      </c>
      <c r="U18" s="36">
        <f>U3*11630*1000/RES_summary!U$6</f>
        <v>68.040245545277003</v>
      </c>
      <c r="V18" s="36">
        <f>V3*11630*1000/RES_summary!V$6</f>
        <v>63.905446391883537</v>
      </c>
      <c r="W18" s="36">
        <f>W3*11630*1000/RES_summary!W$6</f>
        <v>61.024796567081687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0.29431860612845345</v>
      </c>
      <c r="C3" s="49">
        <f t="shared" ref="C3:W3" si="0">C5*C11/11630</f>
        <v>0.32889729622204944</v>
      </c>
      <c r="D3" s="49">
        <f t="shared" si="0"/>
        <v>0.35458170482144408</v>
      </c>
      <c r="E3" s="49">
        <f t="shared" si="0"/>
        <v>0.37899967181052946</v>
      </c>
      <c r="F3" s="49">
        <f t="shared" si="0"/>
        <v>0.40747973738589177</v>
      </c>
      <c r="G3" s="49">
        <f t="shared" si="0"/>
        <v>0.43381560812916997</v>
      </c>
      <c r="H3" s="49">
        <f t="shared" si="0"/>
        <v>0.45274194678255769</v>
      </c>
      <c r="I3" s="49">
        <f t="shared" si="0"/>
        <v>0.4666249928789219</v>
      </c>
      <c r="J3" s="49">
        <f t="shared" si="0"/>
        <v>0.48332330718530975</v>
      </c>
      <c r="K3" s="49">
        <f t="shared" si="0"/>
        <v>0.49762472126520635</v>
      </c>
      <c r="L3" s="49">
        <f t="shared" si="0"/>
        <v>0.51579888793285844</v>
      </c>
      <c r="M3" s="49">
        <f t="shared" si="0"/>
        <v>0.52742504792237488</v>
      </c>
      <c r="N3" s="49">
        <f t="shared" si="0"/>
        <v>0.55221504605074623</v>
      </c>
      <c r="O3" s="49">
        <f t="shared" si="0"/>
        <v>0.58651111471641004</v>
      </c>
      <c r="P3" s="49">
        <f t="shared" si="0"/>
        <v>0.623872656368751</v>
      </c>
      <c r="Q3" s="49">
        <f t="shared" si="0"/>
        <v>0.66536673019853154</v>
      </c>
      <c r="R3" s="49">
        <f t="shared" si="0"/>
        <v>0.68624693884628674</v>
      </c>
      <c r="S3" s="49">
        <f t="shared" si="0"/>
        <v>0.70343796857818497</v>
      </c>
      <c r="T3" s="49">
        <f t="shared" si="0"/>
        <v>0.74495995775189261</v>
      </c>
      <c r="U3" s="49">
        <f t="shared" si="0"/>
        <v>0.80150491739098373</v>
      </c>
      <c r="V3" s="49">
        <f t="shared" si="0"/>
        <v>0.88249382056116132</v>
      </c>
      <c r="W3" s="49">
        <f t="shared" si="0"/>
        <v>0.95564625476086762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8.0295656226534362</v>
      </c>
      <c r="C5" s="49">
        <f t="shared" ref="C5:W5" si="1">C7*C13/1000000</f>
        <v>8.9419091647753817</v>
      </c>
      <c r="D5" s="49">
        <f t="shared" si="1"/>
        <v>9.6213666037462549</v>
      </c>
      <c r="E5" s="49">
        <f t="shared" si="1"/>
        <v>10.253779399567913</v>
      </c>
      <c r="F5" s="49">
        <f t="shared" si="1"/>
        <v>10.993386368908535</v>
      </c>
      <c r="G5" s="49">
        <f t="shared" si="1"/>
        <v>11.663955273722312</v>
      </c>
      <c r="H5" s="49">
        <f t="shared" si="1"/>
        <v>12.141033149889591</v>
      </c>
      <c r="I5" s="49">
        <f t="shared" si="1"/>
        <v>12.498486814910276</v>
      </c>
      <c r="J5" s="49">
        <f t="shared" si="1"/>
        <v>12.971983717474245</v>
      </c>
      <c r="K5" s="49">
        <f t="shared" si="1"/>
        <v>13.406385242173918</v>
      </c>
      <c r="L5" s="49">
        <f t="shared" si="1"/>
        <v>13.906346878011306</v>
      </c>
      <c r="M5" s="49">
        <f t="shared" si="1"/>
        <v>14.170670658213048</v>
      </c>
      <c r="N5" s="49">
        <f t="shared" si="1"/>
        <v>14.778446732397306</v>
      </c>
      <c r="O5" s="49">
        <f t="shared" si="1"/>
        <v>15.615322819727989</v>
      </c>
      <c r="P5" s="49">
        <f t="shared" si="1"/>
        <v>16.544485558288855</v>
      </c>
      <c r="Q5" s="49">
        <f t="shared" si="1"/>
        <v>17.556031707859759</v>
      </c>
      <c r="R5" s="49">
        <f t="shared" si="1"/>
        <v>18.191683969360451</v>
      </c>
      <c r="S5" s="49">
        <f t="shared" si="1"/>
        <v>18.869303198198441</v>
      </c>
      <c r="T5" s="49">
        <f t="shared" si="1"/>
        <v>19.728567127162211</v>
      </c>
      <c r="U5" s="49">
        <f t="shared" si="1"/>
        <v>20.801422922884409</v>
      </c>
      <c r="V5" s="49">
        <f t="shared" si="1"/>
        <v>22.008326181749631</v>
      </c>
      <c r="W5" s="49">
        <f t="shared" si="1"/>
        <v>22.462935188476202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10907</v>
      </c>
      <c r="C7" s="35">
        <v>12314</v>
      </c>
      <c r="D7" s="35">
        <v>13431</v>
      </c>
      <c r="E7" s="35">
        <v>14526</v>
      </c>
      <c r="F7" s="35">
        <v>15849</v>
      </c>
      <c r="G7" s="35">
        <v>17120</v>
      </c>
      <c r="H7" s="35">
        <v>18122</v>
      </c>
      <c r="I7" s="35">
        <v>18966</v>
      </c>
      <c r="J7" s="35">
        <v>20069</v>
      </c>
      <c r="K7" s="35">
        <v>21161</v>
      </c>
      <c r="L7" s="35">
        <v>22440</v>
      </c>
      <c r="M7" s="35">
        <v>23347</v>
      </c>
      <c r="N7" s="35">
        <v>24974</v>
      </c>
      <c r="O7" s="35">
        <v>27152</v>
      </c>
      <c r="P7" s="35">
        <v>29563</v>
      </c>
      <c r="Q7" s="35">
        <v>32232</v>
      </c>
      <c r="R7" s="35">
        <v>34379</v>
      </c>
      <c r="S7" s="35">
        <v>36475</v>
      </c>
      <c r="T7" s="35">
        <v>38968</v>
      </c>
      <c r="U7" s="35">
        <v>42031</v>
      </c>
      <c r="V7" s="35">
        <v>45395</v>
      </c>
      <c r="W7" s="35">
        <v>46939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1905.5035445056837</v>
      </c>
      <c r="D8" s="52">
        <v>1641.3449592720553</v>
      </c>
      <c r="E8" s="52">
        <v>1646.5259406763907</v>
      </c>
      <c r="F8" s="52">
        <v>1903.1159291418971</v>
      </c>
      <c r="G8" s="52">
        <v>1881.1879647427668</v>
      </c>
      <c r="H8" s="52">
        <v>1643.8188738028039</v>
      </c>
      <c r="I8" s="52">
        <v>1519.0894651669441</v>
      </c>
      <c r="J8" s="52">
        <v>1813.0847366470771</v>
      </c>
      <c r="K8" s="52">
        <v>1838.8940921696376</v>
      </c>
      <c r="L8" s="52">
        <v>2064.6115701796443</v>
      </c>
      <c r="M8" s="52">
        <v>1733.336083884762</v>
      </c>
      <c r="N8" s="52">
        <v>2496.1716739531512</v>
      </c>
      <c r="O8" s="52">
        <v>3092.2277743106242</v>
      </c>
      <c r="P8" s="52">
        <v>3372.6194917162102</v>
      </c>
      <c r="Q8" s="52">
        <v>3680.4678998303534</v>
      </c>
      <c r="R8" s="52">
        <v>4052.5035445056856</v>
      </c>
      <c r="S8" s="52">
        <v>3737.3449592720572</v>
      </c>
      <c r="T8" s="52">
        <v>4139.5259406763944</v>
      </c>
      <c r="U8" s="52">
        <v>4966.1159291418953</v>
      </c>
      <c r="V8" s="52">
        <v>5245.1879647427704</v>
      </c>
      <c r="W8" s="52">
        <v>3187.8188738028039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498.50354450568375</v>
      </c>
      <c r="D9" s="36">
        <v>524.34495927205535</v>
      </c>
      <c r="E9" s="36">
        <v>551.52594067639075</v>
      </c>
      <c r="F9" s="36">
        <v>580.11592914189532</v>
      </c>
      <c r="G9" s="36">
        <v>610.18796474276678</v>
      </c>
      <c r="H9" s="36">
        <v>641.81887380280386</v>
      </c>
      <c r="I9" s="36">
        <v>675.08946516694414</v>
      </c>
      <c r="J9" s="36">
        <v>710.08473664707708</v>
      </c>
      <c r="K9" s="36">
        <v>746.89409216963759</v>
      </c>
      <c r="L9" s="36">
        <v>785.61157017964433</v>
      </c>
      <c r="M9" s="36">
        <v>826.33608388476205</v>
      </c>
      <c r="N9" s="36">
        <v>869.17167395315118</v>
      </c>
      <c r="O9" s="36">
        <v>914.22777431062423</v>
      </c>
      <c r="P9" s="36">
        <v>961.61949171621018</v>
      </c>
      <c r="Q9" s="36">
        <v>1011.4678998303571</v>
      </c>
      <c r="R9" s="36">
        <v>1905.5035445056856</v>
      </c>
      <c r="S9" s="36">
        <v>1641.3449592720572</v>
      </c>
      <c r="T9" s="36">
        <v>1646.5259406763944</v>
      </c>
      <c r="U9" s="36">
        <v>1903.1159291418953</v>
      </c>
      <c r="V9" s="36">
        <v>1881.1879647427704</v>
      </c>
      <c r="W9" s="36">
        <v>1643.8188738028039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426.29023164303874</v>
      </c>
      <c r="C11" s="54">
        <v>427.76944884773047</v>
      </c>
      <c r="D11" s="54">
        <v>428.60701570894554</v>
      </c>
      <c r="E11" s="54">
        <v>429.86746753516053</v>
      </c>
      <c r="F11" s="54">
        <v>431.07639327593523</v>
      </c>
      <c r="G11" s="54">
        <v>432.5527151076044</v>
      </c>
      <c r="H11" s="54">
        <v>433.68540189918093</v>
      </c>
      <c r="I11" s="54">
        <v>434.20045542695726</v>
      </c>
      <c r="J11" s="54">
        <v>433.32231869773102</v>
      </c>
      <c r="K11" s="54">
        <v>431.68799074252883</v>
      </c>
      <c r="L11" s="54">
        <v>431.36713899639187</v>
      </c>
      <c r="M11" s="54">
        <v>432.86259735223604</v>
      </c>
      <c r="N11" s="54">
        <v>434.5694173320191</v>
      </c>
      <c r="O11" s="54">
        <v>436.82249434729704</v>
      </c>
      <c r="P11" s="54">
        <v>438.553315423789</v>
      </c>
      <c r="Q11" s="54">
        <v>440.77244795272026</v>
      </c>
      <c r="R11" s="54">
        <v>438.71979703607934</v>
      </c>
      <c r="S11" s="54">
        <v>433.5604494046911</v>
      </c>
      <c r="T11" s="54">
        <v>439.15426056087523</v>
      </c>
      <c r="U11" s="54">
        <v>448.11848803872994</v>
      </c>
      <c r="V11" s="54">
        <v>466.34183119465109</v>
      </c>
      <c r="W11" s="54">
        <v>494.77799092660933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736.18461746157845</v>
      </c>
      <c r="C13" s="35">
        <v>726.15796368161284</v>
      </c>
      <c r="D13" s="35">
        <v>716.35519348866455</v>
      </c>
      <c r="E13" s="35">
        <v>705.89146355279593</v>
      </c>
      <c r="F13" s="35">
        <v>693.63280767925642</v>
      </c>
      <c r="G13" s="35">
        <v>681.30579869873316</v>
      </c>
      <c r="H13" s="35">
        <v>669.96099491720508</v>
      </c>
      <c r="I13" s="35">
        <v>658.99434856639652</v>
      </c>
      <c r="J13" s="35">
        <v>646.36921209199488</v>
      </c>
      <c r="K13" s="35">
        <v>633.54214083332158</v>
      </c>
      <c r="L13" s="35">
        <v>619.71242771886386</v>
      </c>
      <c r="M13" s="35">
        <v>606.95895225138338</v>
      </c>
      <c r="N13" s="35">
        <v>591.75329272032138</v>
      </c>
      <c r="O13" s="35">
        <v>575.10764657218579</v>
      </c>
      <c r="P13" s="35">
        <v>559.6348664982869</v>
      </c>
      <c r="Q13" s="35">
        <v>544.67708202592951</v>
      </c>
      <c r="R13" s="35">
        <v>529.15105062277701</v>
      </c>
      <c r="S13" s="35">
        <v>517.32154073196546</v>
      </c>
      <c r="T13" s="35">
        <v>506.27610160034413</v>
      </c>
      <c r="U13" s="35">
        <v>494.90668608608905</v>
      </c>
      <c r="V13" s="35">
        <v>484.81828795571386</v>
      </c>
      <c r="W13" s="35">
        <v>478.55589570455703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671.38903363676548</v>
      </c>
      <c r="D14" s="36">
        <v>649.14576683686312</v>
      </c>
      <c r="E14" s="36">
        <v>630.68408691578725</v>
      </c>
      <c r="F14" s="36">
        <v>613.03642876099889</v>
      </c>
      <c r="G14" s="36">
        <v>595.25146832985774</v>
      </c>
      <c r="H14" s="36">
        <v>577.6640440078869</v>
      </c>
      <c r="I14" s="36">
        <v>562.47124628242443</v>
      </c>
      <c r="J14" s="36">
        <v>549.4781036104041</v>
      </c>
      <c r="K14" s="36">
        <v>535.24206229115055</v>
      </c>
      <c r="L14" s="36">
        <v>522.28554982361811</v>
      </c>
      <c r="M14" s="36">
        <v>503.45671686204906</v>
      </c>
      <c r="N14" s="36">
        <v>499.82415212092377</v>
      </c>
      <c r="O14" s="36">
        <v>488.29407852108091</v>
      </c>
      <c r="P14" s="36">
        <v>485.40673510147576</v>
      </c>
      <c r="Q14" s="36">
        <v>477.16032479542258</v>
      </c>
      <c r="R14" s="36">
        <v>472.54405179585859</v>
      </c>
      <c r="S14" s="36">
        <v>466.39830683651422</v>
      </c>
      <c r="T14" s="36">
        <v>458.43453227215025</v>
      </c>
      <c r="U14" s="36">
        <v>450.96313102551494</v>
      </c>
      <c r="V14" s="36">
        <v>443.58432390266364</v>
      </c>
      <c r="W14" s="36">
        <v>440.48426857731579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8.099117094505788E-2</v>
      </c>
      <c r="C16" s="44">
        <f>C7/RES_summary!C$6</f>
        <v>9.0694163137543735E-2</v>
      </c>
      <c r="D16" s="44">
        <f>D7/RES_summary!D$6</f>
        <v>9.797785267212325E-2</v>
      </c>
      <c r="E16" s="44">
        <f>E7/RES_summary!E$6</f>
        <v>0.10511310187128239</v>
      </c>
      <c r="F16" s="44">
        <f>F7/RES_summary!F$6</f>
        <v>0.11379236071223435</v>
      </c>
      <c r="G16" s="44">
        <f>G7/RES_summary!G$6</f>
        <v>0.12189478031171458</v>
      </c>
      <c r="H16" s="44">
        <f>H7/RES_summary!H$6</f>
        <v>0.12743574417214584</v>
      </c>
      <c r="I16" s="44">
        <f>I7/RES_summary!I$6</f>
        <v>0.13171839515518546</v>
      </c>
      <c r="J16" s="44">
        <f>J7/RES_summary!J$6</f>
        <v>0.13685057518291976</v>
      </c>
      <c r="K16" s="44">
        <f>K7/RES_summary!K$6</f>
        <v>0.14176799651626301</v>
      </c>
      <c r="L16" s="44">
        <f>L7/RES_summary!L$6</f>
        <v>0.14753063693262505</v>
      </c>
      <c r="M16" s="44">
        <f>M7/RES_summary!M$6</f>
        <v>0.15156256086002518</v>
      </c>
      <c r="N16" s="44">
        <f>N7/RES_summary!N$6</f>
        <v>0.1592780382027488</v>
      </c>
      <c r="O16" s="44">
        <f>O7/RES_summary!O$6</f>
        <v>0.16894923185096228</v>
      </c>
      <c r="P16" s="44">
        <f>P7/RES_summary!P$6</f>
        <v>0.17844187043151269</v>
      </c>
      <c r="Q16" s="44">
        <f>Q7/RES_summary!Q$6</f>
        <v>0.1864177395287504</v>
      </c>
      <c r="R16" s="44">
        <f>R7/RES_summary!R$6</f>
        <v>0.19272684463679071</v>
      </c>
      <c r="S16" s="44">
        <f>S7/RES_summary!S$6</f>
        <v>0.19842241262069904</v>
      </c>
      <c r="T16" s="44">
        <f>T7/RES_summary!T$6</f>
        <v>0.20364563735942137</v>
      </c>
      <c r="U16" s="44">
        <f>U7/RES_summary!U$6</f>
        <v>0.20915003408621574</v>
      </c>
      <c r="V16" s="44">
        <f>V7/RES_summary!V$6</f>
        <v>0.21455140111824786</v>
      </c>
      <c r="W16" s="44">
        <f>W7/RES_summary!W$6</f>
        <v>0.22037089201877935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59.624454199952744</v>
      </c>
      <c r="C17" s="52">
        <f t="shared" si="2"/>
        <v>65.858288821766749</v>
      </c>
      <c r="D17" s="52">
        <f t="shared" si="2"/>
        <v>70.18694360854272</v>
      </c>
      <c r="E17" s="52">
        <f t="shared" si="2"/>
        <v>74.198441318493664</v>
      </c>
      <c r="F17" s="52">
        <f t="shared" si="2"/>
        <v>78.930114653277826</v>
      </c>
      <c r="G17" s="52">
        <f t="shared" si="2"/>
        <v>83.047620657479314</v>
      </c>
      <c r="H17" s="52">
        <f t="shared" si="2"/>
        <v>85.376977953585254</v>
      </c>
      <c r="I17" s="52">
        <f t="shared" si="2"/>
        <v>86.801678009502638</v>
      </c>
      <c r="J17" s="52">
        <f t="shared" si="2"/>
        <v>88.455998455320156</v>
      </c>
      <c r="K17" s="52">
        <f t="shared" si="2"/>
        <v>89.816000014564139</v>
      </c>
      <c r="L17" s="52">
        <f t="shared" si="2"/>
        <v>91.42656917642735</v>
      </c>
      <c r="M17" s="52">
        <f t="shared" si="2"/>
        <v>91.992253140137407</v>
      </c>
      <c r="N17" s="52">
        <f t="shared" si="2"/>
        <v>94.25330356450975</v>
      </c>
      <c r="O17" s="52">
        <f t="shared" si="2"/>
        <v>97.163995119985486</v>
      </c>
      <c r="P17" s="52">
        <f t="shared" si="2"/>
        <v>99.862292336644217</v>
      </c>
      <c r="Q17" s="52">
        <f t="shared" si="2"/>
        <v>101.53747040438955</v>
      </c>
      <c r="R17" s="52">
        <f t="shared" ref="R17:V17" si="3">R13*R16</f>
        <v>101.98161232277052</v>
      </c>
      <c r="S17" s="52">
        <f t="shared" si="3"/>
        <v>102.64818821269381</v>
      </c>
      <c r="T17" s="52">
        <f t="shared" si="3"/>
        <v>103.10091939024525</v>
      </c>
      <c r="U17" s="52">
        <f t="shared" si="3"/>
        <v>103.5097502644016</v>
      </c>
      <c r="V17" s="52">
        <f t="shared" si="3"/>
        <v>104.01844296864856</v>
      </c>
      <c r="W17" s="52">
        <f t="shared" ref="W17" si="4">W13*W16</f>
        <v>105.45978961725918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25.417322392487609</v>
      </c>
      <c r="C18" s="36">
        <f>C3*11630*1000/RES_summary!C$6</f>
        <v>28.172163911341816</v>
      </c>
      <c r="D18" s="36">
        <f>D3*11630*1000/RES_summary!D$6</f>
        <v>30.082616441789547</v>
      </c>
      <c r="E18" s="36">
        <f>E3*11630*1000/RES_summary!E$6</f>
        <v>31.895496064637086</v>
      </c>
      <c r="F18" s="36">
        <f>F3*11630*1000/RES_summary!F$6</f>
        <v>34.024909145591053</v>
      </c>
      <c r="G18" s="36">
        <f>G3*11630*1000/RES_summary!G$6</f>
        <v>35.922473798619045</v>
      </c>
      <c r="H18" s="36">
        <f>H3*11630*1000/RES_summary!H$6</f>
        <v>37.026748996738135</v>
      </c>
      <c r="I18" s="36">
        <f>I3*11630*1000/RES_summary!I$6</f>
        <v>37.689328123550141</v>
      </c>
      <c r="J18" s="36">
        <f>J3*11630*1000/RES_summary!J$6</f>
        <v>38.329958353382246</v>
      </c>
      <c r="K18" s="36">
        <f>K3*11630*1000/RES_summary!K$6</f>
        <v>38.772488582818141</v>
      </c>
      <c r="L18" s="36">
        <f>L3*11630*1000/RES_summary!L$6</f>
        <v>39.438417573891179</v>
      </c>
      <c r="M18" s="36">
        <f>M3*11630*1000/RES_summary!M$6</f>
        <v>39.820005630524271</v>
      </c>
      <c r="N18" s="36">
        <f>N3*11630*1000/RES_summary!N$6</f>
        <v>40.959603211646915</v>
      </c>
      <c r="O18" s="36">
        <f>O3*11630*1000/RES_summary!O$6</f>
        <v>42.443418709060659</v>
      </c>
      <c r="P18" s="36">
        <f>P3*11630*1000/RES_summary!P$6</f>
        <v>43.79493939005495</v>
      </c>
      <c r="Q18" s="36">
        <f>Q3*11630*1000/RES_summary!Q$6</f>
        <v>44.754919389069656</v>
      </c>
      <c r="R18" s="36">
        <f>R3*11630*1000/RES_summary!R$6</f>
        <v>44.741352259658008</v>
      </c>
      <c r="S18" s="36">
        <f>S3*11630*1000/RES_summary!S$6</f>
        <v>44.504194612072844</v>
      </c>
      <c r="T18" s="36">
        <f>T3*11630*1000/RES_summary!T$6</f>
        <v>45.277208017969564</v>
      </c>
      <c r="U18" s="36">
        <f>U3*11630*1000/RES_summary!U$6</f>
        <v>46.384632785750178</v>
      </c>
      <c r="V18" s="36">
        <f>V3*11630*1000/RES_summary!V$6</f>
        <v>48.50815117201595</v>
      </c>
      <c r="W18" s="36">
        <f>W3*11630*1000/RES_summary!W$6</f>
        <v>52.17918283037038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2.5654402455550289</v>
      </c>
      <c r="C3" s="49">
        <f t="shared" ref="C3:W3" si="0">C5*C11/11630</f>
        <v>2.9075115722070035</v>
      </c>
      <c r="D3" s="49">
        <f t="shared" si="0"/>
        <v>3.223369668466562</v>
      </c>
      <c r="E3" s="49">
        <f t="shared" si="0"/>
        <v>3.6066351236064409</v>
      </c>
      <c r="F3" s="49">
        <f t="shared" si="0"/>
        <v>3.9462338392548713</v>
      </c>
      <c r="G3" s="49">
        <f t="shared" si="0"/>
        <v>4.170857054211087</v>
      </c>
      <c r="H3" s="49">
        <f t="shared" si="0"/>
        <v>4.4206199259393104</v>
      </c>
      <c r="I3" s="49">
        <f t="shared" si="0"/>
        <v>4.4290465280729121</v>
      </c>
      <c r="J3" s="49">
        <f t="shared" si="0"/>
        <v>4.3904442412068709</v>
      </c>
      <c r="K3" s="49">
        <f t="shared" si="0"/>
        <v>4.5399638459918341</v>
      </c>
      <c r="L3" s="49">
        <f t="shared" si="0"/>
        <v>4.6400862487170746</v>
      </c>
      <c r="M3" s="49">
        <f t="shared" si="0"/>
        <v>4.7207940951805547</v>
      </c>
      <c r="N3" s="49">
        <f t="shared" si="0"/>
        <v>4.9296868242766285</v>
      </c>
      <c r="O3" s="49">
        <f t="shared" si="0"/>
        <v>5.1168017290211365</v>
      </c>
      <c r="P3" s="49">
        <f t="shared" si="0"/>
        <v>5.2266347268584381</v>
      </c>
      <c r="Q3" s="49">
        <f t="shared" si="0"/>
        <v>5.6129286808258243</v>
      </c>
      <c r="R3" s="49">
        <f t="shared" si="0"/>
        <v>6.1153932460330758</v>
      </c>
      <c r="S3" s="49">
        <f t="shared" si="0"/>
        <v>6.4008174449552158</v>
      </c>
      <c r="T3" s="49">
        <f t="shared" si="0"/>
        <v>6.7309526442781902</v>
      </c>
      <c r="U3" s="49">
        <f t="shared" si="0"/>
        <v>7.7474726836316288</v>
      </c>
      <c r="V3" s="49">
        <f t="shared" si="0"/>
        <v>8.0005426404613793</v>
      </c>
      <c r="W3" s="49">
        <f t="shared" si="0"/>
        <v>8.1471215289444352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23.986187864859872</v>
      </c>
      <c r="C5" s="49">
        <f t="shared" ref="C5:W5" si="1">C7*C13/1000000</f>
        <v>26.986956495959618</v>
      </c>
      <c r="D5" s="49">
        <f t="shared" si="1"/>
        <v>29.769825753136679</v>
      </c>
      <c r="E5" s="49">
        <f t="shared" si="1"/>
        <v>33.19846733705743</v>
      </c>
      <c r="F5" s="49">
        <f t="shared" si="1"/>
        <v>36.246059889411256</v>
      </c>
      <c r="G5" s="49">
        <f t="shared" si="1"/>
        <v>38.277600955200761</v>
      </c>
      <c r="H5" s="49">
        <f t="shared" si="1"/>
        <v>40.586454440964523</v>
      </c>
      <c r="I5" s="49">
        <f t="shared" si="1"/>
        <v>40.747190697768808</v>
      </c>
      <c r="J5" s="49">
        <f t="shared" si="1"/>
        <v>40.59963118951508</v>
      </c>
      <c r="K5" s="49">
        <f t="shared" si="1"/>
        <v>42.299414129567786</v>
      </c>
      <c r="L5" s="49">
        <f t="shared" si="1"/>
        <v>43.488919250138267</v>
      </c>
      <c r="M5" s="49">
        <f t="shared" si="1"/>
        <v>44.057879904703199</v>
      </c>
      <c r="N5" s="49">
        <f t="shared" si="1"/>
        <v>45.891988203531724</v>
      </c>
      <c r="O5" s="49">
        <f t="shared" si="1"/>
        <v>47.500821888933068</v>
      </c>
      <c r="P5" s="49">
        <f t="shared" si="1"/>
        <v>48.372095346660011</v>
      </c>
      <c r="Q5" s="49">
        <f t="shared" si="1"/>
        <v>51.76663297716135</v>
      </c>
      <c r="R5" s="49">
        <f t="shared" si="1"/>
        <v>55.649561783285229</v>
      </c>
      <c r="S5" s="49">
        <f t="shared" si="1"/>
        <v>58.44927866505337</v>
      </c>
      <c r="T5" s="49">
        <f t="shared" si="1"/>
        <v>60.765075508145706</v>
      </c>
      <c r="U5" s="49">
        <f t="shared" si="1"/>
        <v>62.635884902384632</v>
      </c>
      <c r="V5" s="49">
        <f t="shared" si="1"/>
        <v>65.871556860908782</v>
      </c>
      <c r="W5" s="49">
        <f t="shared" si="1"/>
        <v>66.386555042191489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50159.39342412899</v>
      </c>
      <c r="C7" s="35">
        <v>57476.07644841892</v>
      </c>
      <c r="D7" s="35">
        <v>64856.446626164172</v>
      </c>
      <c r="E7" s="35">
        <v>74441.023785048688</v>
      </c>
      <c r="F7" s="35">
        <v>83788.982138659019</v>
      </c>
      <c r="G7" s="35">
        <v>91170.222421693237</v>
      </c>
      <c r="H7" s="35">
        <v>100410.53013737222</v>
      </c>
      <c r="I7" s="35">
        <v>104409.63773718916</v>
      </c>
      <c r="J7" s="35">
        <v>108546.09985252046</v>
      </c>
      <c r="K7" s="35">
        <v>121404.8764244831</v>
      </c>
      <c r="L7" s="35">
        <v>133480.47732291464</v>
      </c>
      <c r="M7" s="35">
        <v>145692.97999781015</v>
      </c>
      <c r="N7" s="35">
        <v>164130.81835634247</v>
      </c>
      <c r="O7" s="35">
        <v>180714.94219152792</v>
      </c>
      <c r="P7" s="35">
        <v>198416.14887353653</v>
      </c>
      <c r="Q7" s="35">
        <v>227858.69758759241</v>
      </c>
      <c r="R7" s="35">
        <v>264217.54729417287</v>
      </c>
      <c r="S7" s="35">
        <v>303410.35556991224</v>
      </c>
      <c r="T7" s="35">
        <v>337776.065603033</v>
      </c>
      <c r="U7" s="35">
        <v>369425.35142247466</v>
      </c>
      <c r="V7" s="35">
        <v>412561.98081122281</v>
      </c>
      <c r="W7" s="35">
        <v>433276.97534239769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12080.029330108497</v>
      </c>
      <c r="D8" s="52">
        <v>12511.529438690624</v>
      </c>
      <c r="E8" s="52">
        <v>15111.950914814057</v>
      </c>
      <c r="F8" s="52">
        <v>15302.141235883537</v>
      </c>
      <c r="G8" s="52">
        <v>13795.189359215932</v>
      </c>
      <c r="H8" s="52">
        <v>16149.524910590902</v>
      </c>
      <c r="I8" s="52">
        <v>11441.836202658451</v>
      </c>
      <c r="J8" s="52">
        <v>12153.898460558456</v>
      </c>
      <c r="K8" s="52">
        <v>24938.805902071137</v>
      </c>
      <c r="L8" s="52">
        <v>24587.130337122158</v>
      </c>
      <c r="M8" s="52">
        <v>27324.453589709563</v>
      </c>
      <c r="N8" s="52">
        <v>33739.979594415854</v>
      </c>
      <c r="O8" s="52">
        <v>30379.313194401388</v>
      </c>
      <c r="P8" s="52">
        <v>33850.731592599506</v>
      </c>
      <c r="Q8" s="52">
        <v>40884.384916714334</v>
      </c>
      <c r="R8" s="52">
        <v>48512.748167138896</v>
      </c>
      <c r="S8" s="52">
        <v>64131.614177810494</v>
      </c>
      <c r="T8" s="52">
        <v>58952.840370242891</v>
      </c>
      <c r="U8" s="52">
        <v>58973.739409151196</v>
      </c>
      <c r="V8" s="52">
        <v>76876.608983164013</v>
      </c>
      <c r="W8" s="52">
        <v>51094.307725576276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4763.3463058185662</v>
      </c>
      <c r="D9" s="36">
        <v>5131.1592609453728</v>
      </c>
      <c r="E9" s="36">
        <v>5527.3737559295405</v>
      </c>
      <c r="F9" s="36">
        <v>5954.1828822732059</v>
      </c>
      <c r="G9" s="36">
        <v>6413.9490761817142</v>
      </c>
      <c r="H9" s="36">
        <v>6909.217194911922</v>
      </c>
      <c r="I9" s="36">
        <v>7442.728602841511</v>
      </c>
      <c r="J9" s="36">
        <v>8017.43634522715</v>
      </c>
      <c r="K9" s="36">
        <v>12080.029330108504</v>
      </c>
      <c r="L9" s="36">
        <v>12511.529438690632</v>
      </c>
      <c r="M9" s="36">
        <v>15111.95091481405</v>
      </c>
      <c r="N9" s="36">
        <v>15302.141235883551</v>
      </c>
      <c r="O9" s="36">
        <v>13795.189359215932</v>
      </c>
      <c r="P9" s="36">
        <v>16149.524910590902</v>
      </c>
      <c r="Q9" s="36">
        <v>11441.836202658451</v>
      </c>
      <c r="R9" s="36">
        <v>12153.898460558441</v>
      </c>
      <c r="S9" s="36">
        <v>24938.805902071123</v>
      </c>
      <c r="T9" s="36">
        <v>24587.130337122129</v>
      </c>
      <c r="U9" s="36">
        <v>27324.453589709534</v>
      </c>
      <c r="V9" s="36">
        <v>33739.979594415869</v>
      </c>
      <c r="W9" s="36">
        <v>30379.313194401388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1243.8854487384083</v>
      </c>
      <c r="C11" s="54">
        <v>1252.9889982158606</v>
      </c>
      <c r="D11" s="54">
        <v>1259.2545739142004</v>
      </c>
      <c r="E11" s="54">
        <v>1263.4669565218774</v>
      </c>
      <c r="F11" s="54">
        <v>1266.1983037759535</v>
      </c>
      <c r="G11" s="54">
        <v>1267.2441932096663</v>
      </c>
      <c r="H11" s="54">
        <v>1266.7233550409237</v>
      </c>
      <c r="I11" s="54">
        <v>1264.1315938452781</v>
      </c>
      <c r="J11" s="54">
        <v>1257.6682356272847</v>
      </c>
      <c r="K11" s="54">
        <v>1248.2390268374277</v>
      </c>
      <c r="L11" s="54">
        <v>1240.8724797732932</v>
      </c>
      <c r="M11" s="54">
        <v>1246.1524577602054</v>
      </c>
      <c r="N11" s="54">
        <v>1249.2868583524357</v>
      </c>
      <c r="O11" s="54">
        <v>1252.7868306712462</v>
      </c>
      <c r="P11" s="54">
        <v>1256.6286706776029</v>
      </c>
      <c r="Q11" s="54">
        <v>1261.0122931271994</v>
      </c>
      <c r="R11" s="54">
        <v>1278.0338455913361</v>
      </c>
      <c r="S11" s="54">
        <v>1273.6086498418583</v>
      </c>
      <c r="T11" s="54">
        <v>1288.2561010306256</v>
      </c>
      <c r="U11" s="54">
        <v>1438.5221419168533</v>
      </c>
      <c r="V11" s="54">
        <v>1412.5415481683235</v>
      </c>
      <c r="W11" s="54">
        <v>1427.2622419013226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478.19932075417415</v>
      </c>
      <c r="C13" s="35">
        <v>469.53372887550307</v>
      </c>
      <c r="D13" s="35">
        <v>459.01105135672105</v>
      </c>
      <c r="E13" s="35">
        <v>445.97005319162827</v>
      </c>
      <c r="F13" s="35">
        <v>432.5874233610943</v>
      </c>
      <c r="G13" s="35">
        <v>419.84762062062174</v>
      </c>
      <c r="H13" s="35">
        <v>404.20516040935109</v>
      </c>
      <c r="I13" s="35">
        <v>390.26273417722302</v>
      </c>
      <c r="J13" s="35">
        <v>374.03122953912697</v>
      </c>
      <c r="K13" s="35">
        <v>348.41610465193378</v>
      </c>
      <c r="L13" s="35">
        <v>325.80733993728768</v>
      </c>
      <c r="M13" s="35">
        <v>302.40221529798771</v>
      </c>
      <c r="N13" s="35">
        <v>279.60616210354948</v>
      </c>
      <c r="O13" s="35">
        <v>262.84944295635535</v>
      </c>
      <c r="P13" s="35">
        <v>243.79112094092039</v>
      </c>
      <c r="Q13" s="35">
        <v>227.18743469189477</v>
      </c>
      <c r="R13" s="35">
        <v>210.62023454985172</v>
      </c>
      <c r="S13" s="35">
        <v>192.6410143624297</v>
      </c>
      <c r="T13" s="35">
        <v>179.89751701222988</v>
      </c>
      <c r="U13" s="35">
        <v>169.54950346857561</v>
      </c>
      <c r="V13" s="35">
        <v>159.66463204240293</v>
      </c>
      <c r="W13" s="35">
        <v>153.21966968064578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436.96893896628325</v>
      </c>
      <c r="D14" s="36">
        <v>418.5408471524691</v>
      </c>
      <c r="E14" s="36">
        <v>401.78981481527717</v>
      </c>
      <c r="F14" s="36">
        <v>385.23228033469672</v>
      </c>
      <c r="G14" s="36">
        <v>369.59892500245115</v>
      </c>
      <c r="H14" s="36">
        <v>347.55427706933887</v>
      </c>
      <c r="I14" s="36">
        <v>325.10900814822747</v>
      </c>
      <c r="J14" s="36">
        <v>303.30787427479765</v>
      </c>
      <c r="K14" s="36">
        <v>279.82015524377039</v>
      </c>
      <c r="L14" s="36">
        <v>261.3599538824941</v>
      </c>
      <c r="M14" s="36">
        <v>243.03463534314062</v>
      </c>
      <c r="N14" s="36">
        <v>229.0750366194865</v>
      </c>
      <c r="O14" s="36">
        <v>220.79237933558491</v>
      </c>
      <c r="P14" s="36">
        <v>191.55006725048739</v>
      </c>
      <c r="Q14" s="36">
        <v>174.01219718077786</v>
      </c>
      <c r="R14" s="36">
        <v>156.02706913798019</v>
      </c>
      <c r="S14" s="36">
        <v>152.46922358400818</v>
      </c>
      <c r="T14" s="36">
        <v>148.28612224964169</v>
      </c>
      <c r="U14" s="36">
        <v>144.32861293248394</v>
      </c>
      <c r="V14" s="36">
        <v>142.62672566706146</v>
      </c>
      <c r="W14" s="36">
        <v>141.35662749062232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0.37246428965930534</v>
      </c>
      <c r="C16" s="44">
        <f>C7/RES_summary!C$6</f>
        <v>0.42331855237281474</v>
      </c>
      <c r="D16" s="44">
        <f>D7/RES_summary!D$6</f>
        <v>0.47312153766478582</v>
      </c>
      <c r="E16" s="44">
        <f>E7/RES_summary!E$6</f>
        <v>0.53867044723395141</v>
      </c>
      <c r="F16" s="44">
        <f>F7/RES_summary!F$6</f>
        <v>0.60158660352282467</v>
      </c>
      <c r="G16" s="44">
        <f>G7/RES_summary!G$6</f>
        <v>0.64913400894056372</v>
      </c>
      <c r="H16" s="44">
        <f>H7/RES_summary!H$6</f>
        <v>0.70609704396731632</v>
      </c>
      <c r="I16" s="44">
        <f>I7/RES_summary!I$6</f>
        <v>0.72512232001881505</v>
      </c>
      <c r="J16" s="44">
        <f>J7/RES_summary!J$6</f>
        <v>0.74017620203697576</v>
      </c>
      <c r="K16" s="44">
        <f>K7/RES_summary!K$6</f>
        <v>0.81335126402360292</v>
      </c>
      <c r="L16" s="44">
        <f>L7/RES_summary!L$6</f>
        <v>0.87756059881998261</v>
      </c>
      <c r="M16" s="44">
        <f>M7/RES_summary!M$6</f>
        <v>0.94580036611969565</v>
      </c>
      <c r="N16" s="44">
        <f>N7/RES_summary!N$6</f>
        <v>1.0467860477460535</v>
      </c>
      <c r="O16" s="44">
        <f>O7/RES_summary!O$6</f>
        <v>1.1244715183872163</v>
      </c>
      <c r="P16" s="44">
        <f>P7/RES_summary!P$6</f>
        <v>1.1976372062649709</v>
      </c>
      <c r="Q16" s="44">
        <f>Q7/RES_summary!Q$6</f>
        <v>1.317848825274389</v>
      </c>
      <c r="R16" s="44">
        <f>R7/RES_summary!R$6</f>
        <v>1.4811895106802977</v>
      </c>
      <c r="S16" s="44">
        <f>S7/RES_summary!S$6</f>
        <v>1.6505391299872827</v>
      </c>
      <c r="T16" s="44">
        <f>T7/RES_summary!T$6</f>
        <v>1.7652079184070875</v>
      </c>
      <c r="U16" s="44">
        <f>U7/RES_summary!U$6</f>
        <v>1.8382937556166354</v>
      </c>
      <c r="V16" s="44">
        <f>V7/RES_summary!V$6</f>
        <v>1.9499008928553263</v>
      </c>
      <c r="W16" s="44">
        <f>W7/RES_summary!W$6</f>
        <v>2.0341642034854353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178.11217032026579</v>
      </c>
      <c r="C17" s="52">
        <f t="shared" si="2"/>
        <v>198.76233839778763</v>
      </c>
      <c r="D17" s="52">
        <f t="shared" si="2"/>
        <v>217.16801442302184</v>
      </c>
      <c r="E17" s="52">
        <f t="shared" si="2"/>
        <v>240.23088800568351</v>
      </c>
      <c r="F17" s="52">
        <f t="shared" si="2"/>
        <v>260.23879874649094</v>
      </c>
      <c r="G17" s="52">
        <f t="shared" si="2"/>
        <v>272.5373691176211</v>
      </c>
      <c r="H17" s="52">
        <f t="shared" si="2"/>
        <v>285.40806892137772</v>
      </c>
      <c r="I17" s="52">
        <f t="shared" si="2"/>
        <v>282.98821922347406</v>
      </c>
      <c r="J17" s="52">
        <f t="shared" si="2"/>
        <v>276.84901492349132</v>
      </c>
      <c r="K17" s="52">
        <f t="shared" si="2"/>
        <v>283.38467912483026</v>
      </c>
      <c r="L17" s="52">
        <f t="shared" si="2"/>
        <v>285.91568433531182</v>
      </c>
      <c r="M17" s="52">
        <f t="shared" si="2"/>
        <v>286.01212594424379</v>
      </c>
      <c r="N17" s="52">
        <f t="shared" si="2"/>
        <v>292.68782935381694</v>
      </c>
      <c r="O17" s="52">
        <f t="shared" si="2"/>
        <v>295.5667122283669</v>
      </c>
      <c r="P17" s="52">
        <f t="shared" si="2"/>
        <v>291.97331699588955</v>
      </c>
      <c r="Q17" s="52">
        <f t="shared" si="2"/>
        <v>299.39869392581545</v>
      </c>
      <c r="R17" s="52">
        <f t="shared" ref="R17:V17" si="3">R13*R16</f>
        <v>311.96848215226441</v>
      </c>
      <c r="S17" s="52">
        <f t="shared" si="3"/>
        <v>317.96153224563233</v>
      </c>
      <c r="T17" s="52">
        <f t="shared" si="3"/>
        <v>317.55652153176192</v>
      </c>
      <c r="U17" s="52">
        <f t="shared" si="3"/>
        <v>311.68179349418364</v>
      </c>
      <c r="V17" s="52">
        <f t="shared" si="3"/>
        <v>311.3302085768986</v>
      </c>
      <c r="W17" s="52">
        <f t="shared" ref="W17" si="4">W13*W16</f>
        <v>311.67396733423232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221.55113690459561</v>
      </c>
      <c r="C18" s="36">
        <f>C3*11630*1000/RES_summary!C$6</f>
        <v>249.04702327208582</v>
      </c>
      <c r="D18" s="36">
        <f>D3*11630*1000/RES_summary!D$6</f>
        <v>273.46981547005527</v>
      </c>
      <c r="E18" s="36">
        <f>E3*11630*1000/RES_summary!E$6</f>
        <v>303.52378893108892</v>
      </c>
      <c r="F18" s="36">
        <f>F3*11630*1000/RES_summary!F$6</f>
        <v>329.51392554949848</v>
      </c>
      <c r="G18" s="36">
        <f>G3*11630*1000/RES_summary!G$6</f>
        <v>345.37139844694474</v>
      </c>
      <c r="H18" s="36">
        <f>H3*11630*1000/RES_summary!H$6</f>
        <v>361.53306661983879</v>
      </c>
      <c r="I18" s="36">
        <f>I3*11630*1000/RES_summary!I$6</f>
        <v>357.7343486064072</v>
      </c>
      <c r="J18" s="36">
        <f>J3*11630*1000/RES_summary!J$6</f>
        <v>348.18421213397914</v>
      </c>
      <c r="K18" s="36">
        <f>K3*11630*1000/RES_summary!K$6</f>
        <v>353.73181609141477</v>
      </c>
      <c r="L18" s="36">
        <f>L3*11630*1000/RES_summary!L$6</f>
        <v>354.7849042272365</v>
      </c>
      <c r="M18" s="36">
        <f>M3*11630*1000/RES_summary!M$6</f>
        <v>356.4147136946408</v>
      </c>
      <c r="N18" s="36">
        <f>N3*11630*1000/RES_summary!N$6</f>
        <v>365.65105881142381</v>
      </c>
      <c r="O18" s="36">
        <f>O3*11630*1000/RES_summary!O$6</f>
        <v>370.28208466449598</v>
      </c>
      <c r="P18" s="36">
        <f>P3*11630*1000/RES_summary!P$6</f>
        <v>366.90204120987511</v>
      </c>
      <c r="Q18" s="36">
        <f>Q3*11630*1000/RES_summary!Q$6</f>
        <v>377.5454335866811</v>
      </c>
      <c r="R18" s="36">
        <f>R3*11630*1000/RES_summary!R$6</f>
        <v>398.70627894835053</v>
      </c>
      <c r="S18" s="36">
        <f>S3*11630*1000/RES_summary!S$6</f>
        <v>404.95855778500828</v>
      </c>
      <c r="T18" s="36">
        <f>T3*11630*1000/RES_summary!T$6</f>
        <v>409.09412628535551</v>
      </c>
      <c r="U18" s="36">
        <f>U3*11630*1000/RES_summary!U$6</f>
        <v>448.36116117373933</v>
      </c>
      <c r="V18" s="36">
        <f>V3*11630*1000/RES_summary!V$6</f>
        <v>439.76685481477938</v>
      </c>
      <c r="W18" s="36">
        <f>W3*11630*1000/RES_summary!W$6</f>
        <v>444.84048535973602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0.42367443930625642</v>
      </c>
      <c r="C3" s="49">
        <f t="shared" ref="C3:W3" si="0">C5*C11/11630</f>
        <v>0.5678114924863612</v>
      </c>
      <c r="D3" s="49">
        <f t="shared" si="0"/>
        <v>0.67321654469191716</v>
      </c>
      <c r="E3" s="49">
        <f t="shared" si="0"/>
        <v>0.80202093461401591</v>
      </c>
      <c r="F3" s="49">
        <f t="shared" si="0"/>
        <v>0.9276048939965702</v>
      </c>
      <c r="G3" s="49">
        <f t="shared" si="0"/>
        <v>1.077199011250799</v>
      </c>
      <c r="H3" s="49">
        <f t="shared" si="0"/>
        <v>1.1839326380995916</v>
      </c>
      <c r="I3" s="49">
        <f t="shared" si="0"/>
        <v>1.2640564404694852</v>
      </c>
      <c r="J3" s="49">
        <f t="shared" si="0"/>
        <v>1.3387259107596559</v>
      </c>
      <c r="K3" s="49">
        <f t="shared" si="0"/>
        <v>1.3856227056344241</v>
      </c>
      <c r="L3" s="49">
        <f t="shared" si="0"/>
        <v>1.4429865370203396</v>
      </c>
      <c r="M3" s="49">
        <f t="shared" si="0"/>
        <v>1.5025378704021202</v>
      </c>
      <c r="N3" s="49">
        <f t="shared" si="0"/>
        <v>1.5837003461635617</v>
      </c>
      <c r="O3" s="49">
        <f t="shared" si="0"/>
        <v>1.6591541776529848</v>
      </c>
      <c r="P3" s="49">
        <f t="shared" si="0"/>
        <v>1.7799700021258869</v>
      </c>
      <c r="Q3" s="49">
        <f t="shared" si="0"/>
        <v>1.9614947556584266</v>
      </c>
      <c r="R3" s="49">
        <f t="shared" si="0"/>
        <v>2.132286849089903</v>
      </c>
      <c r="S3" s="49">
        <f t="shared" si="0"/>
        <v>2.3000387918274612</v>
      </c>
      <c r="T3" s="49">
        <f t="shared" si="0"/>
        <v>2.5304737079850876</v>
      </c>
      <c r="U3" s="49">
        <f t="shared" si="0"/>
        <v>3.062472884910024</v>
      </c>
      <c r="V3" s="49">
        <f t="shared" si="0"/>
        <v>3.2239985933015407</v>
      </c>
      <c r="W3" s="49">
        <f t="shared" si="0"/>
        <v>3.4075591635803688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8.6368742781039867</v>
      </c>
      <c r="C5" s="49">
        <f t="shared" ref="C5:W5" si="1">C7*C13/1000000</f>
        <v>11.317582037432055</v>
      </c>
      <c r="D5" s="49">
        <f t="shared" si="1"/>
        <v>13.148509725267559</v>
      </c>
      <c r="E5" s="49">
        <f t="shared" si="1"/>
        <v>15.37088955182938</v>
      </c>
      <c r="F5" s="49">
        <f t="shared" si="1"/>
        <v>17.46471906439935</v>
      </c>
      <c r="G5" s="49">
        <f t="shared" si="1"/>
        <v>19.948465872947423</v>
      </c>
      <c r="H5" s="49">
        <f t="shared" si="1"/>
        <v>21.59302616333779</v>
      </c>
      <c r="I5" s="49">
        <f t="shared" si="1"/>
        <v>22.73566775538907</v>
      </c>
      <c r="J5" s="49">
        <f t="shared" si="1"/>
        <v>23.819280950607077</v>
      </c>
      <c r="K5" s="49">
        <f t="shared" si="1"/>
        <v>24.440276473501651</v>
      </c>
      <c r="L5" s="49">
        <f t="shared" si="1"/>
        <v>25.190552085106056</v>
      </c>
      <c r="M5" s="49">
        <f t="shared" si="1"/>
        <v>25.929705781209694</v>
      </c>
      <c r="N5" s="49">
        <f t="shared" si="1"/>
        <v>27.062899892168161</v>
      </c>
      <c r="O5" s="49">
        <f t="shared" si="1"/>
        <v>28.062480618388452</v>
      </c>
      <c r="P5" s="49">
        <f t="shared" si="1"/>
        <v>29.787256964902703</v>
      </c>
      <c r="Q5" s="49">
        <f t="shared" si="1"/>
        <v>32.45772154676358</v>
      </c>
      <c r="R5" s="49">
        <f t="shared" si="1"/>
        <v>34.950794187427384</v>
      </c>
      <c r="S5" s="49">
        <f t="shared" si="1"/>
        <v>37.884059250309328</v>
      </c>
      <c r="T5" s="49">
        <f t="shared" si="1"/>
        <v>41.257333485334016</v>
      </c>
      <c r="U5" s="49">
        <f t="shared" si="1"/>
        <v>44.887237266143785</v>
      </c>
      <c r="V5" s="49">
        <f t="shared" si="1"/>
        <v>48.421299513929483</v>
      </c>
      <c r="W5" s="49">
        <f t="shared" si="1"/>
        <v>51.369171145798148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23016.315449114583</v>
      </c>
      <c r="C7" s="35">
        <v>31111.70446481571</v>
      </c>
      <c r="D7" s="35">
        <v>37110.21154730094</v>
      </c>
      <c r="E7" s="35">
        <v>44680.91268854541</v>
      </c>
      <c r="F7" s="35">
        <v>52203.139162158739</v>
      </c>
      <c r="G7" s="35">
        <v>61521.581852178904</v>
      </c>
      <c r="H7" s="35">
        <v>69698.12544055919</v>
      </c>
      <c r="I7" s="35">
        <v>75967.956278664002</v>
      </c>
      <c r="J7" s="35">
        <v>82980.582618979257</v>
      </c>
      <c r="K7" s="35">
        <v>88841.641794197494</v>
      </c>
      <c r="L7" s="35">
        <v>97094.81076709929</v>
      </c>
      <c r="M7" s="35">
        <v>107994.13788278206</v>
      </c>
      <c r="N7" s="35">
        <v>119705.81507878007</v>
      </c>
      <c r="O7" s="35">
        <v>132658.96277808846</v>
      </c>
      <c r="P7" s="35">
        <v>149341.17462528966</v>
      </c>
      <c r="Q7" s="35">
        <v>170510.98917622308</v>
      </c>
      <c r="R7" s="35">
        <v>190881.68922768094</v>
      </c>
      <c r="S7" s="35">
        <v>212030.62181236307</v>
      </c>
      <c r="T7" s="35">
        <v>234102.09423620318</v>
      </c>
      <c r="U7" s="35">
        <v>256892.16819352141</v>
      </c>
      <c r="V7" s="35">
        <v>280098.03356390045</v>
      </c>
      <c r="W7" s="35">
        <v>300777.96072259697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12389.331573536881</v>
      </c>
      <c r="D8" s="52">
        <v>10441.822669746951</v>
      </c>
      <c r="E8" s="52">
        <v>12168.585985319773</v>
      </c>
      <c r="F8" s="52">
        <v>12280.057562628019</v>
      </c>
      <c r="G8" s="52">
        <v>14241.784060947277</v>
      </c>
      <c r="H8" s="52">
        <v>20565.875161917167</v>
      </c>
      <c r="I8" s="52">
        <v>16711.653507851763</v>
      </c>
      <c r="J8" s="52">
        <v>19181.212325635031</v>
      </c>
      <c r="K8" s="52">
        <v>18141.116737846256</v>
      </c>
      <c r="L8" s="52">
        <v>22494.953033849073</v>
      </c>
      <c r="M8" s="52">
        <v>31465.202277599936</v>
      </c>
      <c r="N8" s="52">
        <v>28423.330703849773</v>
      </c>
      <c r="O8" s="52">
        <v>32134.360024943424</v>
      </c>
      <c r="P8" s="52">
        <v>34823.328585047449</v>
      </c>
      <c r="Q8" s="52">
        <v>43664.767584782501</v>
      </c>
      <c r="R8" s="52">
        <v>51835.902329057775</v>
      </c>
      <c r="S8" s="52">
        <v>49572.263288531889</v>
      </c>
      <c r="T8" s="52">
        <v>54205.832448783534</v>
      </c>
      <c r="U8" s="52">
        <v>57613.402542365686</v>
      </c>
      <c r="V8" s="52">
        <v>66870.632955161534</v>
      </c>
      <c r="W8" s="52">
        <v>72515.829487754294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4293.942557835755</v>
      </c>
      <c r="D9" s="36">
        <v>4443.3155872617208</v>
      </c>
      <c r="E9" s="36">
        <v>4597.884844075299</v>
      </c>
      <c r="F9" s="36">
        <v>4757.8310890146895</v>
      </c>
      <c r="G9" s="36">
        <v>4923.3413709271117</v>
      </c>
      <c r="H9" s="36">
        <v>12389.331573536881</v>
      </c>
      <c r="I9" s="36">
        <v>10441.822669746951</v>
      </c>
      <c r="J9" s="36">
        <v>12168.585985319776</v>
      </c>
      <c r="K9" s="36">
        <v>12280.057562628019</v>
      </c>
      <c r="L9" s="36">
        <v>14241.784060947277</v>
      </c>
      <c r="M9" s="36">
        <v>20565.875161917167</v>
      </c>
      <c r="N9" s="36">
        <v>16711.653507851748</v>
      </c>
      <c r="O9" s="36">
        <v>19181.212325635017</v>
      </c>
      <c r="P9" s="36">
        <v>18141.116737846256</v>
      </c>
      <c r="Q9" s="36">
        <v>22494.953033849073</v>
      </c>
      <c r="R9" s="36">
        <v>31465.202277599921</v>
      </c>
      <c r="S9" s="36">
        <v>28423.330703849759</v>
      </c>
      <c r="T9" s="36">
        <v>32134.360024943424</v>
      </c>
      <c r="U9" s="36">
        <v>34823.32858504742</v>
      </c>
      <c r="V9" s="36">
        <v>43664.767584782501</v>
      </c>
      <c r="W9" s="36">
        <v>51835.902329057804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570.49964726514895</v>
      </c>
      <c r="C11" s="54">
        <v>583.48573359356351</v>
      </c>
      <c r="D11" s="54">
        <v>595.46736309750679</v>
      </c>
      <c r="E11" s="54">
        <v>606.82912580364507</v>
      </c>
      <c r="F11" s="54">
        <v>617.70503592988291</v>
      </c>
      <c r="G11" s="54">
        <v>628.00942090670071</v>
      </c>
      <c r="H11" s="54">
        <v>637.66590550779267</v>
      </c>
      <c r="I11" s="54">
        <v>646.60411828790552</v>
      </c>
      <c r="J11" s="54">
        <v>653.64619420797351</v>
      </c>
      <c r="K11" s="54">
        <v>659.35391868419094</v>
      </c>
      <c r="L11" s="54">
        <v>666.19950880190868</v>
      </c>
      <c r="M11" s="54">
        <v>673.91877024072517</v>
      </c>
      <c r="N11" s="54">
        <v>680.57876647625653</v>
      </c>
      <c r="O11" s="54">
        <v>687.60717730207296</v>
      </c>
      <c r="P11" s="54">
        <v>694.96332438785487</v>
      </c>
      <c r="Q11" s="54">
        <v>702.82764535522813</v>
      </c>
      <c r="R11" s="54">
        <v>709.52596733370274</v>
      </c>
      <c r="S11" s="54">
        <v>706.0872482595687</v>
      </c>
      <c r="T11" s="54">
        <v>713.31340970758595</v>
      </c>
      <c r="U11" s="54">
        <v>793.46740456150508</v>
      </c>
      <c r="V11" s="54">
        <v>774.35145311022893</v>
      </c>
      <c r="W11" s="54">
        <v>771.4726982835756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375.25008280316388</v>
      </c>
      <c r="C13" s="35">
        <v>363.77248473259101</v>
      </c>
      <c r="D13" s="35">
        <v>354.3097486390875</v>
      </c>
      <c r="E13" s="35">
        <v>344.01467264051496</v>
      </c>
      <c r="F13" s="35">
        <v>334.55304306793988</v>
      </c>
      <c r="G13" s="35">
        <v>324.25151097185113</v>
      </c>
      <c r="H13" s="35">
        <v>309.80784672254953</v>
      </c>
      <c r="I13" s="35">
        <v>299.27970777561251</v>
      </c>
      <c r="J13" s="35">
        <v>287.04644145459577</v>
      </c>
      <c r="K13" s="35">
        <v>275.09933382498474</v>
      </c>
      <c r="L13" s="35">
        <v>259.44282589448034</v>
      </c>
      <c r="M13" s="35">
        <v>240.10290085702673</v>
      </c>
      <c r="N13" s="35">
        <v>226.07840625250901</v>
      </c>
      <c r="O13" s="35">
        <v>211.5385197555878</v>
      </c>
      <c r="P13" s="35">
        <v>199.45776534597101</v>
      </c>
      <c r="Q13" s="35">
        <v>190.35559938731296</v>
      </c>
      <c r="R13" s="35">
        <v>183.10186969132792</v>
      </c>
      <c r="S13" s="35">
        <v>178.67258477332064</v>
      </c>
      <c r="T13" s="35">
        <v>176.23649895120715</v>
      </c>
      <c r="U13" s="35">
        <v>174.7318245697916</v>
      </c>
      <c r="V13" s="35">
        <v>172.87268638707826</v>
      </c>
      <c r="W13" s="35">
        <v>170.78768345389233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346.42789518003758</v>
      </c>
      <c r="D14" s="36">
        <v>335.02601418539808</v>
      </c>
      <c r="E14" s="36">
        <v>324.42031471717843</v>
      </c>
      <c r="F14" s="36">
        <v>315.89477515901984</v>
      </c>
      <c r="G14" s="36">
        <v>304.12138304592628</v>
      </c>
      <c r="H14" s="36">
        <v>288.66120713848176</v>
      </c>
      <c r="I14" s="36">
        <v>277.70584279687546</v>
      </c>
      <c r="J14" s="36">
        <v>262.30613606806628</v>
      </c>
      <c r="K14" s="36">
        <v>248.06640134740925</v>
      </c>
      <c r="L14" s="36">
        <v>225.89541172256585</v>
      </c>
      <c r="M14" s="36">
        <v>212.16212078682287</v>
      </c>
      <c r="N14" s="36">
        <v>203.14712561479396</v>
      </c>
      <c r="O14" s="36">
        <v>187.67856001418536</v>
      </c>
      <c r="P14" s="36">
        <v>178.7588419898473</v>
      </c>
      <c r="Q14" s="36">
        <v>177.53378038873637</v>
      </c>
      <c r="R14" s="36">
        <v>176.88120153984468</v>
      </c>
      <c r="S14" s="36">
        <v>175.65030156252956</v>
      </c>
      <c r="T14" s="36">
        <v>173.49064162733876</v>
      </c>
      <c r="U14" s="36">
        <v>171.0518948374567</v>
      </c>
      <c r="V14" s="36">
        <v>168.77413908247672</v>
      </c>
      <c r="W14" s="36">
        <v>167.08997751698584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0.17091027221643126</v>
      </c>
      <c r="C16" s="44">
        <f>C7/RES_summary!C$6</f>
        <v>0.2291416274337375</v>
      </c>
      <c r="D16" s="44">
        <f>D7/RES_summary!D$6</f>
        <v>0.27071542250113756</v>
      </c>
      <c r="E16" s="44">
        <f>E7/RES_summary!E$6</f>
        <v>0.32332020701727576</v>
      </c>
      <c r="F16" s="44">
        <f>F7/RES_summary!F$6</f>
        <v>0.37480714504709034</v>
      </c>
      <c r="G16" s="44">
        <f>G7/RES_summary!G$6</f>
        <v>0.43803502945680572</v>
      </c>
      <c r="H16" s="44">
        <f>H7/RES_summary!H$6</f>
        <v>0.49012429549283915</v>
      </c>
      <c r="I16" s="44">
        <f>I7/RES_summary!I$6</f>
        <v>0.52759555437334793</v>
      </c>
      <c r="J16" s="44">
        <f>J7/RES_summary!J$6</f>
        <v>0.56584485826005804</v>
      </c>
      <c r="K16" s="44">
        <f>K7/RES_summary!K$6</f>
        <v>0.59519406286937659</v>
      </c>
      <c r="L16" s="44">
        <f>L7/RES_summary!L$6</f>
        <v>0.63834488749210605</v>
      </c>
      <c r="M16" s="44">
        <f>M7/RES_summary!M$6</f>
        <v>0.70106943484752249</v>
      </c>
      <c r="N16" s="44">
        <f>N7/RES_summary!N$6</f>
        <v>0.76345428794783043</v>
      </c>
      <c r="O16" s="44">
        <f>O7/RES_summary!O$6</f>
        <v>0.82545042205006791</v>
      </c>
      <c r="P16" s="44">
        <f>P7/RES_summary!P$6</f>
        <v>0.90142132167154365</v>
      </c>
      <c r="Q16" s="44">
        <f>Q7/RES_summary!Q$6</f>
        <v>0.98617129458434882</v>
      </c>
      <c r="R16" s="44">
        <f>R7/RES_summary!R$6</f>
        <v>1.0700725926813297</v>
      </c>
      <c r="S16" s="44">
        <f>S7/RES_summary!S$6</f>
        <v>1.1534373551604138</v>
      </c>
      <c r="T16" s="44">
        <f>T7/RES_summary!T$6</f>
        <v>1.2234107521019022</v>
      </c>
      <c r="U16" s="44">
        <f>U7/RES_summary!U$6</f>
        <v>1.2783185204767165</v>
      </c>
      <c r="V16" s="44">
        <f>V7/RES_summary!V$6</f>
        <v>1.3238335841304296</v>
      </c>
      <c r="W16" s="44">
        <f>W7/RES_summary!W$6</f>
        <v>1.4121031019840233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64.134093801127108</v>
      </c>
      <c r="C17" s="52">
        <f t="shared" si="2"/>
        <v>83.355419167240328</v>
      </c>
      <c r="D17" s="52">
        <f t="shared" si="2"/>
        <v>95.917113299102425</v>
      </c>
      <c r="E17" s="52">
        <f t="shared" si="2"/>
        <v>111.22689517511165</v>
      </c>
      <c r="F17" s="52">
        <f t="shared" si="2"/>
        <v>125.39287093911081</v>
      </c>
      <c r="G17" s="52">
        <f t="shared" si="2"/>
        <v>142.03352015996859</v>
      </c>
      <c r="H17" s="52">
        <f t="shared" si="2"/>
        <v>151.84435261304307</v>
      </c>
      <c r="I17" s="52">
        <f t="shared" si="2"/>
        <v>157.89864333656786</v>
      </c>
      <c r="J17" s="52">
        <f t="shared" si="2"/>
        <v>162.4237529789298</v>
      </c>
      <c r="K17" s="52">
        <f t="shared" si="2"/>
        <v>163.73749019195159</v>
      </c>
      <c r="L17" s="52">
        <f t="shared" si="2"/>
        <v>165.6140015062461</v>
      </c>
      <c r="M17" s="52">
        <f t="shared" si="2"/>
        <v>168.32880500908644</v>
      </c>
      <c r="N17" s="52">
        <f t="shared" si="2"/>
        <v>172.60052866588961</v>
      </c>
      <c r="O17" s="52">
        <f t="shared" si="2"/>
        <v>174.61456041209658</v>
      </c>
      <c r="P17" s="52">
        <f t="shared" si="2"/>
        <v>179.79548245581782</v>
      </c>
      <c r="Q17" s="52">
        <f t="shared" si="2"/>
        <v>187.7232278791661</v>
      </c>
      <c r="R17" s="52">
        <f t="shared" ref="R17:V17" si="3">R13*R16</f>
        <v>195.93229242539826</v>
      </c>
      <c r="S17" s="52">
        <f t="shared" si="3"/>
        <v>206.08763362061379</v>
      </c>
      <c r="T17" s="52">
        <f t="shared" si="3"/>
        <v>215.60962772970245</v>
      </c>
      <c r="U17" s="52">
        <f t="shared" si="3"/>
        <v>223.36292746425318</v>
      </c>
      <c r="V17" s="52">
        <f t="shared" si="3"/>
        <v>228.85466801806155</v>
      </c>
      <c r="W17" s="52">
        <f t="shared" ref="W17" si="4">W13*W16</f>
        <v>241.1698175859068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36.588477891212989</v>
      </c>
      <c r="C18" s="36">
        <f>C3*11630*1000/RES_summary!C$6</f>
        <v>48.636697901796211</v>
      </c>
      <c r="D18" s="36">
        <f>D3*11630*1000/RES_summary!D$6</f>
        <v>57.115510532141322</v>
      </c>
      <c r="E18" s="36">
        <f>E3*11630*1000/RES_summary!E$6</f>
        <v>67.495719564966677</v>
      </c>
      <c r="F18" s="36">
        <f>F3*11630*1000/RES_summary!F$6</f>
        <v>77.455807848794592</v>
      </c>
      <c r="G18" s="36">
        <f>G3*11630*1000/RES_summary!G$6</f>
        <v>89.198388745002049</v>
      </c>
      <c r="H18" s="36">
        <f>H3*11630*1000/RES_summary!H$6</f>
        <v>96.825966605240666</v>
      </c>
      <c r="I18" s="36">
        <f>I3*11630*1000/RES_summary!I$6</f>
        <v>102.09791305349792</v>
      </c>
      <c r="J18" s="36">
        <f>J3*11630*1000/RES_summary!J$6</f>
        <v>106.16766798365346</v>
      </c>
      <c r="K18" s="36">
        <f>K3*11630*1000/RES_summary!K$6</f>
        <v>107.96095579357754</v>
      </c>
      <c r="L18" s="36">
        <f>L3*11630*1000/RES_summary!L$6</f>
        <v>110.33196645417971</v>
      </c>
      <c r="M18" s="36">
        <f>M3*11630*1000/RES_summary!M$6</f>
        <v>113.43994126781433</v>
      </c>
      <c r="N18" s="36">
        <f>N3*11630*1000/RES_summary!N$6</f>
        <v>117.4682548925809</v>
      </c>
      <c r="O18" s="36">
        <f>O3*11630*1000/RES_summary!O$6</f>
        <v>120.06622500080401</v>
      </c>
      <c r="P18" s="36">
        <f>P3*11630*1000/RES_summary!P$6</f>
        <v>124.95126619741336</v>
      </c>
      <c r="Q18" s="36">
        <f>Q3*11630*1000/RES_summary!Q$6</f>
        <v>131.93707422879726</v>
      </c>
      <c r="R18" s="36">
        <f>R3*11630*1000/RES_summary!R$6</f>
        <v>139.0190493150406</v>
      </c>
      <c r="S18" s="36">
        <f>S3*11630*1000/RES_summary!S$6</f>
        <v>145.51585012350534</v>
      </c>
      <c r="T18" s="36">
        <f>T3*11630*1000/RES_summary!T$6</f>
        <v>153.79723872165732</v>
      </c>
      <c r="U18" s="36">
        <f>U3*11630*1000/RES_summary!U$6</f>
        <v>177.23120233032068</v>
      </c>
      <c r="V18" s="36">
        <f>V3*11630*1000/RES_summary!V$6</f>
        <v>177.21394473084501</v>
      </c>
      <c r="W18" s="36">
        <f>W3*11630*1000/RES_summary!W$6</f>
        <v>186.05592991755722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4.1726767740465309</v>
      </c>
      <c r="C3" s="49">
        <f t="shared" ref="C3:W3" si="0">C5*C11/11630</f>
        <v>4.3351841954614319</v>
      </c>
      <c r="D3" s="49">
        <f t="shared" si="0"/>
        <v>4.4684058048962614</v>
      </c>
      <c r="E3" s="49">
        <f t="shared" si="0"/>
        <v>4.5720486375625624</v>
      </c>
      <c r="F3" s="49">
        <f t="shared" si="0"/>
        <v>4.641198998495156</v>
      </c>
      <c r="G3" s="49">
        <f t="shared" si="0"/>
        <v>4.7002484392706716</v>
      </c>
      <c r="H3" s="49">
        <f t="shared" si="0"/>
        <v>4.769947885283643</v>
      </c>
      <c r="I3" s="49">
        <f t="shared" si="0"/>
        <v>4.8281431260214465</v>
      </c>
      <c r="J3" s="49">
        <f t="shared" si="0"/>
        <v>4.8971661656079526</v>
      </c>
      <c r="K3" s="49">
        <f t="shared" si="0"/>
        <v>4.8791494661715671</v>
      </c>
      <c r="L3" s="49">
        <f t="shared" si="0"/>
        <v>4.8435681047870087</v>
      </c>
      <c r="M3" s="49">
        <f t="shared" si="0"/>
        <v>4.7366715129723511</v>
      </c>
      <c r="N3" s="49">
        <f t="shared" si="0"/>
        <v>4.6528154517214384</v>
      </c>
      <c r="O3" s="49">
        <f t="shared" si="0"/>
        <v>4.6415825190571134</v>
      </c>
      <c r="P3" s="49">
        <f t="shared" si="0"/>
        <v>4.6111117338832361</v>
      </c>
      <c r="Q3" s="49">
        <f t="shared" si="0"/>
        <v>4.5544923615651607</v>
      </c>
      <c r="R3" s="49">
        <f t="shared" si="0"/>
        <v>4.4903810142400173</v>
      </c>
      <c r="S3" s="49">
        <f t="shared" si="0"/>
        <v>4.2937634068784067</v>
      </c>
      <c r="T3" s="49">
        <f t="shared" si="0"/>
        <v>4.1441322621449022</v>
      </c>
      <c r="U3" s="49">
        <f t="shared" si="0"/>
        <v>4.3976973481570196</v>
      </c>
      <c r="V3" s="49">
        <f t="shared" si="0"/>
        <v>4.1330811137600483</v>
      </c>
      <c r="W3" s="49">
        <f t="shared" si="0"/>
        <v>3.9592545377791022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124.44746458641717</v>
      </c>
      <c r="C5" s="49">
        <f t="shared" ref="C5:W5" si="1">C7*C13/1000000</f>
        <v>128.62956261201447</v>
      </c>
      <c r="D5" s="49">
        <f t="shared" si="1"/>
        <v>132.03075492756494</v>
      </c>
      <c r="E5" s="49">
        <f t="shared" si="1"/>
        <v>134.58777141025573</v>
      </c>
      <c r="F5" s="49">
        <f t="shared" si="1"/>
        <v>136.0806850810684</v>
      </c>
      <c r="G5" s="49">
        <f t="shared" si="1"/>
        <v>137.29406877459823</v>
      </c>
      <c r="H5" s="49">
        <f t="shared" si="1"/>
        <v>138.88609028874146</v>
      </c>
      <c r="I5" s="49">
        <f t="shared" si="1"/>
        <v>140.2340403582906</v>
      </c>
      <c r="J5" s="49">
        <f t="shared" si="1"/>
        <v>142.24485618441233</v>
      </c>
      <c r="K5" s="49">
        <f t="shared" si="1"/>
        <v>141.95578764501556</v>
      </c>
      <c r="L5" s="49">
        <f t="shared" si="1"/>
        <v>140.85839512760046</v>
      </c>
      <c r="M5" s="49">
        <f t="shared" si="1"/>
        <v>137.24420532321332</v>
      </c>
      <c r="N5" s="49">
        <f t="shared" si="1"/>
        <v>134.50151494301275</v>
      </c>
      <c r="O5" s="49">
        <f t="shared" si="1"/>
        <v>133.77778749189881</v>
      </c>
      <c r="P5" s="49">
        <f t="shared" si="1"/>
        <v>132.40882654729856</v>
      </c>
      <c r="Q5" s="49">
        <f t="shared" si="1"/>
        <v>130.19445319141101</v>
      </c>
      <c r="R5" s="49">
        <f t="shared" si="1"/>
        <v>127.07992391974173</v>
      </c>
      <c r="S5" s="49">
        <f t="shared" si="1"/>
        <v>123.11280710082123</v>
      </c>
      <c r="T5" s="49">
        <f t="shared" si="1"/>
        <v>117.59389891222018</v>
      </c>
      <c r="U5" s="49">
        <f t="shared" si="1"/>
        <v>111.95822641479101</v>
      </c>
      <c r="V5" s="49">
        <f t="shared" si="1"/>
        <v>107.25581803408022</v>
      </c>
      <c r="W5" s="49">
        <f t="shared" si="1"/>
        <v>102.49032845522713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1802949.4401437405</v>
      </c>
      <c r="C7" s="35">
        <v>1881922.5660374772</v>
      </c>
      <c r="D7" s="35">
        <v>1956356.7262346488</v>
      </c>
      <c r="E7" s="35">
        <v>2035309.9073486864</v>
      </c>
      <c r="F7" s="35">
        <v>2102999.755944862</v>
      </c>
      <c r="G7" s="35">
        <v>2172011.6588908033</v>
      </c>
      <c r="H7" s="35">
        <v>2248590.2916175751</v>
      </c>
      <c r="I7" s="35">
        <v>2336933.618988093</v>
      </c>
      <c r="J7" s="35">
        <v>2450862.0664256448</v>
      </c>
      <c r="K7" s="35">
        <v>2549914.7409268999</v>
      </c>
      <c r="L7" s="35">
        <v>2663550.0241022543</v>
      </c>
      <c r="M7" s="35">
        <v>2723392.2175144302</v>
      </c>
      <c r="N7" s="35">
        <v>2796395.0313033876</v>
      </c>
      <c r="O7" s="35">
        <v>2881074.7754425067</v>
      </c>
      <c r="P7" s="35">
        <v>2974760.3286663727</v>
      </c>
      <c r="Q7" s="35">
        <v>3134585.1843673801</v>
      </c>
      <c r="R7" s="35">
        <v>3309776.8720434024</v>
      </c>
      <c r="S7" s="35">
        <v>3484321.3419714337</v>
      </c>
      <c r="T7" s="35">
        <v>3664497.3080956764</v>
      </c>
      <c r="U7" s="35">
        <v>3848999.0193335023</v>
      </c>
      <c r="V7" s="35">
        <v>4037176.8217246821</v>
      </c>
      <c r="W7" s="35">
        <v>4133756.4815771007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512967.50394346635</v>
      </c>
      <c r="D8" s="52">
        <v>512593.35619092616</v>
      </c>
      <c r="E8" s="52">
        <v>527304.61024141172</v>
      </c>
      <c r="F8" s="52">
        <v>522112.16019286611</v>
      </c>
      <c r="G8" s="52">
        <v>546309.2875247295</v>
      </c>
      <c r="H8" s="52">
        <v>568030.30934706843</v>
      </c>
      <c r="I8" s="52">
        <v>609664.10166502907</v>
      </c>
      <c r="J8" s="52">
        <v>643076.01232977491</v>
      </c>
      <c r="K8" s="52">
        <v>642600.50061646639</v>
      </c>
      <c r="L8" s="52">
        <v>681934.52985393489</v>
      </c>
      <c r="M8" s="52">
        <v>646983.12035995908</v>
      </c>
      <c r="N8" s="52">
        <v>614299.81825206056</v>
      </c>
      <c r="O8" s="52">
        <v>497806.06048648478</v>
      </c>
      <c r="P8" s="52">
        <v>508632.78891375475</v>
      </c>
      <c r="Q8" s="52">
        <v>651544.68742659502</v>
      </c>
      <c r="R8" s="52">
        <v>583478.09583486803</v>
      </c>
      <c r="S8" s="52">
        <v>500993.92506014369</v>
      </c>
      <c r="T8" s="52">
        <v>490082.73963281559</v>
      </c>
      <c r="U8" s="52">
        <v>454098.04029850569</v>
      </c>
      <c r="V8" s="52">
        <v>416442.25334172882</v>
      </c>
      <c r="W8" s="52">
        <v>291243.11432368401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433994.37804972962</v>
      </c>
      <c r="D9" s="36">
        <v>438159.19599375455</v>
      </c>
      <c r="E9" s="36">
        <v>448351.4291273742</v>
      </c>
      <c r="F9" s="36">
        <v>454422.31159669068</v>
      </c>
      <c r="G9" s="36">
        <v>477297.38457878819</v>
      </c>
      <c r="H9" s="36">
        <v>491451.67662029667</v>
      </c>
      <c r="I9" s="36">
        <v>521320.77429451142</v>
      </c>
      <c r="J9" s="36">
        <v>529147.5648922231</v>
      </c>
      <c r="K9" s="36">
        <v>543547.82611521147</v>
      </c>
      <c r="L9" s="36">
        <v>568299.24667858053</v>
      </c>
      <c r="M9" s="36">
        <v>587140.92694778321</v>
      </c>
      <c r="N9" s="36">
        <v>541297.00446310313</v>
      </c>
      <c r="O9" s="36">
        <v>413126.31634736573</v>
      </c>
      <c r="P9" s="36">
        <v>414947.23568988871</v>
      </c>
      <c r="Q9" s="36">
        <v>491719.8317255876</v>
      </c>
      <c r="R9" s="36">
        <v>408286.40815884573</v>
      </c>
      <c r="S9" s="36">
        <v>326449.45513211237</v>
      </c>
      <c r="T9" s="36">
        <v>309906.77350857295</v>
      </c>
      <c r="U9" s="36">
        <v>269596.32906067977</v>
      </c>
      <c r="V9" s="36">
        <v>228264.45095054898</v>
      </c>
      <c r="W9" s="36">
        <v>194663.45447126543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389.94953447575318</v>
      </c>
      <c r="C11" s="54">
        <v>391.96426676263303</v>
      </c>
      <c r="D11" s="54">
        <v>393.60192660758548</v>
      </c>
      <c r="E11" s="54">
        <v>395.07991771978158</v>
      </c>
      <c r="F11" s="54">
        <v>396.65544247034359</v>
      </c>
      <c r="G11" s="54">
        <v>398.15186363558098</v>
      </c>
      <c r="H11" s="54">
        <v>399.42440449233169</v>
      </c>
      <c r="I11" s="54">
        <v>400.41137238979775</v>
      </c>
      <c r="J11" s="54">
        <v>400.39439058648861</v>
      </c>
      <c r="K11" s="54">
        <v>399.73367224360413</v>
      </c>
      <c r="L11" s="54">
        <v>399.91011545775592</v>
      </c>
      <c r="M11" s="54">
        <v>401.38299147957548</v>
      </c>
      <c r="N11" s="54">
        <v>402.31698302020817</v>
      </c>
      <c r="O11" s="54">
        <v>403.51694932840178</v>
      </c>
      <c r="P11" s="54">
        <v>405.01249700227146</v>
      </c>
      <c r="Q11" s="54">
        <v>406.84333983974358</v>
      </c>
      <c r="R11" s="54">
        <v>410.94713928687355</v>
      </c>
      <c r="S11" s="54">
        <v>405.61554559552212</v>
      </c>
      <c r="T11" s="54">
        <v>409.85339081853272</v>
      </c>
      <c r="U11" s="54">
        <v>456.82413697390655</v>
      </c>
      <c r="V11" s="54">
        <v>448.15968246828328</v>
      </c>
      <c r="W11" s="54">
        <v>449.2729310989202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69.024378507527956</v>
      </c>
      <c r="C13" s="35">
        <v>68.350082481264479</v>
      </c>
      <c r="D13" s="35">
        <v>67.488077791252948</v>
      </c>
      <c r="E13" s="35">
        <v>66.126426705001222</v>
      </c>
      <c r="F13" s="35">
        <v>64.707893900790481</v>
      </c>
      <c r="G13" s="35">
        <v>63.210557923391249</v>
      </c>
      <c r="H13" s="35">
        <v>61.765849833332943</v>
      </c>
      <c r="I13" s="35">
        <v>60.00771233673845</v>
      </c>
      <c r="J13" s="35">
        <v>58.038703251816727</v>
      </c>
      <c r="K13" s="35">
        <v>55.670797680637079</v>
      </c>
      <c r="L13" s="35">
        <v>52.88370552570214</v>
      </c>
      <c r="M13" s="35">
        <v>50.394579392781168</v>
      </c>
      <c r="N13" s="35">
        <v>48.098181207367602</v>
      </c>
      <c r="O13" s="35">
        <v>46.433292406078479</v>
      </c>
      <c r="P13" s="35">
        <v>44.510754453505605</v>
      </c>
      <c r="Q13" s="35">
        <v>41.53482694957826</v>
      </c>
      <c r="R13" s="35">
        <v>38.395314497827357</v>
      </c>
      <c r="S13" s="35">
        <v>35.333367682776306</v>
      </c>
      <c r="T13" s="35">
        <v>32.090049200590087</v>
      </c>
      <c r="U13" s="35">
        <v>29.087621444543224</v>
      </c>
      <c r="V13" s="35">
        <v>26.567035027279417</v>
      </c>
      <c r="W13" s="35">
        <v>24.793508981962397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66.550590405436992</v>
      </c>
      <c r="D14" s="36">
        <v>65.634131760746527</v>
      </c>
      <c r="E14" s="36">
        <v>63.463688267257481</v>
      </c>
      <c r="F14" s="36">
        <v>62.391711591877034</v>
      </c>
      <c r="G14" s="36">
        <v>60.808205412971624</v>
      </c>
      <c r="H14" s="36">
        <v>59.39679567207083</v>
      </c>
      <c r="I14" s="36">
        <v>56.944724032364803</v>
      </c>
      <c r="J14" s="36">
        <v>54.542882998122046</v>
      </c>
      <c r="K14" s="36">
        <v>51.161029535696599</v>
      </c>
      <c r="L14" s="36">
        <v>47.826720343288933</v>
      </c>
      <c r="M14" s="36">
        <v>46.445821554270353</v>
      </c>
      <c r="N14" s="36">
        <v>44.269986954159322</v>
      </c>
      <c r="O14" s="36">
        <v>42.421003155359053</v>
      </c>
      <c r="P14" s="36">
        <v>38.159668004310511</v>
      </c>
      <c r="Q14" s="36">
        <v>33.465145181983708</v>
      </c>
      <c r="R14" s="36">
        <v>27.913208712947334</v>
      </c>
      <c r="S14" s="36">
        <v>22.161189468957907</v>
      </c>
      <c r="T14" s="36">
        <v>17.37795122085371</v>
      </c>
      <c r="U14" s="36">
        <v>13.910669718226806</v>
      </c>
      <c r="V14" s="36">
        <v>12.414428584560143</v>
      </c>
      <c r="W14" s="36">
        <v>11.68900180104395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13.388006446500238</v>
      </c>
      <c r="C16" s="44">
        <f>C7/RES_summary!C$6</f>
        <v>13.860597061590699</v>
      </c>
      <c r="D16" s="44">
        <f>D7/RES_summary!D$6</f>
        <v>14.271434077666278</v>
      </c>
      <c r="E16" s="44">
        <f>E7/RES_summary!E$6</f>
        <v>14.727918052510864</v>
      </c>
      <c r="F16" s="44">
        <f>F7/RES_summary!F$6</f>
        <v>15.099079235675346</v>
      </c>
      <c r="G16" s="44">
        <f>G7/RES_summary!G$6</f>
        <v>15.464771261388856</v>
      </c>
      <c r="H16" s="44">
        <f>H7/RES_summary!H$6</f>
        <v>15.81231526048715</v>
      </c>
      <c r="I16" s="44">
        <f>I7/RES_summary!I$6</f>
        <v>16.229945474918868</v>
      </c>
      <c r="J16" s="44">
        <f>J7/RES_summary!J$6</f>
        <v>16.712436269089082</v>
      </c>
      <c r="K16" s="44">
        <f>K7/RES_summary!K$6</f>
        <v>17.083138987216696</v>
      </c>
      <c r="L16" s="44">
        <f>L7/RES_summary!L$6</f>
        <v>17.511373955334864</v>
      </c>
      <c r="M16" s="44">
        <f>M7/RES_summary!M$6</f>
        <v>17.679543355152688</v>
      </c>
      <c r="N16" s="44">
        <f>N7/RES_summary!N$6</f>
        <v>17.83472069455906</v>
      </c>
      <c r="O16" s="44">
        <f>O7/RES_summary!O$6</f>
        <v>17.927054000301826</v>
      </c>
      <c r="P16" s="44">
        <f>P7/RES_summary!P$6</f>
        <v>17.955613338723708</v>
      </c>
      <c r="Q16" s="44">
        <f>Q7/RES_summary!Q$6</f>
        <v>18.129259258813548</v>
      </c>
      <c r="R16" s="44">
        <f>R7/RES_summary!R$6</f>
        <v>18.554433025997032</v>
      </c>
      <c r="S16" s="44">
        <f>S7/RES_summary!S$6</f>
        <v>18.954556463872887</v>
      </c>
      <c r="T16" s="44">
        <f>T7/RES_summary!T$6</f>
        <v>19.150556608217716</v>
      </c>
      <c r="U16" s="44">
        <f>U7/RES_summary!U$6</f>
        <v>19.152965099365062</v>
      </c>
      <c r="V16" s="44">
        <f>V7/RES_summary!V$6</f>
        <v>19.080998869107727</v>
      </c>
      <c r="W16" s="44">
        <f>W7/RES_summary!W$6</f>
        <v>19.407307425244603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924.09882442445678</v>
      </c>
      <c r="C17" s="52">
        <f t="shared" si="2"/>
        <v>947.37295239929631</v>
      </c>
      <c r="D17" s="52">
        <f t="shared" si="2"/>
        <v>963.15165322628002</v>
      </c>
      <c r="E17" s="52">
        <f t="shared" si="2"/>
        <v>973.90459361662397</v>
      </c>
      <c r="F17" s="52">
        <f t="shared" si="2"/>
        <v>977.02961718170889</v>
      </c>
      <c r="G17" s="52">
        <f t="shared" si="2"/>
        <v>977.53681959001665</v>
      </c>
      <c r="H17" s="52">
        <f t="shared" si="2"/>
        <v>976.66108989656823</v>
      </c>
      <c r="I17" s="52">
        <f t="shared" si="2"/>
        <v>973.92189929988137</v>
      </c>
      <c r="J17" s="52">
        <f t="shared" si="2"/>
        <v>969.96812923656034</v>
      </c>
      <c r="K17" s="52">
        <f t="shared" si="2"/>
        <v>951.03197430754415</v>
      </c>
      <c r="L17" s="52">
        <f t="shared" si="2"/>
        <v>926.06634360437897</v>
      </c>
      <c r="M17" s="52">
        <f t="shared" si="2"/>
        <v>890.95315123935893</v>
      </c>
      <c r="N17" s="52">
        <f t="shared" si="2"/>
        <v>857.8176277496907</v>
      </c>
      <c r="O17" s="52">
        <f t="shared" si="2"/>
        <v>832.41214037557359</v>
      </c>
      <c r="P17" s="52">
        <f t="shared" si="2"/>
        <v>799.21789638202097</v>
      </c>
      <c r="Q17" s="52">
        <f t="shared" si="2"/>
        <v>752.99564603886017</v>
      </c>
      <c r="R17" s="52">
        <f t="shared" ref="R17:V17" si="3">R13*R16</f>
        <v>712.40329136203059</v>
      </c>
      <c r="S17" s="52">
        <f t="shared" si="3"/>
        <v>669.72831280196499</v>
      </c>
      <c r="T17" s="52">
        <f t="shared" si="3"/>
        <v>614.54230377639215</v>
      </c>
      <c r="U17" s="52">
        <f t="shared" si="3"/>
        <v>557.11419835087906</v>
      </c>
      <c r="V17" s="52">
        <f t="shared" si="3"/>
        <v>506.92556531106391</v>
      </c>
      <c r="W17" s="52">
        <f t="shared" ref="W17" si="4">W13*W16</f>
        <v>481.17525096350761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360.35190639390765</v>
      </c>
      <c r="C18" s="52">
        <f>C3*11630*1000/RES_summary!C$6</f>
        <v>371.33634463794112</v>
      </c>
      <c r="D18" s="52">
        <f>D3*11630*1000/RES_summary!D$6</f>
        <v>379.09834632514492</v>
      </c>
      <c r="E18" s="52">
        <f>E3*11630*1000/RES_summary!E$6</f>
        <v>384.77014671297309</v>
      </c>
      <c r="F18" s="52">
        <f>F3*11630*1000/RES_summary!F$6</f>
        <v>387.54411510984107</v>
      </c>
      <c r="G18" s="52">
        <f>G3*11630*1000/RES_summary!G$6</f>
        <v>389.20810649216372</v>
      </c>
      <c r="H18" s="52">
        <f>H3*11630*1000/RES_summary!H$6</f>
        <v>390.1022742227683</v>
      </c>
      <c r="I18" s="52">
        <f>I3*11630*1000/RES_summary!I$6</f>
        <v>389.96940429914383</v>
      </c>
      <c r="J18" s="52">
        <f>J3*11630*1000/RES_summary!J$6</f>
        <v>388.36979799398898</v>
      </c>
      <c r="K18" s="52">
        <f>K3*11630*1000/RES_summary!K$6</f>
        <v>380.15950351103959</v>
      </c>
      <c r="L18" s="52">
        <f>L3*11630*1000/RES_summary!L$6</f>
        <v>370.34329839236909</v>
      </c>
      <c r="M18" s="52">
        <f>M3*11630*1000/RES_summary!M$6</f>
        <v>357.61344111260848</v>
      </c>
      <c r="N18" s="52">
        <f>N3*11630*1000/RES_summary!N$6</f>
        <v>345.11459997780753</v>
      </c>
      <c r="O18" s="52">
        <f>O3*11630*1000/RES_summary!O$6</f>
        <v>335.89240746827676</v>
      </c>
      <c r="P18" s="52">
        <f>P3*11630*1000/RES_summary!P$6</f>
        <v>323.69323586258497</v>
      </c>
      <c r="Q18" s="52">
        <f>Q3*11630*1000/RES_summary!Q$6</f>
        <v>306.35126351923532</v>
      </c>
      <c r="R18" s="52">
        <f>R3*11630*1000/RES_summary!R$6</f>
        <v>292.76009460377952</v>
      </c>
      <c r="S18" s="52">
        <f>S3*11630*1000/RES_summary!S$6</f>
        <v>271.65221499793756</v>
      </c>
      <c r="T18" s="52">
        <f>T3*11630*1000/RES_summary!T$6</f>
        <v>251.8722470041871</v>
      </c>
      <c r="U18" s="52">
        <f>U3*11630*1000/RES_summary!U$6</f>
        <v>254.50321285755012</v>
      </c>
      <c r="V18" s="52">
        <f>V3*11630*1000/RES_summary!V$6</f>
        <v>227.18360038486142</v>
      </c>
      <c r="W18" s="52">
        <f>W3*11630*1000/RES_summary!W$6</f>
        <v>216.17901537263361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136.73285520423519</v>
      </c>
      <c r="D19" s="36">
        <v>140.65346266669741</v>
      </c>
      <c r="E19" s="36">
        <v>144.55804937694109</v>
      </c>
      <c r="F19" s="36">
        <v>147.77161978479455</v>
      </c>
      <c r="G19" s="36">
        <v>151.02362854911638</v>
      </c>
      <c r="H19" s="36">
        <v>154.58409854405468</v>
      </c>
      <c r="I19" s="36">
        <v>158.13384285971634</v>
      </c>
      <c r="J19" s="36">
        <v>163.19239707200475</v>
      </c>
      <c r="K19" s="36">
        <v>166.00226618924185</v>
      </c>
      <c r="L19" s="36">
        <v>169.64538700307099</v>
      </c>
      <c r="M19" s="36">
        <v>169.47232335747196</v>
      </c>
      <c r="N19" s="36">
        <v>171.15357864066675</v>
      </c>
      <c r="O19" s="36">
        <v>172.46915593811491</v>
      </c>
      <c r="P19" s="36">
        <v>172.84303552235139</v>
      </c>
      <c r="Q19" s="36">
        <v>175.64897537838684</v>
      </c>
      <c r="R19" s="36">
        <v>176.45903456308972</v>
      </c>
      <c r="S19" s="36">
        <v>178.9646678624859</v>
      </c>
      <c r="T19" s="36">
        <v>181.51641352626481</v>
      </c>
      <c r="U19" s="36">
        <v>181.78745720695866</v>
      </c>
      <c r="V19" s="36">
        <v>180.05392462652918</v>
      </c>
      <c r="W19" s="36">
        <v>173.62887718196504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1.0293236530483234</v>
      </c>
      <c r="C3" s="49">
        <f t="shared" ref="C3:W3" si="0">C5*C11/11630</f>
        <v>1.1326906535625332</v>
      </c>
      <c r="D3" s="49">
        <f t="shared" si="0"/>
        <v>1.2427819714549544</v>
      </c>
      <c r="E3" s="49">
        <f t="shared" si="0"/>
        <v>1.3110970341585166</v>
      </c>
      <c r="F3" s="49">
        <f t="shared" si="0"/>
        <v>1.3818381428244781</v>
      </c>
      <c r="G3" s="49">
        <f t="shared" si="0"/>
        <v>1.4451413895998471</v>
      </c>
      <c r="H3" s="49">
        <f t="shared" si="0"/>
        <v>1.5059174309793617</v>
      </c>
      <c r="I3" s="49">
        <f t="shared" si="0"/>
        <v>1.5624490194072207</v>
      </c>
      <c r="J3" s="49">
        <f t="shared" si="0"/>
        <v>1.6139941380982368</v>
      </c>
      <c r="K3" s="49">
        <f t="shared" si="0"/>
        <v>1.6552206798761036</v>
      </c>
      <c r="L3" s="49">
        <f t="shared" si="0"/>
        <v>1.7004697419443919</v>
      </c>
      <c r="M3" s="49">
        <f t="shared" si="0"/>
        <v>1.7592135720455482</v>
      </c>
      <c r="N3" s="49">
        <f t="shared" si="0"/>
        <v>1.8357066301393792</v>
      </c>
      <c r="O3" s="49">
        <f t="shared" si="0"/>
        <v>1.9284731088230371</v>
      </c>
      <c r="P3" s="49">
        <f t="shared" si="0"/>
        <v>2.010935966974944</v>
      </c>
      <c r="Q3" s="49">
        <f t="shared" si="0"/>
        <v>2.1160815902569503</v>
      </c>
      <c r="R3" s="49">
        <f t="shared" si="0"/>
        <v>2.2340639415604087</v>
      </c>
      <c r="S3" s="49">
        <f t="shared" si="0"/>
        <v>2.2938220732159298</v>
      </c>
      <c r="T3" s="49">
        <f t="shared" si="0"/>
        <v>2.3869402699525533</v>
      </c>
      <c r="U3" s="49">
        <f t="shared" si="0"/>
        <v>2.8053942088812769</v>
      </c>
      <c r="V3" s="49">
        <f t="shared" si="0"/>
        <v>2.8559904075304208</v>
      </c>
      <c r="W3" s="49">
        <f t="shared" si="0"/>
        <v>2.9402620092037619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404.36032362611456</v>
      </c>
      <c r="C5" s="49">
        <f t="shared" ref="C5:W5" si="1">C7*C13/1000000</f>
        <v>441.252161812368</v>
      </c>
      <c r="D5" s="49">
        <f t="shared" si="1"/>
        <v>481.23920553060356</v>
      </c>
      <c r="E5" s="49">
        <f t="shared" si="1"/>
        <v>505.46792558946623</v>
      </c>
      <c r="F5" s="49">
        <f t="shared" si="1"/>
        <v>530.83726662749507</v>
      </c>
      <c r="G5" s="49">
        <f t="shared" si="1"/>
        <v>553.8025364776812</v>
      </c>
      <c r="H5" s="49">
        <f t="shared" si="1"/>
        <v>576.49578921816749</v>
      </c>
      <c r="I5" s="49">
        <f t="shared" si="1"/>
        <v>598.4011197523339</v>
      </c>
      <c r="J5" s="49">
        <f t="shared" si="1"/>
        <v>620.39770401620535</v>
      </c>
      <c r="K5" s="49">
        <f t="shared" si="1"/>
        <v>640.00314912881413</v>
      </c>
      <c r="L5" s="49">
        <f t="shared" si="1"/>
        <v>660.39389629988659</v>
      </c>
      <c r="M5" s="49">
        <f t="shared" si="1"/>
        <v>682.07508791481678</v>
      </c>
      <c r="N5" s="49">
        <f t="shared" si="1"/>
        <v>711.81637694287281</v>
      </c>
      <c r="O5" s="49">
        <f t="shared" si="1"/>
        <v>747.68264796288565</v>
      </c>
      <c r="P5" s="49">
        <f t="shared" si="1"/>
        <v>779.2717345172033</v>
      </c>
      <c r="Q5" s="49">
        <f t="shared" si="1"/>
        <v>819.2373532532938</v>
      </c>
      <c r="R5" s="49">
        <f t="shared" si="1"/>
        <v>859.8422522204944</v>
      </c>
      <c r="S5" s="49">
        <f t="shared" si="1"/>
        <v>896.28389158475568</v>
      </c>
      <c r="T5" s="49">
        <f t="shared" si="1"/>
        <v>928.05548993602122</v>
      </c>
      <c r="U5" s="49">
        <f t="shared" si="1"/>
        <v>970.57989097819086</v>
      </c>
      <c r="V5" s="49">
        <f t="shared" si="1"/>
        <v>1007.0940216077835</v>
      </c>
      <c r="W5" s="49">
        <f t="shared" si="1"/>
        <v>1025.1593991273389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45846.821321916497</v>
      </c>
      <c r="C7" s="35">
        <v>50364.840619159018</v>
      </c>
      <c r="D7" s="35">
        <v>55259.665750789136</v>
      </c>
      <c r="E7" s="35">
        <v>58313.710057073971</v>
      </c>
      <c r="F7" s="35">
        <v>61513.641517211989</v>
      </c>
      <c r="G7" s="35">
        <v>64448.321345196397</v>
      </c>
      <c r="H7" s="35">
        <v>67380.322160638578</v>
      </c>
      <c r="I7" s="35">
        <v>70314.911766379548</v>
      </c>
      <c r="J7" s="35">
        <v>73408.887967990508</v>
      </c>
      <c r="K7" s="35">
        <v>76318.289511644805</v>
      </c>
      <c r="L7" s="35">
        <v>79606.322665302214</v>
      </c>
      <c r="M7" s="35">
        <v>83185.448931001141</v>
      </c>
      <c r="N7" s="35">
        <v>88102.49957651482</v>
      </c>
      <c r="O7" s="35">
        <v>94018.648378756436</v>
      </c>
      <c r="P7" s="35">
        <v>99473.947807035904</v>
      </c>
      <c r="Q7" s="35">
        <v>106067.44792991788</v>
      </c>
      <c r="R7" s="35">
        <v>112870.87866566605</v>
      </c>
      <c r="S7" s="35">
        <v>119742.12467669396</v>
      </c>
      <c r="T7" s="35">
        <v>126201.35243209693</v>
      </c>
      <c r="U7" s="35">
        <v>134141.7219910234</v>
      </c>
      <c r="V7" s="35">
        <v>141550.20685349617</v>
      </c>
      <c r="W7" s="35">
        <v>146356.13756202121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9911.8449186662692</v>
      </c>
      <c r="D8" s="52">
        <v>10381.666025558538</v>
      </c>
      <c r="E8" s="52">
        <v>8635.5044995304997</v>
      </c>
      <c r="F8" s="52">
        <v>8877.6426405840612</v>
      </c>
      <c r="G8" s="52">
        <v>8710.301821593268</v>
      </c>
      <c r="H8" s="52">
        <v>8807.2220714902505</v>
      </c>
      <c r="I8" s="52">
        <v>8911.1276904210172</v>
      </c>
      <c r="J8" s="52">
        <v>9173.5783001466043</v>
      </c>
      <c r="K8" s="52">
        <v>12821.246462320567</v>
      </c>
      <c r="L8" s="52">
        <v>13669.699179215953</v>
      </c>
      <c r="M8" s="52">
        <v>12214.63076522942</v>
      </c>
      <c r="N8" s="52">
        <v>13794.693286097739</v>
      </c>
      <c r="O8" s="52">
        <v>14626.450623834884</v>
      </c>
      <c r="P8" s="52">
        <v>14262.521499769719</v>
      </c>
      <c r="Q8" s="52">
        <v>15504.627813302985</v>
      </c>
      <c r="R8" s="52">
        <v>15977.009035894778</v>
      </c>
      <c r="S8" s="52">
        <v>19692.49247334848</v>
      </c>
      <c r="T8" s="52">
        <v>20128.926934618925</v>
      </c>
      <c r="U8" s="52">
        <v>20155.000324155888</v>
      </c>
      <c r="V8" s="52">
        <v>21203.178148570514</v>
      </c>
      <c r="W8" s="52">
        <v>19432.381332359917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5393.8256214237481</v>
      </c>
      <c r="D9" s="36">
        <v>5486.84089392842</v>
      </c>
      <c r="E9" s="36">
        <v>5581.4601932456644</v>
      </c>
      <c r="F9" s="36">
        <v>5677.7111804460437</v>
      </c>
      <c r="G9" s="36">
        <v>5775.6219936088601</v>
      </c>
      <c r="H9" s="36">
        <v>5875.2212560480693</v>
      </c>
      <c r="I9" s="36">
        <v>5976.5380846800399</v>
      </c>
      <c r="J9" s="36">
        <v>6079.6020985356445</v>
      </c>
      <c r="K9" s="36">
        <v>9911.8449186662619</v>
      </c>
      <c r="L9" s="36">
        <v>10381.666025558545</v>
      </c>
      <c r="M9" s="36">
        <v>8635.5044995304925</v>
      </c>
      <c r="N9" s="36">
        <v>8877.6426405840612</v>
      </c>
      <c r="O9" s="36">
        <v>8710.301821593268</v>
      </c>
      <c r="P9" s="36">
        <v>8807.2220714902505</v>
      </c>
      <c r="Q9" s="36">
        <v>8911.1276904210099</v>
      </c>
      <c r="R9" s="36">
        <v>9173.5783001466043</v>
      </c>
      <c r="S9" s="36">
        <v>12821.246462320589</v>
      </c>
      <c r="T9" s="36">
        <v>13669.699179215968</v>
      </c>
      <c r="U9" s="36">
        <v>12214.630765229405</v>
      </c>
      <c r="V9" s="36">
        <v>13794.693286097754</v>
      </c>
      <c r="W9" s="36">
        <v>14626.450623834884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29.604868196764109</v>
      </c>
      <c r="C11" s="54">
        <v>29.854113908078368</v>
      </c>
      <c r="D11" s="54">
        <v>30.034033307998993</v>
      </c>
      <c r="E11" s="54">
        <v>30.16622368171349</v>
      </c>
      <c r="F11" s="54">
        <v>30.274395961589569</v>
      </c>
      <c r="G11" s="54">
        <v>30.348352082211097</v>
      </c>
      <c r="H11" s="54">
        <v>30.379787762269491</v>
      </c>
      <c r="I11" s="54">
        <v>30.366390529527589</v>
      </c>
      <c r="J11" s="54">
        <v>30.255998216254174</v>
      </c>
      <c r="K11" s="54">
        <v>30.07831529135894</v>
      </c>
      <c r="L11" s="54">
        <v>29.946465601239801</v>
      </c>
      <c r="M11" s="54">
        <v>29.996189870293133</v>
      </c>
      <c r="N11" s="54">
        <v>29.992662152860778</v>
      </c>
      <c r="O11" s="54">
        <v>29.996874097210874</v>
      </c>
      <c r="P11" s="54">
        <v>30.011591926156665</v>
      </c>
      <c r="Q11" s="54">
        <v>30.040169429480763</v>
      </c>
      <c r="R11" s="54">
        <v>30.217360885964922</v>
      </c>
      <c r="S11" s="54">
        <v>29.764175125731999</v>
      </c>
      <c r="T11" s="54">
        <v>29.912128790339825</v>
      </c>
      <c r="U11" s="54">
        <v>33.61571257818526</v>
      </c>
      <c r="V11" s="54">
        <v>32.981199100509173</v>
      </c>
      <c r="W11" s="54">
        <v>33.356029507360766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8819.8115369192492</v>
      </c>
      <c r="C13" s="35">
        <v>8761.1150236523063</v>
      </c>
      <c r="D13" s="35">
        <v>8708.6883170973797</v>
      </c>
      <c r="E13" s="35">
        <v>8668.0803724329053</v>
      </c>
      <c r="F13" s="35">
        <v>8629.5861134958614</v>
      </c>
      <c r="G13" s="35">
        <v>8592.9706921522229</v>
      </c>
      <c r="H13" s="35">
        <v>8555.8479201653008</v>
      </c>
      <c r="I13" s="35">
        <v>8510.3017940279078</v>
      </c>
      <c r="J13" s="35">
        <v>8451.2614369901075</v>
      </c>
      <c r="K13" s="35">
        <v>8385.9734439037857</v>
      </c>
      <c r="L13" s="35">
        <v>8295.7467973549628</v>
      </c>
      <c r="M13" s="35">
        <v>8199.4519075153348</v>
      </c>
      <c r="N13" s="35">
        <v>8079.4118255938702</v>
      </c>
      <c r="O13" s="35">
        <v>7952.4930517063776</v>
      </c>
      <c r="P13" s="35">
        <v>7833.927894657103</v>
      </c>
      <c r="Q13" s="35">
        <v>7723.7396509680311</v>
      </c>
      <c r="R13" s="35">
        <v>7617.9282236955596</v>
      </c>
      <c r="S13" s="35">
        <v>7485.1176560023423</v>
      </c>
      <c r="T13" s="35">
        <v>7353.7681811719458</v>
      </c>
      <c r="U13" s="35">
        <v>7235.4810760752043</v>
      </c>
      <c r="V13" s="35">
        <v>7114.7477915742029</v>
      </c>
      <c r="W13" s="35">
        <v>7004.5535240564004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8521.5582288975875</v>
      </c>
      <c r="D14" s="36">
        <v>8513.0793186916089</v>
      </c>
      <c r="E14" s="36">
        <v>8506.2948051384865</v>
      </c>
      <c r="F14" s="36">
        <v>8498.3915961792682</v>
      </c>
      <c r="G14" s="36">
        <v>8484.7998216419455</v>
      </c>
      <c r="H14" s="36">
        <v>8460.2836571741409</v>
      </c>
      <c r="I14" s="36">
        <v>8373.4935326394516</v>
      </c>
      <c r="J14" s="36">
        <v>8242.9698115953397</v>
      </c>
      <c r="K14" s="36">
        <v>8116.9805953476753</v>
      </c>
      <c r="L14" s="36">
        <v>7957.0656296663956</v>
      </c>
      <c r="M14" s="36">
        <v>7788.8018481784666</v>
      </c>
      <c r="N14" s="36">
        <v>7625.1766137261957</v>
      </c>
      <c r="O14" s="36">
        <v>7504.9949701012401</v>
      </c>
      <c r="P14" s="36">
        <v>7439.1252284922493</v>
      </c>
      <c r="Q14" s="36">
        <v>7390.2379470239857</v>
      </c>
      <c r="R14" s="36">
        <v>7274.3545239602654</v>
      </c>
      <c r="S14" s="36">
        <v>7135.2800209142324</v>
      </c>
      <c r="T14" s="36">
        <v>6982.10551981143</v>
      </c>
      <c r="U14" s="36">
        <v>6830.1531881504234</v>
      </c>
      <c r="V14" s="36">
        <v>6683.0124368796169</v>
      </c>
      <c r="W14" s="36">
        <v>6578.5460719108742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0.34044079425789525</v>
      </c>
      <c r="C16" s="44">
        <f>C7/RES_summary!C$6</f>
        <v>0.37094340356589223</v>
      </c>
      <c r="D16" s="44">
        <f>D7/RES_summary!D$6</f>
        <v>0.40311394457907773</v>
      </c>
      <c r="E16" s="44">
        <f>E7/RES_summary!E$6</f>
        <v>0.42196991227603203</v>
      </c>
      <c r="F16" s="44">
        <f>F7/RES_summary!F$6</f>
        <v>0.44165451979618026</v>
      </c>
      <c r="G16" s="44">
        <f>G7/RES_summary!G$6</f>
        <v>0.45887347966305492</v>
      </c>
      <c r="H16" s="44">
        <f>H7/RES_summary!H$6</f>
        <v>0.47382526747047277</v>
      </c>
      <c r="I16" s="44">
        <f>I7/RES_summary!I$6</f>
        <v>0.48833530176874307</v>
      </c>
      <c r="J16" s="44">
        <f>J7/RES_summary!J$6</f>
        <v>0.50057544182360947</v>
      </c>
      <c r="K16" s="44">
        <f>K7/RES_summary!K$6</f>
        <v>0.51129393703577397</v>
      </c>
      <c r="L16" s="44">
        <f>L7/RES_summary!L$6</f>
        <v>0.52336771330998666</v>
      </c>
      <c r="M16" s="44">
        <f>M7/RES_summary!M$6</f>
        <v>0.54001797516911709</v>
      </c>
      <c r="N16" s="44">
        <f>N7/RES_summary!N$6</f>
        <v>0.56189610368005882</v>
      </c>
      <c r="O16" s="44">
        <f>O7/RES_summary!O$6</f>
        <v>0.5850168835907712</v>
      </c>
      <c r="P16" s="44">
        <f>P7/RES_summary!P$6</f>
        <v>0.6004234112199085</v>
      </c>
      <c r="Q16" s="44">
        <f>Q7/RES_summary!Q$6</f>
        <v>0.61345414124716824</v>
      </c>
      <c r="R16" s="44">
        <f>R7/RES_summary!R$6</f>
        <v>0.63274813975438138</v>
      </c>
      <c r="S16" s="44">
        <f>S7/RES_summary!S$6</f>
        <v>0.6513919471056383</v>
      </c>
      <c r="T16" s="44">
        <f>T7/RES_summary!T$6</f>
        <v>0.65952460612952535</v>
      </c>
      <c r="U16" s="44">
        <f>U7/RES_summary!U$6</f>
        <v>0.66750126637020812</v>
      </c>
      <c r="V16" s="44">
        <f>V7/RES_summary!V$6</f>
        <v>0.66901190018714429</v>
      </c>
      <c r="W16" s="44">
        <f>W7/RES_summary!W$6</f>
        <v>0.68711801672310424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3002.6236448337372</v>
      </c>
      <c r="C17" s="52">
        <f t="shared" si="2"/>
        <v>3249.877825905859</v>
      </c>
      <c r="D17" s="52">
        <f t="shared" si="2"/>
        <v>3510.5936996148548</v>
      </c>
      <c r="E17" s="52">
        <f t="shared" si="2"/>
        <v>3657.6691143571079</v>
      </c>
      <c r="F17" s="52">
        <f t="shared" si="2"/>
        <v>3811.2957109958002</v>
      </c>
      <c r="G17" s="52">
        <f t="shared" si="2"/>
        <v>3943.08636215054</v>
      </c>
      <c r="H17" s="52">
        <f t="shared" si="2"/>
        <v>4053.9769292090118</v>
      </c>
      <c r="I17" s="52">
        <f t="shared" si="2"/>
        <v>4155.8807947296937</v>
      </c>
      <c r="J17" s="52">
        <f t="shared" si="2"/>
        <v>4230.4939277881558</v>
      </c>
      <c r="K17" s="52">
        <f t="shared" si="2"/>
        <v>4287.6973780110147</v>
      </c>
      <c r="L17" s="52">
        <f t="shared" si="2"/>
        <v>4341.726031530312</v>
      </c>
      <c r="M17" s="52">
        <f t="shared" si="2"/>
        <v>4427.8514165929855</v>
      </c>
      <c r="N17" s="52">
        <f t="shared" si="2"/>
        <v>4539.7900248277865</v>
      </c>
      <c r="O17" s="52">
        <f t="shared" si="2"/>
        <v>4652.3427018865268</v>
      </c>
      <c r="P17" s="52">
        <f t="shared" si="2"/>
        <v>4703.6737097608138</v>
      </c>
      <c r="Q17" s="52">
        <f t="shared" si="2"/>
        <v>4738.1600748012961</v>
      </c>
      <c r="R17" s="52">
        <f t="shared" ref="R17:V17" si="3">R13*R16</f>
        <v>4820.2299123257644</v>
      </c>
      <c r="S17" s="52">
        <f t="shared" si="3"/>
        <v>4875.7453642581568</v>
      </c>
      <c r="T17" s="52">
        <f t="shared" si="3"/>
        <v>4849.9910632552637</v>
      </c>
      <c r="U17" s="52">
        <f t="shared" si="3"/>
        <v>4829.6927810778752</v>
      </c>
      <c r="V17" s="52">
        <f t="shared" si="3"/>
        <v>4759.8509393933455</v>
      </c>
      <c r="W17" s="52">
        <f t="shared" ref="W17" si="4">W13*W16</f>
        <v>4812.9549254804642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88.89227724979024</v>
      </c>
      <c r="C18" s="36">
        <f>C3*11630*1000/RES_summary!C$6</f>
        <v>97.022222801931576</v>
      </c>
      <c r="D18" s="36">
        <f>D3*11630*1000/RES_summary!D$6</f>
        <v>105.43728810508397</v>
      </c>
      <c r="E18" s="36">
        <f>E3*11630*1000/RES_summary!E$6</f>
        <v>110.3380646573914</v>
      </c>
      <c r="F18" s="36">
        <f>F3*11630*1000/RES_summary!F$6</f>
        <v>115.38467548139491</v>
      </c>
      <c r="G18" s="36">
        <f>G3*11630*1000/RES_summary!G$6</f>
        <v>119.6661732091095</v>
      </c>
      <c r="H18" s="36">
        <f>H3*11630*1000/RES_summary!H$6</f>
        <v>123.15895870250678</v>
      </c>
      <c r="I18" s="36">
        <f>I3*11630*1000/RES_summary!I$6</f>
        <v>126.19909920692538</v>
      </c>
      <c r="J18" s="36">
        <f>J3*11630*1000/RES_summary!J$6</f>
        <v>127.99781673303258</v>
      </c>
      <c r="K18" s="36">
        <f>K3*11630*1000/RES_summary!K$6</f>
        <v>128.96671360974833</v>
      </c>
      <c r="L18" s="36">
        <f>L3*11630*1000/RES_summary!L$6</f>
        <v>130.01934925322988</v>
      </c>
      <c r="M18" s="36">
        <f>M3*11630*1000/RES_summary!M$6</f>
        <v>132.81867180956965</v>
      </c>
      <c r="N18" s="36">
        <f>N3*11630*1000/RES_summary!N$6</f>
        <v>136.16038845958724</v>
      </c>
      <c r="O18" s="36">
        <f>O3*11630*1000/RES_summary!O$6</f>
        <v>139.55573828556803</v>
      </c>
      <c r="P18" s="36">
        <f>P3*11630*1000/RES_summary!P$6</f>
        <v>141.16473593113301</v>
      </c>
      <c r="Q18" s="36">
        <f>Q3*11630*1000/RES_summary!Q$6</f>
        <v>142.33513143103224</v>
      </c>
      <c r="R18" s="36">
        <f>R3*11630*1000/RES_summary!R$6</f>
        <v>145.65462681407067</v>
      </c>
      <c r="S18" s="36">
        <f>S3*11630*1000/RES_summary!S$6</f>
        <v>145.12253889025575</v>
      </c>
      <c r="T18" s="36">
        <f>T3*11630*1000/RES_summary!T$6</f>
        <v>145.07355731608865</v>
      </c>
      <c r="U18" s="36">
        <f>U3*11630*1000/RES_summary!U$6</f>
        <v>162.35356436965009</v>
      </c>
      <c r="V18" s="36">
        <f>V3*11630*1000/RES_summary!V$6</f>
        <v>156.98559152087756</v>
      </c>
      <c r="W18" s="36">
        <f>W3*11630*1000/RES_summary!W$6</f>
        <v>160.54106651192373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90615</v>
      </c>
      <c r="C24" s="120">
        <v>88887</v>
      </c>
      <c r="D24" s="120">
        <v>86846</v>
      </c>
      <c r="E24" s="120">
        <v>80719</v>
      </c>
      <c r="F24" s="120">
        <v>73381</v>
      </c>
      <c r="G24" s="120">
        <v>66699</v>
      </c>
      <c r="H24" s="120">
        <v>59682</v>
      </c>
      <c r="I24" s="120">
        <v>53331</v>
      </c>
      <c r="J24" s="120">
        <v>47738</v>
      </c>
      <c r="K24" s="120">
        <v>44343</v>
      </c>
      <c r="L24" s="120">
        <v>39235</v>
      </c>
      <c r="M24" s="120">
        <v>37166</v>
      </c>
      <c r="N24" s="120">
        <v>37218</v>
      </c>
      <c r="O24" s="120">
        <v>38204</v>
      </c>
      <c r="P24" s="120">
        <v>37824</v>
      </c>
      <c r="Q24" s="120">
        <v>36526</v>
      </c>
      <c r="R24" s="120">
        <v>30283</v>
      </c>
      <c r="S24" s="120">
        <v>24735</v>
      </c>
      <c r="T24" s="120">
        <v>15802</v>
      </c>
      <c r="U24" s="120">
        <v>13751</v>
      </c>
      <c r="V24" s="120">
        <v>13988</v>
      </c>
      <c r="W24" s="120">
        <v>12645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90615</v>
      </c>
      <c r="C26" s="52">
        <v>88887</v>
      </c>
      <c r="D26" s="52">
        <v>86846</v>
      </c>
      <c r="E26" s="52">
        <v>80719</v>
      </c>
      <c r="F26" s="52">
        <v>73381</v>
      </c>
      <c r="G26" s="52">
        <v>66699</v>
      </c>
      <c r="H26" s="52">
        <v>59682</v>
      </c>
      <c r="I26" s="52">
        <v>53331</v>
      </c>
      <c r="J26" s="52">
        <v>47738</v>
      </c>
      <c r="K26" s="52">
        <v>44343</v>
      </c>
      <c r="L26" s="52">
        <v>39235</v>
      </c>
      <c r="M26" s="52">
        <v>37166</v>
      </c>
      <c r="N26" s="52">
        <v>37218</v>
      </c>
      <c r="O26" s="52">
        <v>38204</v>
      </c>
      <c r="P26" s="52">
        <v>37824</v>
      </c>
      <c r="Q26" s="52">
        <v>36526</v>
      </c>
      <c r="R26" s="52">
        <v>30283</v>
      </c>
      <c r="S26" s="52">
        <v>24735</v>
      </c>
      <c r="T26" s="52">
        <v>15802</v>
      </c>
      <c r="U26" s="52">
        <v>13751</v>
      </c>
      <c r="V26" s="52">
        <v>13988</v>
      </c>
      <c r="W26" s="52">
        <v>12645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9946</v>
      </c>
      <c r="C29" s="52">
        <v>13378</v>
      </c>
      <c r="D29" s="52">
        <v>14680</v>
      </c>
      <c r="E29" s="52">
        <v>14657</v>
      </c>
      <c r="F29" s="52">
        <v>14256</v>
      </c>
      <c r="G29" s="52">
        <v>12941</v>
      </c>
      <c r="H29" s="52">
        <v>11219</v>
      </c>
      <c r="I29" s="52">
        <v>9489</v>
      </c>
      <c r="J29" s="52">
        <v>7742</v>
      </c>
      <c r="K29" s="52">
        <v>5735</v>
      </c>
      <c r="L29" s="52">
        <v>5621</v>
      </c>
      <c r="M29" s="52">
        <v>6641</v>
      </c>
      <c r="N29" s="52">
        <v>7506</v>
      </c>
      <c r="O29" s="52">
        <v>8725</v>
      </c>
      <c r="P29" s="52">
        <v>10000</v>
      </c>
      <c r="Q29" s="52">
        <v>10174</v>
      </c>
      <c r="R29" s="52">
        <v>9424</v>
      </c>
      <c r="S29" s="52">
        <v>7925</v>
      </c>
      <c r="T29" s="52">
        <v>5593</v>
      </c>
      <c r="U29" s="52">
        <v>4199</v>
      </c>
      <c r="V29" s="52">
        <v>2832</v>
      </c>
      <c r="W29" s="52">
        <v>1713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90615</v>
      </c>
      <c r="C35" s="52">
        <v>88887</v>
      </c>
      <c r="D35" s="52">
        <v>84479</v>
      </c>
      <c r="E35" s="52">
        <v>77826</v>
      </c>
      <c r="F35" s="52">
        <v>70347</v>
      </c>
      <c r="G35" s="52">
        <v>63120</v>
      </c>
      <c r="H35" s="52">
        <v>55639</v>
      </c>
      <c r="I35" s="52">
        <v>49030</v>
      </c>
      <c r="J35" s="52">
        <v>43537</v>
      </c>
      <c r="K35" s="52">
        <v>35711</v>
      </c>
      <c r="L35" s="52">
        <v>27494</v>
      </c>
      <c r="M35" s="52">
        <v>23782</v>
      </c>
      <c r="N35" s="52">
        <v>19184</v>
      </c>
      <c r="O35" s="52">
        <v>21937</v>
      </c>
      <c r="P35" s="52">
        <v>21655</v>
      </c>
      <c r="Q35" s="52">
        <v>21277</v>
      </c>
      <c r="R35" s="52">
        <v>17999</v>
      </c>
      <c r="S35" s="52">
        <v>15577</v>
      </c>
      <c r="T35" s="52">
        <v>10528</v>
      </c>
      <c r="U35" s="52">
        <v>9746</v>
      </c>
      <c r="V35" s="52">
        <v>10969</v>
      </c>
      <c r="W35" s="52">
        <v>9895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2367</v>
      </c>
      <c r="E36" s="52">
        <v>2893</v>
      </c>
      <c r="F36" s="52">
        <v>3034</v>
      </c>
      <c r="G36" s="52">
        <v>3579</v>
      </c>
      <c r="H36" s="52">
        <v>4043</v>
      </c>
      <c r="I36" s="52">
        <v>4301</v>
      </c>
      <c r="J36" s="52">
        <v>4201</v>
      </c>
      <c r="K36" s="52">
        <v>8632</v>
      </c>
      <c r="L36" s="52">
        <v>11741</v>
      </c>
      <c r="M36" s="52">
        <v>13384</v>
      </c>
      <c r="N36" s="52">
        <v>18034</v>
      </c>
      <c r="O36" s="52">
        <v>16267</v>
      </c>
      <c r="P36" s="52">
        <v>16169</v>
      </c>
      <c r="Q36" s="52">
        <v>15249</v>
      </c>
      <c r="R36" s="52">
        <v>12284</v>
      </c>
      <c r="S36" s="52">
        <v>9158</v>
      </c>
      <c r="T36" s="52">
        <v>5274</v>
      </c>
      <c r="U36" s="52">
        <v>4005</v>
      </c>
      <c r="V36" s="52">
        <v>3019</v>
      </c>
      <c r="W36" s="52">
        <v>2750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73560</v>
      </c>
      <c r="C40" s="52">
        <v>72087</v>
      </c>
      <c r="D40" s="52">
        <v>68136</v>
      </c>
      <c r="E40" s="52">
        <v>61887</v>
      </c>
      <c r="F40" s="52">
        <v>55506</v>
      </c>
      <c r="G40" s="52">
        <v>50102</v>
      </c>
      <c r="H40" s="52">
        <v>44991</v>
      </c>
      <c r="I40" s="52">
        <v>40739</v>
      </c>
      <c r="J40" s="52">
        <v>37255</v>
      </c>
      <c r="K40" s="52">
        <v>34963</v>
      </c>
      <c r="L40" s="52">
        <v>31040</v>
      </c>
      <c r="M40" s="52">
        <v>29032</v>
      </c>
      <c r="N40" s="52">
        <v>29345</v>
      </c>
      <c r="O40" s="52">
        <v>29129</v>
      </c>
      <c r="P40" s="52">
        <v>28316</v>
      </c>
      <c r="Q40" s="52">
        <v>27017</v>
      </c>
      <c r="R40" s="52">
        <v>22259</v>
      </c>
      <c r="S40" s="52">
        <v>18494</v>
      </c>
      <c r="T40" s="52">
        <v>11964</v>
      </c>
      <c r="U40" s="52">
        <v>10448</v>
      </c>
      <c r="V40" s="52">
        <v>10349</v>
      </c>
      <c r="W40" s="52">
        <v>9506</v>
      </c>
      <c r="DA40" s="63" t="s">
        <v>1074</v>
      </c>
    </row>
    <row r="41" spans="1:105" ht="12" customHeight="1" x14ac:dyDescent="0.25">
      <c r="A41" s="109" t="s">
        <v>120</v>
      </c>
      <c r="B41" s="36">
        <v>17055</v>
      </c>
      <c r="C41" s="36">
        <v>16800</v>
      </c>
      <c r="D41" s="36">
        <v>18710</v>
      </c>
      <c r="E41" s="36">
        <v>18832</v>
      </c>
      <c r="F41" s="36">
        <v>17875</v>
      </c>
      <c r="G41" s="36">
        <v>16597</v>
      </c>
      <c r="H41" s="36">
        <v>14691</v>
      </c>
      <c r="I41" s="36">
        <v>12592</v>
      </c>
      <c r="J41" s="36">
        <v>10483</v>
      </c>
      <c r="K41" s="36">
        <v>9380</v>
      </c>
      <c r="L41" s="36">
        <v>8195</v>
      </c>
      <c r="M41" s="36">
        <v>8134</v>
      </c>
      <c r="N41" s="36">
        <v>7873</v>
      </c>
      <c r="O41" s="36">
        <v>9075</v>
      </c>
      <c r="P41" s="36">
        <v>9508</v>
      </c>
      <c r="Q41" s="36">
        <v>9509</v>
      </c>
      <c r="R41" s="36">
        <v>8024</v>
      </c>
      <c r="S41" s="36">
        <v>6241</v>
      </c>
      <c r="T41" s="36">
        <v>3838</v>
      </c>
      <c r="U41" s="36">
        <v>3303</v>
      </c>
      <c r="V41" s="36">
        <v>3639</v>
      </c>
      <c r="W41" s="36">
        <v>3139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5510</v>
      </c>
      <c r="C43" s="120">
        <v>5127</v>
      </c>
      <c r="D43" s="120">
        <v>4169</v>
      </c>
      <c r="E43" s="120">
        <v>3519</v>
      </c>
      <c r="F43" s="120">
        <v>3236</v>
      </c>
      <c r="G43" s="120">
        <v>3113</v>
      </c>
      <c r="H43" s="120">
        <v>3006</v>
      </c>
      <c r="I43" s="120">
        <v>3026</v>
      </c>
      <c r="J43" s="120">
        <v>3087</v>
      </c>
      <c r="K43" s="120">
        <v>3129</v>
      </c>
      <c r="L43" s="120">
        <v>2845</v>
      </c>
      <c r="M43" s="120">
        <v>2699</v>
      </c>
      <c r="N43" s="120">
        <v>2518</v>
      </c>
      <c r="O43" s="120">
        <v>2469</v>
      </c>
      <c r="P43" s="120">
        <v>2401</v>
      </c>
      <c r="Q43" s="120">
        <v>2203</v>
      </c>
      <c r="R43" s="120">
        <v>1982</v>
      </c>
      <c r="S43" s="120">
        <v>1442</v>
      </c>
      <c r="T43" s="120">
        <v>814</v>
      </c>
      <c r="U43" s="120">
        <v>411</v>
      </c>
      <c r="V43" s="120">
        <v>191</v>
      </c>
      <c r="W43" s="120">
        <v>157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5510</v>
      </c>
      <c r="C45" s="52">
        <v>5127</v>
      </c>
      <c r="D45" s="52">
        <v>4169</v>
      </c>
      <c r="E45" s="52">
        <v>3519</v>
      </c>
      <c r="F45" s="52">
        <v>3236</v>
      </c>
      <c r="G45" s="52">
        <v>3113</v>
      </c>
      <c r="H45" s="52">
        <v>3006</v>
      </c>
      <c r="I45" s="52">
        <v>3026</v>
      </c>
      <c r="J45" s="52">
        <v>3087</v>
      </c>
      <c r="K45" s="52">
        <v>3129</v>
      </c>
      <c r="L45" s="52">
        <v>2845</v>
      </c>
      <c r="M45" s="52">
        <v>2699</v>
      </c>
      <c r="N45" s="52">
        <v>2518</v>
      </c>
      <c r="O45" s="52">
        <v>2469</v>
      </c>
      <c r="P45" s="52">
        <v>2401</v>
      </c>
      <c r="Q45" s="52">
        <v>2203</v>
      </c>
      <c r="R45" s="52">
        <v>1982</v>
      </c>
      <c r="S45" s="52">
        <v>1442</v>
      </c>
      <c r="T45" s="52">
        <v>814</v>
      </c>
      <c r="U45" s="52">
        <v>411</v>
      </c>
      <c r="V45" s="52">
        <v>191</v>
      </c>
      <c r="W45" s="52">
        <v>157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605</v>
      </c>
      <c r="C48" s="52">
        <v>796</v>
      </c>
      <c r="D48" s="52">
        <v>833</v>
      </c>
      <c r="E48" s="52">
        <v>762</v>
      </c>
      <c r="F48" s="52">
        <v>696</v>
      </c>
      <c r="G48" s="52">
        <v>606</v>
      </c>
      <c r="H48" s="52">
        <v>501</v>
      </c>
      <c r="I48" s="52">
        <v>418</v>
      </c>
      <c r="J48" s="52">
        <v>378</v>
      </c>
      <c r="K48" s="52">
        <v>403</v>
      </c>
      <c r="L48" s="52">
        <v>541</v>
      </c>
      <c r="M48" s="52">
        <v>689</v>
      </c>
      <c r="N48" s="52">
        <v>710</v>
      </c>
      <c r="O48" s="52">
        <v>708</v>
      </c>
      <c r="P48" s="52">
        <v>730</v>
      </c>
      <c r="Q48" s="52">
        <v>671</v>
      </c>
      <c r="R48" s="52">
        <v>570</v>
      </c>
      <c r="S48" s="52">
        <v>401</v>
      </c>
      <c r="T48" s="52">
        <v>229</v>
      </c>
      <c r="U48" s="52">
        <v>107</v>
      </c>
      <c r="V48" s="52">
        <v>57</v>
      </c>
      <c r="W48" s="52">
        <v>42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5510</v>
      </c>
      <c r="C54" s="52">
        <v>5127</v>
      </c>
      <c r="D54" s="52">
        <v>4169</v>
      </c>
      <c r="E54" s="52">
        <v>3510</v>
      </c>
      <c r="F54" s="52">
        <v>3213</v>
      </c>
      <c r="G54" s="52">
        <v>3035</v>
      </c>
      <c r="H54" s="52">
        <v>2874</v>
      </c>
      <c r="I54" s="52">
        <v>2826</v>
      </c>
      <c r="J54" s="52">
        <v>2827</v>
      </c>
      <c r="K54" s="52">
        <v>2520</v>
      </c>
      <c r="L54" s="52">
        <v>2094</v>
      </c>
      <c r="M54" s="52">
        <v>1855</v>
      </c>
      <c r="N54" s="52">
        <v>1488</v>
      </c>
      <c r="O54" s="52">
        <v>1557</v>
      </c>
      <c r="P54" s="52">
        <v>1499</v>
      </c>
      <c r="Q54" s="52">
        <v>1362</v>
      </c>
      <c r="R54" s="52">
        <v>1220</v>
      </c>
      <c r="S54" s="52">
        <v>941</v>
      </c>
      <c r="T54" s="52">
        <v>557</v>
      </c>
      <c r="U54" s="52">
        <v>296</v>
      </c>
      <c r="V54" s="52">
        <v>148</v>
      </c>
      <c r="W54" s="52">
        <v>115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9</v>
      </c>
      <c r="F55" s="52">
        <v>23</v>
      </c>
      <c r="G55" s="52">
        <v>78</v>
      </c>
      <c r="H55" s="52">
        <v>132</v>
      </c>
      <c r="I55" s="52">
        <v>200</v>
      </c>
      <c r="J55" s="52">
        <v>260</v>
      </c>
      <c r="K55" s="52">
        <v>609</v>
      </c>
      <c r="L55" s="52">
        <v>751</v>
      </c>
      <c r="M55" s="52">
        <v>844</v>
      </c>
      <c r="N55" s="52">
        <v>1030</v>
      </c>
      <c r="O55" s="52">
        <v>912</v>
      </c>
      <c r="P55" s="52">
        <v>902</v>
      </c>
      <c r="Q55" s="52">
        <v>841</v>
      </c>
      <c r="R55" s="52">
        <v>762</v>
      </c>
      <c r="S55" s="52">
        <v>501</v>
      </c>
      <c r="T55" s="52">
        <v>257</v>
      </c>
      <c r="U55" s="52">
        <v>115</v>
      </c>
      <c r="V55" s="52">
        <v>43</v>
      </c>
      <c r="W55" s="52">
        <v>42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4473</v>
      </c>
      <c r="C59" s="52">
        <v>4159</v>
      </c>
      <c r="D59" s="52">
        <v>3381</v>
      </c>
      <c r="E59" s="52">
        <v>2833</v>
      </c>
      <c r="F59" s="52">
        <v>2566</v>
      </c>
      <c r="G59" s="52">
        <v>2459</v>
      </c>
      <c r="H59" s="52">
        <v>2405</v>
      </c>
      <c r="I59" s="52">
        <v>2488</v>
      </c>
      <c r="J59" s="52">
        <v>2590</v>
      </c>
      <c r="K59" s="52">
        <v>2609</v>
      </c>
      <c r="L59" s="52">
        <v>2350</v>
      </c>
      <c r="M59" s="52">
        <v>2194</v>
      </c>
      <c r="N59" s="52">
        <v>2054</v>
      </c>
      <c r="O59" s="52">
        <v>1951</v>
      </c>
      <c r="P59" s="52">
        <v>1839</v>
      </c>
      <c r="Q59" s="52">
        <v>1637</v>
      </c>
      <c r="R59" s="52">
        <v>1457</v>
      </c>
      <c r="S59" s="52">
        <v>1061</v>
      </c>
      <c r="T59" s="52">
        <v>603</v>
      </c>
      <c r="U59" s="52">
        <v>300</v>
      </c>
      <c r="V59" s="52">
        <v>126</v>
      </c>
      <c r="W59" s="52">
        <v>104</v>
      </c>
      <c r="DA59" s="63" t="s">
        <v>1082</v>
      </c>
    </row>
    <row r="60" spans="1:105" ht="12" customHeight="1" x14ac:dyDescent="0.25">
      <c r="A60" s="109" t="s">
        <v>120</v>
      </c>
      <c r="B60" s="36">
        <v>1037</v>
      </c>
      <c r="C60" s="36">
        <v>968</v>
      </c>
      <c r="D60" s="36">
        <v>788</v>
      </c>
      <c r="E60" s="36">
        <v>686</v>
      </c>
      <c r="F60" s="36">
        <v>670</v>
      </c>
      <c r="G60" s="36">
        <v>654</v>
      </c>
      <c r="H60" s="36">
        <v>601</v>
      </c>
      <c r="I60" s="36">
        <v>538</v>
      </c>
      <c r="J60" s="36">
        <v>497</v>
      </c>
      <c r="K60" s="36">
        <v>520</v>
      </c>
      <c r="L60" s="36">
        <v>495</v>
      </c>
      <c r="M60" s="36">
        <v>505</v>
      </c>
      <c r="N60" s="36">
        <v>464</v>
      </c>
      <c r="O60" s="36">
        <v>518</v>
      </c>
      <c r="P60" s="36">
        <v>562</v>
      </c>
      <c r="Q60" s="36">
        <v>566</v>
      </c>
      <c r="R60" s="36">
        <v>525</v>
      </c>
      <c r="S60" s="36">
        <v>381</v>
      </c>
      <c r="T60" s="36">
        <v>211</v>
      </c>
      <c r="U60" s="36">
        <v>111</v>
      </c>
      <c r="V60" s="36">
        <v>65</v>
      </c>
      <c r="W60" s="36">
        <v>53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0</v>
      </c>
      <c r="C62" s="120">
        <v>0</v>
      </c>
      <c r="D62" s="120">
        <v>0</v>
      </c>
      <c r="E62" s="120">
        <v>0</v>
      </c>
      <c r="F62" s="120">
        <v>0</v>
      </c>
      <c r="G62" s="120">
        <v>0</v>
      </c>
      <c r="H62" s="120">
        <v>0</v>
      </c>
      <c r="I62" s="120">
        <v>0</v>
      </c>
      <c r="J62" s="120">
        <v>0</v>
      </c>
      <c r="K62" s="120">
        <v>0</v>
      </c>
      <c r="L62" s="120">
        <v>0</v>
      </c>
      <c r="M62" s="120">
        <v>0</v>
      </c>
      <c r="N62" s="120">
        <v>0</v>
      </c>
      <c r="O62" s="120">
        <v>0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0</v>
      </c>
      <c r="V62" s="120">
        <v>0</v>
      </c>
      <c r="W62" s="120">
        <v>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1090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0</v>
      </c>
      <c r="C81" s="120">
        <v>0</v>
      </c>
      <c r="D81" s="120">
        <v>0</v>
      </c>
      <c r="E81" s="120">
        <v>0</v>
      </c>
      <c r="F81" s="120">
        <v>0</v>
      </c>
      <c r="G81" s="120">
        <v>0</v>
      </c>
      <c r="H81" s="120">
        <v>0</v>
      </c>
      <c r="I81" s="120">
        <v>0</v>
      </c>
      <c r="J81" s="120">
        <v>0</v>
      </c>
      <c r="K81" s="120">
        <v>0</v>
      </c>
      <c r="L81" s="120">
        <v>9441</v>
      </c>
      <c r="M81" s="120">
        <v>12283</v>
      </c>
      <c r="N81" s="120">
        <v>14228</v>
      </c>
      <c r="O81" s="120">
        <v>14319</v>
      </c>
      <c r="P81" s="120">
        <v>15238</v>
      </c>
      <c r="Q81" s="120">
        <v>14744</v>
      </c>
      <c r="R81" s="120">
        <v>14993</v>
      </c>
      <c r="S81" s="120">
        <v>14387</v>
      </c>
      <c r="T81" s="120">
        <v>14572</v>
      </c>
      <c r="U81" s="120">
        <v>14381</v>
      </c>
      <c r="V81" s="120">
        <v>13398</v>
      </c>
      <c r="W81" s="120">
        <v>12483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9441</v>
      </c>
      <c r="M83" s="52">
        <v>12283</v>
      </c>
      <c r="N83" s="52">
        <v>14228</v>
      </c>
      <c r="O83" s="52">
        <v>14319</v>
      </c>
      <c r="P83" s="52">
        <v>15238</v>
      </c>
      <c r="Q83" s="52">
        <v>14744</v>
      </c>
      <c r="R83" s="52">
        <v>14993</v>
      </c>
      <c r="S83" s="52">
        <v>14387</v>
      </c>
      <c r="T83" s="52">
        <v>14572</v>
      </c>
      <c r="U83" s="52">
        <v>14381</v>
      </c>
      <c r="V83" s="52">
        <v>13398</v>
      </c>
      <c r="W83" s="52">
        <v>12483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509</v>
      </c>
      <c r="M86" s="52">
        <v>3691</v>
      </c>
      <c r="N86" s="52">
        <v>4681</v>
      </c>
      <c r="O86" s="52">
        <v>5324</v>
      </c>
      <c r="P86" s="52">
        <v>5287</v>
      </c>
      <c r="Q86" s="52">
        <v>5140</v>
      </c>
      <c r="R86" s="52">
        <v>4709</v>
      </c>
      <c r="S86" s="52">
        <v>3971</v>
      </c>
      <c r="T86" s="52">
        <v>2867</v>
      </c>
      <c r="U86" s="52">
        <v>1559</v>
      </c>
      <c r="V86" s="52">
        <v>1176</v>
      </c>
      <c r="W86" s="52">
        <v>1203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275</v>
      </c>
      <c r="M96" s="52">
        <v>2077</v>
      </c>
      <c r="N96" s="52">
        <v>2810</v>
      </c>
      <c r="O96" s="52">
        <v>3782</v>
      </c>
      <c r="P96" s="52">
        <v>4590</v>
      </c>
      <c r="Q96" s="52">
        <v>4984</v>
      </c>
      <c r="R96" s="52">
        <v>5884</v>
      </c>
      <c r="S96" s="52">
        <v>6639</v>
      </c>
      <c r="T96" s="52">
        <v>8603</v>
      </c>
      <c r="U96" s="52">
        <v>8939</v>
      </c>
      <c r="V96" s="52">
        <v>8547</v>
      </c>
      <c r="W96" s="52">
        <v>8050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9166</v>
      </c>
      <c r="M97" s="52">
        <v>10206</v>
      </c>
      <c r="N97" s="52">
        <v>11418</v>
      </c>
      <c r="O97" s="52">
        <v>10537</v>
      </c>
      <c r="P97" s="52">
        <v>10648</v>
      </c>
      <c r="Q97" s="52">
        <v>9760</v>
      </c>
      <c r="R97" s="52">
        <v>9109</v>
      </c>
      <c r="S97" s="52">
        <v>7748</v>
      </c>
      <c r="T97" s="52">
        <v>5969</v>
      </c>
      <c r="U97" s="52">
        <v>5442</v>
      </c>
      <c r="V97" s="52">
        <v>4851</v>
      </c>
      <c r="W97" s="52">
        <v>4433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5828</v>
      </c>
      <c r="M102" s="52">
        <v>7797</v>
      </c>
      <c r="N102" s="52">
        <v>9474</v>
      </c>
      <c r="O102" s="52">
        <v>9571</v>
      </c>
      <c r="P102" s="52">
        <v>10156</v>
      </c>
      <c r="Q102" s="52">
        <v>9914</v>
      </c>
      <c r="R102" s="52">
        <v>10418</v>
      </c>
      <c r="S102" s="52">
        <v>10665</v>
      </c>
      <c r="T102" s="52">
        <v>11276</v>
      </c>
      <c r="U102" s="52">
        <v>11136</v>
      </c>
      <c r="V102" s="52">
        <v>10339</v>
      </c>
      <c r="W102" s="52">
        <v>9684</v>
      </c>
      <c r="DA102" s="63" t="s">
        <v>1101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3613</v>
      </c>
      <c r="M103" s="36">
        <v>4486</v>
      </c>
      <c r="N103" s="36">
        <v>4754</v>
      </c>
      <c r="O103" s="36">
        <v>4748</v>
      </c>
      <c r="P103" s="36">
        <v>5082</v>
      </c>
      <c r="Q103" s="36">
        <v>4830</v>
      </c>
      <c r="R103" s="36">
        <v>4575</v>
      </c>
      <c r="S103" s="36">
        <v>3722</v>
      </c>
      <c r="T103" s="36">
        <v>3296</v>
      </c>
      <c r="U103" s="36">
        <v>3245</v>
      </c>
      <c r="V103" s="36">
        <v>3059</v>
      </c>
      <c r="W103" s="36">
        <v>2799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28720</v>
      </c>
      <c r="C143" s="120">
        <v>31713</v>
      </c>
      <c r="D143" s="120">
        <v>35471</v>
      </c>
      <c r="E143" s="120">
        <v>42804</v>
      </c>
      <c r="F143" s="120">
        <v>50238</v>
      </c>
      <c r="G143" s="120">
        <v>57002</v>
      </c>
      <c r="H143" s="120">
        <v>64318</v>
      </c>
      <c r="I143" s="120">
        <v>71700</v>
      </c>
      <c r="J143" s="120">
        <v>79201</v>
      </c>
      <c r="K143" s="120">
        <v>86120</v>
      </c>
      <c r="L143" s="120">
        <v>86631</v>
      </c>
      <c r="M143" s="120">
        <v>89631</v>
      </c>
      <c r="N143" s="120">
        <v>92712</v>
      </c>
      <c r="O143" s="120">
        <v>96186</v>
      </c>
      <c r="P143" s="120">
        <v>101240</v>
      </c>
      <c r="Q143" s="120">
        <v>108295</v>
      </c>
      <c r="R143" s="120">
        <v>114256</v>
      </c>
      <c r="S143" s="120">
        <v>118029</v>
      </c>
      <c r="T143" s="120">
        <v>128254</v>
      </c>
      <c r="U143" s="120">
        <v>137339</v>
      </c>
      <c r="V143" s="120">
        <v>144837</v>
      </c>
      <c r="W143" s="120">
        <v>142517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28720</v>
      </c>
      <c r="C145" s="52">
        <v>31713</v>
      </c>
      <c r="D145" s="52">
        <v>35471</v>
      </c>
      <c r="E145" s="52">
        <v>42804</v>
      </c>
      <c r="F145" s="52">
        <v>50238</v>
      </c>
      <c r="G145" s="52">
        <v>57002</v>
      </c>
      <c r="H145" s="52">
        <v>64318</v>
      </c>
      <c r="I145" s="52">
        <v>71700</v>
      </c>
      <c r="J145" s="52">
        <v>79201</v>
      </c>
      <c r="K145" s="52">
        <v>86120</v>
      </c>
      <c r="L145" s="52">
        <v>86631</v>
      </c>
      <c r="M145" s="52">
        <v>89631</v>
      </c>
      <c r="N145" s="52">
        <v>92712</v>
      </c>
      <c r="O145" s="52">
        <v>96186</v>
      </c>
      <c r="P145" s="52">
        <v>101240</v>
      </c>
      <c r="Q145" s="52">
        <v>108295</v>
      </c>
      <c r="R145" s="52">
        <v>114256</v>
      </c>
      <c r="S145" s="52">
        <v>118029</v>
      </c>
      <c r="T145" s="52">
        <v>128254</v>
      </c>
      <c r="U145" s="52">
        <v>137339</v>
      </c>
      <c r="V145" s="52">
        <v>144837</v>
      </c>
      <c r="W145" s="52">
        <v>142517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28720</v>
      </c>
      <c r="C147" s="52">
        <v>28911</v>
      </c>
      <c r="D147" s="52">
        <v>28564</v>
      </c>
      <c r="E147" s="52">
        <v>28748</v>
      </c>
      <c r="F147" s="52">
        <v>30781</v>
      </c>
      <c r="G147" s="52">
        <v>32168</v>
      </c>
      <c r="H147" s="52">
        <v>33993</v>
      </c>
      <c r="I147" s="52">
        <v>37300</v>
      </c>
      <c r="J147" s="52">
        <v>41577</v>
      </c>
      <c r="K147" s="52">
        <v>46889</v>
      </c>
      <c r="L147" s="52">
        <v>50045</v>
      </c>
      <c r="M147" s="52">
        <v>48303</v>
      </c>
      <c r="N147" s="52">
        <v>49368</v>
      </c>
      <c r="O147" s="52">
        <v>50699</v>
      </c>
      <c r="P147" s="52">
        <v>51430</v>
      </c>
      <c r="Q147" s="52">
        <v>56572</v>
      </c>
      <c r="R147" s="52">
        <v>59857</v>
      </c>
      <c r="S147" s="52">
        <v>63268</v>
      </c>
      <c r="T147" s="52">
        <v>67496</v>
      </c>
      <c r="U147" s="52">
        <v>74979</v>
      </c>
      <c r="V147" s="52">
        <v>84952</v>
      </c>
      <c r="W147" s="52">
        <v>98089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28720</v>
      </c>
      <c r="C153" s="52">
        <v>31713</v>
      </c>
      <c r="D153" s="52">
        <v>33861</v>
      </c>
      <c r="E153" s="52">
        <v>40426</v>
      </c>
      <c r="F153" s="52">
        <v>47595</v>
      </c>
      <c r="G153" s="52">
        <v>53549</v>
      </c>
      <c r="H153" s="52">
        <v>60091</v>
      </c>
      <c r="I153" s="52">
        <v>65799</v>
      </c>
      <c r="J153" s="52">
        <v>71579</v>
      </c>
      <c r="K153" s="52">
        <v>66914</v>
      </c>
      <c r="L153" s="52">
        <v>57199</v>
      </c>
      <c r="M153" s="52">
        <v>55449</v>
      </c>
      <c r="N153" s="52">
        <v>49524</v>
      </c>
      <c r="O153" s="52">
        <v>57090</v>
      </c>
      <c r="P153" s="52">
        <v>59859</v>
      </c>
      <c r="Q153" s="52">
        <v>65423</v>
      </c>
      <c r="R153" s="52">
        <v>68331</v>
      </c>
      <c r="S153" s="52">
        <v>72096</v>
      </c>
      <c r="T153" s="52">
        <v>80316</v>
      </c>
      <c r="U153" s="52">
        <v>91070</v>
      </c>
      <c r="V153" s="52">
        <v>99758</v>
      </c>
      <c r="W153" s="52">
        <v>102885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1610</v>
      </c>
      <c r="E154" s="52">
        <v>2378</v>
      </c>
      <c r="F154" s="52">
        <v>2643</v>
      </c>
      <c r="G154" s="52">
        <v>3453</v>
      </c>
      <c r="H154" s="52">
        <v>4227</v>
      </c>
      <c r="I154" s="52">
        <v>5901</v>
      </c>
      <c r="J154" s="52">
        <v>7622</v>
      </c>
      <c r="K154" s="52">
        <v>19206</v>
      </c>
      <c r="L154" s="52">
        <v>29432</v>
      </c>
      <c r="M154" s="52">
        <v>34182</v>
      </c>
      <c r="N154" s="52">
        <v>43188</v>
      </c>
      <c r="O154" s="52">
        <v>39096</v>
      </c>
      <c r="P154" s="52">
        <v>41381</v>
      </c>
      <c r="Q154" s="52">
        <v>42872</v>
      </c>
      <c r="R154" s="52">
        <v>45925</v>
      </c>
      <c r="S154" s="52">
        <v>45933</v>
      </c>
      <c r="T154" s="52">
        <v>47938</v>
      </c>
      <c r="U154" s="52">
        <v>46269</v>
      </c>
      <c r="V154" s="52">
        <v>45079</v>
      </c>
      <c r="W154" s="52">
        <v>39632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23314</v>
      </c>
      <c r="C158" s="52">
        <v>25702</v>
      </c>
      <c r="D158" s="52">
        <v>27191</v>
      </c>
      <c r="E158" s="52">
        <v>31293</v>
      </c>
      <c r="F158" s="52">
        <v>36597</v>
      </c>
      <c r="G158" s="52">
        <v>42049</v>
      </c>
      <c r="H158" s="52">
        <v>48692</v>
      </c>
      <c r="I158" s="52">
        <v>56694</v>
      </c>
      <c r="J158" s="52">
        <v>64660</v>
      </c>
      <c r="K158" s="52">
        <v>70233</v>
      </c>
      <c r="L158" s="52">
        <v>69376</v>
      </c>
      <c r="M158" s="52">
        <v>70514</v>
      </c>
      <c r="N158" s="52">
        <v>73548</v>
      </c>
      <c r="O158" s="52">
        <v>74424</v>
      </c>
      <c r="P158" s="52">
        <v>74916</v>
      </c>
      <c r="Q158" s="52">
        <v>78467</v>
      </c>
      <c r="R158" s="52">
        <v>83225</v>
      </c>
      <c r="S158" s="52">
        <v>89314</v>
      </c>
      <c r="T158" s="52">
        <v>97822</v>
      </c>
      <c r="U158" s="52">
        <v>104762</v>
      </c>
      <c r="V158" s="52">
        <v>109903</v>
      </c>
      <c r="W158" s="52">
        <v>108809</v>
      </c>
      <c r="DA158" s="63" t="s">
        <v>1125</v>
      </c>
    </row>
    <row r="159" spans="1:105" ht="12" customHeight="1" x14ac:dyDescent="0.25">
      <c r="A159" s="109" t="s">
        <v>120</v>
      </c>
      <c r="B159" s="36">
        <v>5406</v>
      </c>
      <c r="C159" s="36">
        <v>6011</v>
      </c>
      <c r="D159" s="36">
        <v>8280</v>
      </c>
      <c r="E159" s="36">
        <v>11511</v>
      </c>
      <c r="F159" s="36">
        <v>13641</v>
      </c>
      <c r="G159" s="36">
        <v>14953</v>
      </c>
      <c r="H159" s="36">
        <v>15626</v>
      </c>
      <c r="I159" s="36">
        <v>15006</v>
      </c>
      <c r="J159" s="36">
        <v>14541</v>
      </c>
      <c r="K159" s="36">
        <v>15887</v>
      </c>
      <c r="L159" s="36">
        <v>17255</v>
      </c>
      <c r="M159" s="36">
        <v>19117</v>
      </c>
      <c r="N159" s="36">
        <v>19164</v>
      </c>
      <c r="O159" s="36">
        <v>21762</v>
      </c>
      <c r="P159" s="36">
        <v>26324</v>
      </c>
      <c r="Q159" s="36">
        <v>29828</v>
      </c>
      <c r="R159" s="36">
        <v>31031</v>
      </c>
      <c r="S159" s="36">
        <v>28715</v>
      </c>
      <c r="T159" s="36">
        <v>30432</v>
      </c>
      <c r="U159" s="36">
        <v>32577</v>
      </c>
      <c r="V159" s="36">
        <v>34934</v>
      </c>
      <c r="W159" s="36">
        <v>33708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9824</v>
      </c>
      <c r="C161" s="120">
        <v>10048</v>
      </c>
      <c r="D161" s="120">
        <v>10596</v>
      </c>
      <c r="E161" s="120">
        <v>11152</v>
      </c>
      <c r="F161" s="120">
        <v>12425</v>
      </c>
      <c r="G161" s="120">
        <v>13635</v>
      </c>
      <c r="H161" s="120">
        <v>15199</v>
      </c>
      <c r="I161" s="120">
        <v>15932</v>
      </c>
      <c r="J161" s="120">
        <v>16623</v>
      </c>
      <c r="K161" s="120">
        <v>15673</v>
      </c>
      <c r="L161" s="120">
        <v>13952</v>
      </c>
      <c r="M161" s="120">
        <v>12263</v>
      </c>
      <c r="N161" s="120">
        <v>10119</v>
      </c>
      <c r="O161" s="120">
        <v>9533</v>
      </c>
      <c r="P161" s="120">
        <v>8970</v>
      </c>
      <c r="Q161" s="120">
        <v>11134</v>
      </c>
      <c r="R161" s="120">
        <v>16868</v>
      </c>
      <c r="S161" s="120">
        <v>25232</v>
      </c>
      <c r="T161" s="120">
        <v>31910</v>
      </c>
      <c r="U161" s="120">
        <v>35079</v>
      </c>
      <c r="V161" s="120">
        <v>39167</v>
      </c>
      <c r="W161" s="120">
        <v>45198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9824</v>
      </c>
      <c r="C163" s="52">
        <v>10048</v>
      </c>
      <c r="D163" s="52">
        <v>10596</v>
      </c>
      <c r="E163" s="52">
        <v>11152</v>
      </c>
      <c r="F163" s="52">
        <v>12425</v>
      </c>
      <c r="G163" s="52">
        <v>13635</v>
      </c>
      <c r="H163" s="52">
        <v>15199</v>
      </c>
      <c r="I163" s="52">
        <v>15932</v>
      </c>
      <c r="J163" s="52">
        <v>16623</v>
      </c>
      <c r="K163" s="52">
        <v>15673</v>
      </c>
      <c r="L163" s="52">
        <v>13952</v>
      </c>
      <c r="M163" s="52">
        <v>12263</v>
      </c>
      <c r="N163" s="52">
        <v>10119</v>
      </c>
      <c r="O163" s="52">
        <v>9533</v>
      </c>
      <c r="P163" s="52">
        <v>8970</v>
      </c>
      <c r="Q163" s="52">
        <v>11134</v>
      </c>
      <c r="R163" s="52">
        <v>16868</v>
      </c>
      <c r="S163" s="52">
        <v>25232</v>
      </c>
      <c r="T163" s="52">
        <v>31910</v>
      </c>
      <c r="U163" s="52">
        <v>35079</v>
      </c>
      <c r="V163" s="52">
        <v>39167</v>
      </c>
      <c r="W163" s="52">
        <v>45198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5392</v>
      </c>
      <c r="C165" s="52">
        <v>6255</v>
      </c>
      <c r="D165" s="52">
        <v>6393</v>
      </c>
      <c r="E165" s="52">
        <v>6448</v>
      </c>
      <c r="F165" s="52">
        <v>6454</v>
      </c>
      <c r="G165" s="52">
        <v>6568</v>
      </c>
      <c r="H165" s="52">
        <v>6666</v>
      </c>
      <c r="I165" s="52">
        <v>7025</v>
      </c>
      <c r="J165" s="52">
        <v>7190</v>
      </c>
      <c r="K165" s="52">
        <v>7012</v>
      </c>
      <c r="L165" s="52">
        <v>6276</v>
      </c>
      <c r="M165" s="52">
        <v>5482</v>
      </c>
      <c r="N165" s="52">
        <v>4680</v>
      </c>
      <c r="O165" s="52">
        <v>3698</v>
      </c>
      <c r="P165" s="52">
        <v>3043</v>
      </c>
      <c r="Q165" s="52">
        <v>2842</v>
      </c>
      <c r="R165" s="52">
        <v>4224</v>
      </c>
      <c r="S165" s="52">
        <v>8584</v>
      </c>
      <c r="T165" s="52">
        <v>13099</v>
      </c>
      <c r="U165" s="52">
        <v>16259</v>
      </c>
      <c r="V165" s="52">
        <v>19592</v>
      </c>
      <c r="W165" s="52">
        <v>26899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9824</v>
      </c>
      <c r="C171" s="52">
        <v>10048</v>
      </c>
      <c r="D171" s="52">
        <v>10190</v>
      </c>
      <c r="E171" s="52">
        <v>10610</v>
      </c>
      <c r="F171" s="52">
        <v>11822</v>
      </c>
      <c r="G171" s="52">
        <v>12837</v>
      </c>
      <c r="H171" s="52">
        <v>14199</v>
      </c>
      <c r="I171" s="52">
        <v>14666</v>
      </c>
      <c r="J171" s="52">
        <v>15116</v>
      </c>
      <c r="K171" s="52">
        <v>13406</v>
      </c>
      <c r="L171" s="52">
        <v>11012</v>
      </c>
      <c r="M171" s="52">
        <v>9150</v>
      </c>
      <c r="N171" s="52">
        <v>6731</v>
      </c>
      <c r="O171" s="52">
        <v>6502</v>
      </c>
      <c r="P171" s="52">
        <v>5810</v>
      </c>
      <c r="Q171" s="52">
        <v>7210</v>
      </c>
      <c r="R171" s="52">
        <v>9986</v>
      </c>
      <c r="S171" s="52">
        <v>14354</v>
      </c>
      <c r="T171" s="52">
        <v>18547</v>
      </c>
      <c r="U171" s="52">
        <v>21490</v>
      </c>
      <c r="V171" s="52">
        <v>25137</v>
      </c>
      <c r="W171" s="52">
        <v>32547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406</v>
      </c>
      <c r="E172" s="52">
        <v>542</v>
      </c>
      <c r="F172" s="52">
        <v>603</v>
      </c>
      <c r="G172" s="52">
        <v>798</v>
      </c>
      <c r="H172" s="52">
        <v>1000</v>
      </c>
      <c r="I172" s="52">
        <v>1266</v>
      </c>
      <c r="J172" s="52">
        <v>1507</v>
      </c>
      <c r="K172" s="52">
        <v>2267</v>
      </c>
      <c r="L172" s="52">
        <v>2940</v>
      </c>
      <c r="M172" s="52">
        <v>3113</v>
      </c>
      <c r="N172" s="52">
        <v>3388</v>
      </c>
      <c r="O172" s="52">
        <v>3031</v>
      </c>
      <c r="P172" s="52">
        <v>3160</v>
      </c>
      <c r="Q172" s="52">
        <v>3924</v>
      </c>
      <c r="R172" s="52">
        <v>6882</v>
      </c>
      <c r="S172" s="52">
        <v>10878</v>
      </c>
      <c r="T172" s="52">
        <v>13363</v>
      </c>
      <c r="U172" s="52">
        <v>13589</v>
      </c>
      <c r="V172" s="52">
        <v>14030</v>
      </c>
      <c r="W172" s="52">
        <v>12651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7975</v>
      </c>
      <c r="C176" s="52">
        <v>8147</v>
      </c>
      <c r="D176" s="52">
        <v>8197</v>
      </c>
      <c r="E176" s="52">
        <v>8321</v>
      </c>
      <c r="F176" s="52">
        <v>9185</v>
      </c>
      <c r="G176" s="52">
        <v>10155</v>
      </c>
      <c r="H176" s="52">
        <v>11601</v>
      </c>
      <c r="I176" s="52">
        <v>12558</v>
      </c>
      <c r="J176" s="52">
        <v>13460</v>
      </c>
      <c r="K176" s="52">
        <v>12796</v>
      </c>
      <c r="L176" s="52">
        <v>11419</v>
      </c>
      <c r="M176" s="52">
        <v>10017</v>
      </c>
      <c r="N176" s="52">
        <v>8311</v>
      </c>
      <c r="O176" s="52">
        <v>7601</v>
      </c>
      <c r="P176" s="52">
        <v>6774</v>
      </c>
      <c r="Q176" s="52">
        <v>8094</v>
      </c>
      <c r="R176" s="52">
        <v>12547</v>
      </c>
      <c r="S176" s="52">
        <v>20255</v>
      </c>
      <c r="T176" s="52">
        <v>25382</v>
      </c>
      <c r="U176" s="52">
        <v>27753</v>
      </c>
      <c r="V176" s="52">
        <v>30696</v>
      </c>
      <c r="W176" s="52">
        <v>35262</v>
      </c>
      <c r="DA176" s="63" t="s">
        <v>1133</v>
      </c>
    </row>
    <row r="177" spans="1:105" ht="12" customHeight="1" x14ac:dyDescent="0.25">
      <c r="A177" s="109" t="s">
        <v>120</v>
      </c>
      <c r="B177" s="36">
        <v>1849</v>
      </c>
      <c r="C177" s="36">
        <v>1901</v>
      </c>
      <c r="D177" s="36">
        <v>2399</v>
      </c>
      <c r="E177" s="36">
        <v>2831</v>
      </c>
      <c r="F177" s="36">
        <v>3240</v>
      </c>
      <c r="G177" s="36">
        <v>3480</v>
      </c>
      <c r="H177" s="36">
        <v>3598</v>
      </c>
      <c r="I177" s="36">
        <v>3374</v>
      </c>
      <c r="J177" s="36">
        <v>3163</v>
      </c>
      <c r="K177" s="36">
        <v>2877</v>
      </c>
      <c r="L177" s="36">
        <v>2533</v>
      </c>
      <c r="M177" s="36">
        <v>2246</v>
      </c>
      <c r="N177" s="36">
        <v>1808</v>
      </c>
      <c r="O177" s="36">
        <v>1932</v>
      </c>
      <c r="P177" s="36">
        <v>2196</v>
      </c>
      <c r="Q177" s="36">
        <v>3040</v>
      </c>
      <c r="R177" s="36">
        <v>4321</v>
      </c>
      <c r="S177" s="36">
        <v>4977</v>
      </c>
      <c r="T177" s="36">
        <v>6528</v>
      </c>
      <c r="U177" s="36">
        <v>7326</v>
      </c>
      <c r="V177" s="36">
        <v>8471</v>
      </c>
      <c r="W177" s="36">
        <v>9936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7079</v>
      </c>
      <c r="D26" s="52">
        <v>7081</v>
      </c>
      <c r="E26" s="52">
        <v>7090</v>
      </c>
      <c r="F26" s="52">
        <v>7338</v>
      </c>
      <c r="G26" s="52">
        <v>6928</v>
      </c>
      <c r="H26" s="52">
        <v>7209</v>
      </c>
      <c r="I26" s="52">
        <v>7281</v>
      </c>
      <c r="J26" s="52">
        <v>7374</v>
      </c>
      <c r="K26" s="52">
        <v>7481</v>
      </c>
      <c r="L26" s="52">
        <v>7617</v>
      </c>
      <c r="M26" s="52">
        <v>7771</v>
      </c>
      <c r="N26" s="52">
        <v>7962</v>
      </c>
      <c r="O26" s="52">
        <v>6773</v>
      </c>
      <c r="P26" s="52">
        <v>1393</v>
      </c>
      <c r="Q26" s="52">
        <v>1740</v>
      </c>
      <c r="R26" s="52">
        <v>6243</v>
      </c>
      <c r="S26" s="52">
        <v>5552</v>
      </c>
      <c r="T26" s="52">
        <v>8933</v>
      </c>
      <c r="U26" s="52">
        <v>2051</v>
      </c>
      <c r="V26" s="52">
        <v>26</v>
      </c>
      <c r="W26" s="52">
        <v>1343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1554</v>
      </c>
      <c r="D29" s="52">
        <v>1563</v>
      </c>
      <c r="E29" s="52">
        <v>1628</v>
      </c>
      <c r="F29" s="52">
        <v>1781</v>
      </c>
      <c r="G29" s="52">
        <v>2046</v>
      </c>
      <c r="H29" s="52">
        <v>2433</v>
      </c>
      <c r="I29" s="52">
        <v>2030</v>
      </c>
      <c r="J29" s="52">
        <v>2072</v>
      </c>
      <c r="K29" s="52">
        <v>2889</v>
      </c>
      <c r="L29" s="52">
        <v>1745</v>
      </c>
      <c r="M29" s="52">
        <v>1132</v>
      </c>
      <c r="N29" s="52">
        <v>1256</v>
      </c>
      <c r="O29" s="52">
        <v>1577</v>
      </c>
      <c r="P29" s="52">
        <v>304</v>
      </c>
      <c r="Q29" s="52">
        <v>471</v>
      </c>
      <c r="R29" s="52">
        <v>941</v>
      </c>
      <c r="S29" s="52">
        <v>1708</v>
      </c>
      <c r="T29" s="52">
        <v>2408</v>
      </c>
      <c r="U29" s="52">
        <v>1457</v>
      </c>
      <c r="V29" s="52">
        <v>1445</v>
      </c>
      <c r="W29" s="52">
        <v>1432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14159</v>
      </c>
      <c r="D35" s="52">
        <v>14183</v>
      </c>
      <c r="E35" s="52">
        <v>14348</v>
      </c>
      <c r="F35" s="52">
        <v>14768</v>
      </c>
      <c r="G35" s="52">
        <v>15538</v>
      </c>
      <c r="H35" s="52">
        <v>16748</v>
      </c>
      <c r="I35" s="52">
        <v>9995</v>
      </c>
      <c r="J35" s="52">
        <v>8796</v>
      </c>
      <c r="K35" s="52">
        <v>9662</v>
      </c>
      <c r="L35" s="52">
        <v>8339</v>
      </c>
      <c r="M35" s="52">
        <v>7634</v>
      </c>
      <c r="N35" s="52">
        <v>7618</v>
      </c>
      <c r="O35" s="52">
        <v>6571</v>
      </c>
      <c r="P35" s="52">
        <v>1869</v>
      </c>
      <c r="Q35" s="52">
        <v>2359</v>
      </c>
      <c r="R35" s="52">
        <v>3771</v>
      </c>
      <c r="S35" s="52">
        <v>3262</v>
      </c>
      <c r="T35" s="52">
        <v>5249</v>
      </c>
      <c r="U35" s="52">
        <v>2586</v>
      </c>
      <c r="V35" s="52">
        <v>2082</v>
      </c>
      <c r="W35" s="52">
        <v>3606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5</v>
      </c>
      <c r="F36" s="52">
        <v>33</v>
      </c>
      <c r="G36" s="52">
        <v>95</v>
      </c>
      <c r="H36" s="52">
        <v>194</v>
      </c>
      <c r="I36" s="52">
        <v>336</v>
      </c>
      <c r="J36" s="52">
        <v>694</v>
      </c>
      <c r="K36" s="52">
        <v>779</v>
      </c>
      <c r="L36" s="52">
        <v>1134</v>
      </c>
      <c r="M36" s="52">
        <v>660</v>
      </c>
      <c r="N36" s="52">
        <v>807</v>
      </c>
      <c r="O36" s="52">
        <v>1882</v>
      </c>
      <c r="P36" s="52">
        <v>709</v>
      </c>
      <c r="Q36" s="52">
        <v>1841</v>
      </c>
      <c r="R36" s="52">
        <v>3428</v>
      </c>
      <c r="S36" s="52">
        <v>3921</v>
      </c>
      <c r="T36" s="52">
        <v>4004</v>
      </c>
      <c r="U36" s="52">
        <v>1660</v>
      </c>
      <c r="V36" s="52">
        <v>1849</v>
      </c>
      <c r="W36" s="52">
        <v>287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11494</v>
      </c>
      <c r="D40" s="52">
        <v>11512</v>
      </c>
      <c r="E40" s="52">
        <v>11646</v>
      </c>
      <c r="F40" s="52">
        <v>11981</v>
      </c>
      <c r="G40" s="52">
        <v>12581</v>
      </c>
      <c r="H40" s="52">
        <v>13522</v>
      </c>
      <c r="I40" s="52">
        <v>7994</v>
      </c>
      <c r="J40" s="52">
        <v>7000</v>
      </c>
      <c r="K40" s="52">
        <v>7667</v>
      </c>
      <c r="L40" s="52">
        <v>6613</v>
      </c>
      <c r="M40" s="52">
        <v>6322</v>
      </c>
      <c r="N40" s="52">
        <v>6859</v>
      </c>
      <c r="O40" s="52">
        <v>6493</v>
      </c>
      <c r="P40" s="52">
        <v>2540</v>
      </c>
      <c r="Q40" s="52">
        <v>3547</v>
      </c>
      <c r="R40" s="52">
        <v>5504</v>
      </c>
      <c r="S40" s="52">
        <v>5224</v>
      </c>
      <c r="T40" s="52">
        <v>6760</v>
      </c>
      <c r="U40" s="52">
        <v>3128</v>
      </c>
      <c r="V40" s="52">
        <v>3111</v>
      </c>
      <c r="W40" s="52">
        <v>2749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2665</v>
      </c>
      <c r="D41" s="36">
        <v>2670</v>
      </c>
      <c r="E41" s="36">
        <v>2706</v>
      </c>
      <c r="F41" s="36">
        <v>2821</v>
      </c>
      <c r="G41" s="36">
        <v>3054</v>
      </c>
      <c r="H41" s="36">
        <v>3412</v>
      </c>
      <c r="I41" s="36">
        <v>2341</v>
      </c>
      <c r="J41" s="36">
        <v>2495</v>
      </c>
      <c r="K41" s="36">
        <v>2776</v>
      </c>
      <c r="L41" s="36">
        <v>2851</v>
      </c>
      <c r="M41" s="36">
        <v>1977</v>
      </c>
      <c r="N41" s="36">
        <v>1569</v>
      </c>
      <c r="O41" s="36">
        <v>1223</v>
      </c>
      <c r="P41" s="36">
        <v>551</v>
      </c>
      <c r="Q41" s="36">
        <v>861</v>
      </c>
      <c r="R41" s="36">
        <v>1685</v>
      </c>
      <c r="S41" s="36">
        <v>1952</v>
      </c>
      <c r="T41" s="36">
        <v>2476</v>
      </c>
      <c r="U41" s="36">
        <v>1078</v>
      </c>
      <c r="V41" s="36">
        <v>732</v>
      </c>
      <c r="W41" s="36">
        <v>1093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430</v>
      </c>
      <c r="D45" s="52">
        <v>958</v>
      </c>
      <c r="E45" s="52">
        <v>650</v>
      </c>
      <c r="F45" s="52">
        <v>283</v>
      </c>
      <c r="G45" s="52">
        <v>123</v>
      </c>
      <c r="H45" s="52">
        <v>154</v>
      </c>
      <c r="I45" s="52">
        <v>430</v>
      </c>
      <c r="J45" s="52">
        <v>431</v>
      </c>
      <c r="K45" s="52">
        <v>431</v>
      </c>
      <c r="L45" s="52">
        <v>434</v>
      </c>
      <c r="M45" s="52">
        <v>439</v>
      </c>
      <c r="N45" s="52">
        <v>444</v>
      </c>
      <c r="O45" s="52">
        <v>374</v>
      </c>
      <c r="P45" s="52">
        <v>69</v>
      </c>
      <c r="Q45" s="52">
        <v>198</v>
      </c>
      <c r="R45" s="52">
        <v>221</v>
      </c>
      <c r="S45" s="52">
        <v>541</v>
      </c>
      <c r="T45" s="52">
        <v>628</v>
      </c>
      <c r="U45" s="52">
        <v>403</v>
      </c>
      <c r="V45" s="52">
        <v>238</v>
      </c>
      <c r="W45" s="52">
        <v>34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</v>
      </c>
      <c r="D48" s="52">
        <v>95</v>
      </c>
      <c r="E48" s="52">
        <v>98</v>
      </c>
      <c r="F48" s="52">
        <v>107</v>
      </c>
      <c r="G48" s="52">
        <v>120</v>
      </c>
      <c r="H48" s="52">
        <v>139</v>
      </c>
      <c r="I48" s="52">
        <v>108</v>
      </c>
      <c r="J48" s="52">
        <v>105</v>
      </c>
      <c r="K48" s="52">
        <v>140</v>
      </c>
      <c r="L48" s="52">
        <v>64</v>
      </c>
      <c r="M48" s="52">
        <v>35</v>
      </c>
      <c r="N48" s="52">
        <v>86</v>
      </c>
      <c r="O48" s="52">
        <v>107</v>
      </c>
      <c r="P48" s="52">
        <v>44</v>
      </c>
      <c r="Q48" s="52">
        <v>79</v>
      </c>
      <c r="R48" s="52">
        <v>104</v>
      </c>
      <c r="S48" s="52">
        <v>177</v>
      </c>
      <c r="T48" s="52">
        <v>176</v>
      </c>
      <c r="U48" s="52">
        <v>122</v>
      </c>
      <c r="V48" s="52">
        <v>51</v>
      </c>
      <c r="W48" s="52">
        <v>20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861</v>
      </c>
      <c r="D54" s="52">
        <v>958</v>
      </c>
      <c r="E54" s="52">
        <v>785</v>
      </c>
      <c r="F54" s="52">
        <v>877</v>
      </c>
      <c r="G54" s="52">
        <v>896</v>
      </c>
      <c r="H54" s="52">
        <v>926</v>
      </c>
      <c r="I54" s="52">
        <v>468</v>
      </c>
      <c r="J54" s="52">
        <v>426</v>
      </c>
      <c r="K54" s="52">
        <v>436</v>
      </c>
      <c r="L54" s="52">
        <v>431</v>
      </c>
      <c r="M54" s="52">
        <v>457</v>
      </c>
      <c r="N54" s="52">
        <v>495</v>
      </c>
      <c r="O54" s="52">
        <v>463</v>
      </c>
      <c r="P54" s="52">
        <v>213</v>
      </c>
      <c r="Q54" s="52">
        <v>309</v>
      </c>
      <c r="R54" s="52">
        <v>267</v>
      </c>
      <c r="S54" s="52">
        <v>320</v>
      </c>
      <c r="T54" s="52">
        <v>398</v>
      </c>
      <c r="U54" s="52">
        <v>295</v>
      </c>
      <c r="V54" s="52">
        <v>184</v>
      </c>
      <c r="W54" s="52">
        <v>55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3</v>
      </c>
      <c r="J55" s="52">
        <v>17</v>
      </c>
      <c r="K55" s="52">
        <v>19</v>
      </c>
      <c r="L55" s="52">
        <v>27</v>
      </c>
      <c r="M55" s="52">
        <v>36</v>
      </c>
      <c r="N55" s="52">
        <v>54</v>
      </c>
      <c r="O55" s="52">
        <v>123</v>
      </c>
      <c r="P55" s="52">
        <v>65</v>
      </c>
      <c r="Q55" s="52">
        <v>139</v>
      </c>
      <c r="R55" s="52">
        <v>188</v>
      </c>
      <c r="S55" s="52">
        <v>294</v>
      </c>
      <c r="T55" s="52">
        <v>249</v>
      </c>
      <c r="U55" s="52">
        <v>148</v>
      </c>
      <c r="V55" s="52">
        <v>79</v>
      </c>
      <c r="W55" s="52">
        <v>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699</v>
      </c>
      <c r="D59" s="52">
        <v>778</v>
      </c>
      <c r="E59" s="52">
        <v>637</v>
      </c>
      <c r="F59" s="52">
        <v>712</v>
      </c>
      <c r="G59" s="52">
        <v>727</v>
      </c>
      <c r="H59" s="52">
        <v>751</v>
      </c>
      <c r="I59" s="52">
        <v>376</v>
      </c>
      <c r="J59" s="52">
        <v>354</v>
      </c>
      <c r="K59" s="52">
        <v>361</v>
      </c>
      <c r="L59" s="52">
        <v>369</v>
      </c>
      <c r="M59" s="52">
        <v>395</v>
      </c>
      <c r="N59" s="52">
        <v>455</v>
      </c>
      <c r="O59" s="52">
        <v>460</v>
      </c>
      <c r="P59" s="52">
        <v>267</v>
      </c>
      <c r="Q59" s="52">
        <v>387</v>
      </c>
      <c r="R59" s="52">
        <v>362</v>
      </c>
      <c r="S59" s="52">
        <v>464</v>
      </c>
      <c r="T59" s="52">
        <v>473</v>
      </c>
      <c r="U59" s="52">
        <v>329</v>
      </c>
      <c r="V59" s="52">
        <v>205</v>
      </c>
      <c r="W59" s="52">
        <v>42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162</v>
      </c>
      <c r="D60" s="36">
        <v>180</v>
      </c>
      <c r="E60" s="36">
        <v>148</v>
      </c>
      <c r="F60" s="36">
        <v>164</v>
      </c>
      <c r="G60" s="36">
        <v>169</v>
      </c>
      <c r="H60" s="36">
        <v>177</v>
      </c>
      <c r="I60" s="36">
        <v>92</v>
      </c>
      <c r="J60" s="36">
        <v>90</v>
      </c>
      <c r="K60" s="36">
        <v>91</v>
      </c>
      <c r="L60" s="36">
        <v>90</v>
      </c>
      <c r="M60" s="36">
        <v>98</v>
      </c>
      <c r="N60" s="36">
        <v>96</v>
      </c>
      <c r="O60" s="36">
        <v>84</v>
      </c>
      <c r="P60" s="36">
        <v>41</v>
      </c>
      <c r="Q60" s="36">
        <v>64</v>
      </c>
      <c r="R60" s="36">
        <v>87</v>
      </c>
      <c r="S60" s="36">
        <v>151</v>
      </c>
      <c r="T60" s="36">
        <v>173</v>
      </c>
      <c r="U60" s="36">
        <v>108</v>
      </c>
      <c r="V60" s="36">
        <v>56</v>
      </c>
      <c r="W60" s="36">
        <v>17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2</v>
      </c>
      <c r="N83" s="52">
        <v>15</v>
      </c>
      <c r="O83" s="52">
        <v>49</v>
      </c>
      <c r="P83" s="52">
        <v>100</v>
      </c>
      <c r="Q83" s="52">
        <v>494</v>
      </c>
      <c r="R83" s="52">
        <v>14</v>
      </c>
      <c r="S83" s="52">
        <v>606</v>
      </c>
      <c r="T83" s="52">
        <v>285</v>
      </c>
      <c r="U83" s="52">
        <v>683</v>
      </c>
      <c r="V83" s="52">
        <v>983</v>
      </c>
      <c r="W83" s="52">
        <v>994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1</v>
      </c>
      <c r="N86" s="52">
        <v>13</v>
      </c>
      <c r="O86" s="52">
        <v>65</v>
      </c>
      <c r="P86" s="52">
        <v>168</v>
      </c>
      <c r="Q86" s="52">
        <v>335</v>
      </c>
      <c r="R86" s="52">
        <v>568</v>
      </c>
      <c r="S86" s="52">
        <v>870</v>
      </c>
      <c r="T86" s="52">
        <v>1239</v>
      </c>
      <c r="U86" s="52">
        <v>1465</v>
      </c>
      <c r="V86" s="52">
        <v>571</v>
      </c>
      <c r="W86" s="52">
        <v>332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7</v>
      </c>
      <c r="O96" s="52">
        <v>33</v>
      </c>
      <c r="P96" s="52">
        <v>98</v>
      </c>
      <c r="Q96" s="52">
        <v>226</v>
      </c>
      <c r="R96" s="52">
        <v>350</v>
      </c>
      <c r="S96" s="52">
        <v>593</v>
      </c>
      <c r="T96" s="52">
        <v>886</v>
      </c>
      <c r="U96" s="52">
        <v>1272</v>
      </c>
      <c r="V96" s="52">
        <v>1035</v>
      </c>
      <c r="W96" s="52">
        <v>908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17</v>
      </c>
      <c r="N97" s="52">
        <v>128</v>
      </c>
      <c r="O97" s="52">
        <v>892</v>
      </c>
      <c r="P97" s="52">
        <v>241</v>
      </c>
      <c r="Q97" s="52">
        <v>1177</v>
      </c>
      <c r="R97" s="52">
        <v>1839</v>
      </c>
      <c r="S97" s="52">
        <v>2640</v>
      </c>
      <c r="T97" s="52">
        <v>3574</v>
      </c>
      <c r="U97" s="52">
        <v>879</v>
      </c>
      <c r="V97" s="52">
        <v>756</v>
      </c>
      <c r="W97" s="52">
        <v>420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10</v>
      </c>
      <c r="N102" s="52">
        <v>83</v>
      </c>
      <c r="O102" s="52">
        <v>247</v>
      </c>
      <c r="P102" s="52">
        <v>519</v>
      </c>
      <c r="Q102" s="52">
        <v>924</v>
      </c>
      <c r="R102" s="52">
        <v>1410</v>
      </c>
      <c r="S102" s="52">
        <v>2077</v>
      </c>
      <c r="T102" s="52">
        <v>2902</v>
      </c>
      <c r="U102" s="52">
        <v>1591</v>
      </c>
      <c r="V102" s="52">
        <v>1394</v>
      </c>
      <c r="W102" s="52">
        <v>970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7</v>
      </c>
      <c r="N103" s="36">
        <v>51</v>
      </c>
      <c r="O103" s="36">
        <v>144</v>
      </c>
      <c r="P103" s="36">
        <v>298</v>
      </c>
      <c r="Q103" s="36">
        <v>515</v>
      </c>
      <c r="R103" s="36">
        <v>777</v>
      </c>
      <c r="S103" s="36">
        <v>1123</v>
      </c>
      <c r="T103" s="36">
        <v>1548</v>
      </c>
      <c r="U103" s="36">
        <v>545</v>
      </c>
      <c r="V103" s="36">
        <v>395</v>
      </c>
      <c r="W103" s="36">
        <v>349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2244</v>
      </c>
      <c r="D145" s="52">
        <v>2244</v>
      </c>
      <c r="E145" s="52">
        <v>2256</v>
      </c>
      <c r="F145" s="52">
        <v>2281</v>
      </c>
      <c r="G145" s="52">
        <v>2336</v>
      </c>
      <c r="H145" s="52">
        <v>2437</v>
      </c>
      <c r="I145" s="52">
        <v>2601</v>
      </c>
      <c r="J145" s="52">
        <v>2828</v>
      </c>
      <c r="K145" s="52">
        <v>3152</v>
      </c>
      <c r="L145" s="52">
        <v>3570</v>
      </c>
      <c r="M145" s="52">
        <v>4110</v>
      </c>
      <c r="N145" s="52">
        <v>4766</v>
      </c>
      <c r="O145" s="52">
        <v>5118</v>
      </c>
      <c r="P145" s="52">
        <v>4254</v>
      </c>
      <c r="Q145" s="52">
        <v>5357</v>
      </c>
      <c r="R145" s="52">
        <v>6622</v>
      </c>
      <c r="S145" s="52">
        <v>8078</v>
      </c>
      <c r="T145" s="52">
        <v>8702</v>
      </c>
      <c r="U145" s="52">
        <v>9261</v>
      </c>
      <c r="V145" s="52">
        <v>9208</v>
      </c>
      <c r="W145" s="52">
        <v>9148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4487</v>
      </c>
      <c r="D147" s="52">
        <v>4497</v>
      </c>
      <c r="E147" s="52">
        <v>4558</v>
      </c>
      <c r="F147" s="52">
        <v>6033</v>
      </c>
      <c r="G147" s="52">
        <v>5247</v>
      </c>
      <c r="H147" s="52">
        <v>6433</v>
      </c>
      <c r="I147" s="52">
        <v>3545</v>
      </c>
      <c r="J147" s="52">
        <v>2858</v>
      </c>
      <c r="K147" s="52">
        <v>5584</v>
      </c>
      <c r="L147" s="52">
        <v>6479</v>
      </c>
      <c r="M147" s="52">
        <v>8265</v>
      </c>
      <c r="N147" s="52">
        <v>8687</v>
      </c>
      <c r="O147" s="52">
        <v>8562</v>
      </c>
      <c r="P147" s="52">
        <v>7453</v>
      </c>
      <c r="Q147" s="52">
        <v>7740</v>
      </c>
      <c r="R147" s="52">
        <v>8014</v>
      </c>
      <c r="S147" s="52">
        <v>11151</v>
      </c>
      <c r="T147" s="52">
        <v>9391</v>
      </c>
      <c r="U147" s="52">
        <v>10327</v>
      </c>
      <c r="V147" s="52">
        <v>11767</v>
      </c>
      <c r="W147" s="52">
        <v>13324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4487</v>
      </c>
      <c r="D153" s="52">
        <v>4503</v>
      </c>
      <c r="E153" s="52">
        <v>4601</v>
      </c>
      <c r="F153" s="52">
        <v>4877</v>
      </c>
      <c r="G153" s="52">
        <v>5451</v>
      </c>
      <c r="H153" s="52">
        <v>6459</v>
      </c>
      <c r="I153" s="52">
        <v>5354</v>
      </c>
      <c r="J153" s="52">
        <v>6519</v>
      </c>
      <c r="K153" s="52">
        <v>8989</v>
      </c>
      <c r="L153" s="52">
        <v>10052</v>
      </c>
      <c r="M153" s="52">
        <v>11703</v>
      </c>
      <c r="N153" s="52">
        <v>11811</v>
      </c>
      <c r="O153" s="52">
        <v>10890</v>
      </c>
      <c r="P153" s="52">
        <v>9561</v>
      </c>
      <c r="Q153" s="52">
        <v>8713</v>
      </c>
      <c r="R153" s="52">
        <v>7772</v>
      </c>
      <c r="S153" s="52">
        <v>6182</v>
      </c>
      <c r="T153" s="52">
        <v>7620</v>
      </c>
      <c r="U153" s="52">
        <v>11304</v>
      </c>
      <c r="V153" s="52">
        <v>11990</v>
      </c>
      <c r="W153" s="52">
        <v>14790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3</v>
      </c>
      <c r="F154" s="52">
        <v>23</v>
      </c>
      <c r="G154" s="52">
        <v>69</v>
      </c>
      <c r="H154" s="52">
        <v>151</v>
      </c>
      <c r="I154" s="52">
        <v>272</v>
      </c>
      <c r="J154" s="52">
        <v>497</v>
      </c>
      <c r="K154" s="52">
        <v>699</v>
      </c>
      <c r="L154" s="52">
        <v>1102</v>
      </c>
      <c r="M154" s="52">
        <v>1095</v>
      </c>
      <c r="N154" s="52">
        <v>1632</v>
      </c>
      <c r="O154" s="52">
        <v>4323</v>
      </c>
      <c r="P154" s="52">
        <v>2495</v>
      </c>
      <c r="Q154" s="52">
        <v>5138</v>
      </c>
      <c r="R154" s="52">
        <v>7209</v>
      </c>
      <c r="S154" s="52">
        <v>9539</v>
      </c>
      <c r="T154" s="52">
        <v>8007</v>
      </c>
      <c r="U154" s="52">
        <v>6467</v>
      </c>
      <c r="V154" s="52">
        <v>6622</v>
      </c>
      <c r="W154" s="52">
        <v>5595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3643</v>
      </c>
      <c r="D158" s="52">
        <v>3655</v>
      </c>
      <c r="E158" s="52">
        <v>3735</v>
      </c>
      <c r="F158" s="52">
        <v>3950</v>
      </c>
      <c r="G158" s="52">
        <v>4394</v>
      </c>
      <c r="H158" s="52">
        <v>5170</v>
      </c>
      <c r="I158" s="52">
        <v>4209</v>
      </c>
      <c r="J158" s="52">
        <v>5111</v>
      </c>
      <c r="K158" s="52">
        <v>7093</v>
      </c>
      <c r="L158" s="52">
        <v>8063</v>
      </c>
      <c r="M158" s="52">
        <v>9798</v>
      </c>
      <c r="N158" s="52">
        <v>10951</v>
      </c>
      <c r="O158" s="52">
        <v>11512</v>
      </c>
      <c r="P158" s="52">
        <v>11027</v>
      </c>
      <c r="Q158" s="52">
        <v>11714</v>
      </c>
      <c r="R158" s="52">
        <v>11705</v>
      </c>
      <c r="S158" s="52">
        <v>11432</v>
      </c>
      <c r="T158" s="52">
        <v>11060</v>
      </c>
      <c r="U158" s="52">
        <v>13097</v>
      </c>
      <c r="V158" s="52">
        <v>14093</v>
      </c>
      <c r="W158" s="52">
        <v>14211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845</v>
      </c>
      <c r="D159" s="36">
        <v>847</v>
      </c>
      <c r="E159" s="36">
        <v>871</v>
      </c>
      <c r="F159" s="36">
        <v>949</v>
      </c>
      <c r="G159" s="36">
        <v>1126</v>
      </c>
      <c r="H159" s="36">
        <v>1440</v>
      </c>
      <c r="I159" s="36">
        <v>1415</v>
      </c>
      <c r="J159" s="36">
        <v>1908</v>
      </c>
      <c r="K159" s="36">
        <v>2596</v>
      </c>
      <c r="L159" s="36">
        <v>3093</v>
      </c>
      <c r="M159" s="36">
        <v>2998</v>
      </c>
      <c r="N159" s="36">
        <v>2500</v>
      </c>
      <c r="O159" s="36">
        <v>2195</v>
      </c>
      <c r="P159" s="36">
        <v>2026</v>
      </c>
      <c r="Q159" s="36">
        <v>2373</v>
      </c>
      <c r="R159" s="36">
        <v>3299</v>
      </c>
      <c r="S159" s="36">
        <v>4384</v>
      </c>
      <c r="T159" s="36">
        <v>4544</v>
      </c>
      <c r="U159" s="36">
        <v>4555</v>
      </c>
      <c r="V159" s="36">
        <v>4453</v>
      </c>
      <c r="W159" s="36">
        <v>5359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767</v>
      </c>
      <c r="D163" s="52">
        <v>768</v>
      </c>
      <c r="E163" s="52">
        <v>769</v>
      </c>
      <c r="F163" s="52">
        <v>775</v>
      </c>
      <c r="G163" s="52">
        <v>785</v>
      </c>
      <c r="H163" s="52">
        <v>804</v>
      </c>
      <c r="I163" s="52">
        <v>834</v>
      </c>
      <c r="J163" s="52">
        <v>881</v>
      </c>
      <c r="K163" s="52">
        <v>950</v>
      </c>
      <c r="L163" s="52">
        <v>1721</v>
      </c>
      <c r="M163" s="52">
        <v>1689</v>
      </c>
      <c r="N163" s="52">
        <v>2146</v>
      </c>
      <c r="O163" s="52">
        <v>586</v>
      </c>
      <c r="P163" s="52">
        <v>563</v>
      </c>
      <c r="Q163" s="52">
        <v>399</v>
      </c>
      <c r="R163" s="52">
        <v>769</v>
      </c>
      <c r="S163" s="52">
        <v>1112</v>
      </c>
      <c r="T163" s="52">
        <v>1290</v>
      </c>
      <c r="U163" s="52">
        <v>1415</v>
      </c>
      <c r="V163" s="52">
        <v>1470</v>
      </c>
      <c r="W163" s="52">
        <v>1390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842</v>
      </c>
      <c r="D165" s="52">
        <v>846</v>
      </c>
      <c r="E165" s="52">
        <v>867</v>
      </c>
      <c r="F165" s="52">
        <v>1043</v>
      </c>
      <c r="G165" s="52">
        <v>997</v>
      </c>
      <c r="H165" s="52">
        <v>1215</v>
      </c>
      <c r="I165" s="52">
        <v>832</v>
      </c>
      <c r="J165" s="52">
        <v>784</v>
      </c>
      <c r="K165" s="52">
        <v>1234</v>
      </c>
      <c r="L165" s="52">
        <v>1176</v>
      </c>
      <c r="M165" s="52">
        <v>1094</v>
      </c>
      <c r="N165" s="52">
        <v>1152</v>
      </c>
      <c r="O165" s="52">
        <v>1328</v>
      </c>
      <c r="P165" s="52">
        <v>868</v>
      </c>
      <c r="Q165" s="52">
        <v>796</v>
      </c>
      <c r="R165" s="52">
        <v>671</v>
      </c>
      <c r="S165" s="52">
        <v>627</v>
      </c>
      <c r="T165" s="52">
        <v>715</v>
      </c>
      <c r="U165" s="52">
        <v>1260</v>
      </c>
      <c r="V165" s="52">
        <v>1010</v>
      </c>
      <c r="W165" s="52">
        <v>1287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1535</v>
      </c>
      <c r="D171" s="52">
        <v>1538</v>
      </c>
      <c r="E171" s="52">
        <v>1562</v>
      </c>
      <c r="F171" s="52">
        <v>1628</v>
      </c>
      <c r="G171" s="52">
        <v>1758</v>
      </c>
      <c r="H171" s="52">
        <v>1980</v>
      </c>
      <c r="I171" s="52">
        <v>1422</v>
      </c>
      <c r="J171" s="52">
        <v>1552</v>
      </c>
      <c r="K171" s="52">
        <v>2033</v>
      </c>
      <c r="L171" s="52">
        <v>2421</v>
      </c>
      <c r="M171" s="52">
        <v>2562</v>
      </c>
      <c r="N171" s="52">
        <v>2761</v>
      </c>
      <c r="O171" s="52">
        <v>2084</v>
      </c>
      <c r="P171" s="52">
        <v>1671</v>
      </c>
      <c r="Q171" s="52">
        <v>1195</v>
      </c>
      <c r="R171" s="52">
        <v>943</v>
      </c>
      <c r="S171" s="52">
        <v>560</v>
      </c>
      <c r="T171" s="52">
        <v>829</v>
      </c>
      <c r="U171" s="52">
        <v>1250</v>
      </c>
      <c r="V171" s="52">
        <v>1643</v>
      </c>
      <c r="W171" s="52">
        <v>2252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18</v>
      </c>
      <c r="H172" s="52">
        <v>35</v>
      </c>
      <c r="I172" s="52">
        <v>64</v>
      </c>
      <c r="J172" s="52">
        <v>121</v>
      </c>
      <c r="K172" s="52">
        <v>162</v>
      </c>
      <c r="L172" s="52">
        <v>272</v>
      </c>
      <c r="M172" s="52">
        <v>235</v>
      </c>
      <c r="N172" s="52">
        <v>345</v>
      </c>
      <c r="O172" s="52">
        <v>378</v>
      </c>
      <c r="P172" s="52">
        <v>253</v>
      </c>
      <c r="Q172" s="52">
        <v>445</v>
      </c>
      <c r="R172" s="52">
        <v>622</v>
      </c>
      <c r="S172" s="52">
        <v>730</v>
      </c>
      <c r="T172" s="52">
        <v>693</v>
      </c>
      <c r="U172" s="52">
        <v>683</v>
      </c>
      <c r="V172" s="52">
        <v>943</v>
      </c>
      <c r="W172" s="52">
        <v>1459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1246</v>
      </c>
      <c r="D176" s="52">
        <v>1249</v>
      </c>
      <c r="E176" s="52">
        <v>1268</v>
      </c>
      <c r="F176" s="52">
        <v>1319</v>
      </c>
      <c r="G176" s="52">
        <v>1419</v>
      </c>
      <c r="H176" s="52">
        <v>1594</v>
      </c>
      <c r="I176" s="52">
        <v>1124</v>
      </c>
      <c r="J176" s="52">
        <v>1227</v>
      </c>
      <c r="K176" s="52">
        <v>1614</v>
      </c>
      <c r="L176" s="52">
        <v>1983</v>
      </c>
      <c r="M176" s="52">
        <v>2169</v>
      </c>
      <c r="N176" s="52">
        <v>2521</v>
      </c>
      <c r="O176" s="52">
        <v>1963</v>
      </c>
      <c r="P176" s="52">
        <v>1737</v>
      </c>
      <c r="Q176" s="52">
        <v>1474</v>
      </c>
      <c r="R176" s="52">
        <v>1266</v>
      </c>
      <c r="S176" s="52">
        <v>921</v>
      </c>
      <c r="T176" s="52">
        <v>1086</v>
      </c>
      <c r="U176" s="52">
        <v>1440</v>
      </c>
      <c r="V176" s="52">
        <v>1986</v>
      </c>
      <c r="W176" s="52">
        <v>2670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289</v>
      </c>
      <c r="D177" s="36">
        <v>289</v>
      </c>
      <c r="E177" s="36">
        <v>296</v>
      </c>
      <c r="F177" s="36">
        <v>315</v>
      </c>
      <c r="G177" s="36">
        <v>352</v>
      </c>
      <c r="H177" s="36">
        <v>422</v>
      </c>
      <c r="I177" s="36">
        <v>360</v>
      </c>
      <c r="J177" s="36">
        <v>447</v>
      </c>
      <c r="K177" s="36">
        <v>579</v>
      </c>
      <c r="L177" s="36">
        <v>717</v>
      </c>
      <c r="M177" s="36">
        <v>626</v>
      </c>
      <c r="N177" s="36">
        <v>587</v>
      </c>
      <c r="O177" s="36">
        <v>362</v>
      </c>
      <c r="P177" s="36">
        <v>255</v>
      </c>
      <c r="Q177" s="36">
        <v>233</v>
      </c>
      <c r="R177" s="36">
        <v>286</v>
      </c>
      <c r="S177" s="36">
        <v>365</v>
      </c>
      <c r="T177" s="36">
        <v>431</v>
      </c>
      <c r="U177" s="36">
        <v>488</v>
      </c>
      <c r="V177" s="36">
        <v>605</v>
      </c>
      <c r="W177" s="36">
        <v>807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5351</v>
      </c>
      <c r="D26" s="52">
        <v>5040</v>
      </c>
      <c r="E26" s="52">
        <v>963</v>
      </c>
      <c r="F26" s="52">
        <v>0</v>
      </c>
      <c r="G26" s="52">
        <v>246</v>
      </c>
      <c r="H26" s="52">
        <v>192</v>
      </c>
      <c r="I26" s="52">
        <v>930</v>
      </c>
      <c r="J26" s="52">
        <v>1781</v>
      </c>
      <c r="K26" s="52">
        <v>4086</v>
      </c>
      <c r="L26" s="52">
        <v>2509</v>
      </c>
      <c r="M26" s="52">
        <v>5702</v>
      </c>
      <c r="N26" s="52">
        <v>8014</v>
      </c>
      <c r="O26" s="52">
        <v>7759</v>
      </c>
      <c r="P26" s="52">
        <v>1013</v>
      </c>
      <c r="Q26" s="52">
        <v>442</v>
      </c>
      <c r="R26" s="52">
        <v>0</v>
      </c>
      <c r="S26" s="52">
        <v>4</v>
      </c>
      <c r="T26" s="52">
        <v>0</v>
      </c>
      <c r="U26" s="52">
        <v>0</v>
      </c>
      <c r="V26" s="52">
        <v>263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4986</v>
      </c>
      <c r="D29" s="52">
        <v>2865</v>
      </c>
      <c r="E29" s="52">
        <v>1605</v>
      </c>
      <c r="F29" s="52">
        <v>1380</v>
      </c>
      <c r="G29" s="52">
        <v>731</v>
      </c>
      <c r="H29" s="52">
        <v>711</v>
      </c>
      <c r="I29" s="52">
        <v>300</v>
      </c>
      <c r="J29" s="52">
        <v>325</v>
      </c>
      <c r="K29" s="52">
        <v>882</v>
      </c>
      <c r="L29" s="52">
        <v>1631</v>
      </c>
      <c r="M29" s="52">
        <v>2152</v>
      </c>
      <c r="N29" s="52">
        <v>2121</v>
      </c>
      <c r="O29" s="52">
        <v>2796</v>
      </c>
      <c r="P29" s="52">
        <v>1579</v>
      </c>
      <c r="Q29" s="52">
        <v>645</v>
      </c>
      <c r="R29" s="52">
        <v>191</v>
      </c>
      <c r="S29" s="52">
        <v>209</v>
      </c>
      <c r="T29" s="52">
        <v>76</v>
      </c>
      <c r="U29" s="52">
        <v>63</v>
      </c>
      <c r="V29" s="52">
        <v>78</v>
      </c>
      <c r="W29" s="52">
        <v>313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12431</v>
      </c>
      <c r="D35" s="52">
        <v>9775</v>
      </c>
      <c r="E35" s="52">
        <v>7695</v>
      </c>
      <c r="F35" s="52">
        <v>7289</v>
      </c>
      <c r="G35" s="52">
        <v>8311</v>
      </c>
      <c r="H35" s="52">
        <v>9267</v>
      </c>
      <c r="I35" s="52">
        <v>3386</v>
      </c>
      <c r="J35" s="52">
        <v>3303</v>
      </c>
      <c r="K35" s="52">
        <v>1836</v>
      </c>
      <c r="L35" s="52">
        <v>122</v>
      </c>
      <c r="M35" s="52">
        <v>3922</v>
      </c>
      <c r="N35" s="52">
        <v>3020</v>
      </c>
      <c r="O35" s="52">
        <v>9324</v>
      </c>
      <c r="P35" s="52">
        <v>1587</v>
      </c>
      <c r="Q35" s="52">
        <v>1981</v>
      </c>
      <c r="R35" s="52">
        <v>493</v>
      </c>
      <c r="S35" s="52">
        <v>840</v>
      </c>
      <c r="T35" s="52">
        <v>200</v>
      </c>
      <c r="U35" s="52">
        <v>1804</v>
      </c>
      <c r="V35" s="52">
        <v>3305</v>
      </c>
      <c r="W35" s="52">
        <v>2532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2367</v>
      </c>
      <c r="E36" s="52">
        <v>531</v>
      </c>
      <c r="F36" s="52">
        <v>174</v>
      </c>
      <c r="G36" s="52">
        <v>640</v>
      </c>
      <c r="H36" s="52">
        <v>658</v>
      </c>
      <c r="I36" s="52">
        <v>594</v>
      </c>
      <c r="J36" s="52">
        <v>594</v>
      </c>
      <c r="K36" s="52">
        <v>5210</v>
      </c>
      <c r="L36" s="52">
        <v>4243</v>
      </c>
      <c r="M36" s="52">
        <v>2303</v>
      </c>
      <c r="N36" s="52">
        <v>5457</v>
      </c>
      <c r="O36" s="52">
        <v>115</v>
      </c>
      <c r="P36" s="52">
        <v>611</v>
      </c>
      <c r="Q36" s="52">
        <v>921</v>
      </c>
      <c r="R36" s="52">
        <v>463</v>
      </c>
      <c r="S36" s="52">
        <v>795</v>
      </c>
      <c r="T36" s="52">
        <v>120</v>
      </c>
      <c r="U36" s="52">
        <v>391</v>
      </c>
      <c r="V36" s="52">
        <v>863</v>
      </c>
      <c r="W36" s="52">
        <v>18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10021</v>
      </c>
      <c r="D40" s="52">
        <v>7561</v>
      </c>
      <c r="E40" s="52">
        <v>5397</v>
      </c>
      <c r="F40" s="52">
        <v>5600</v>
      </c>
      <c r="G40" s="52">
        <v>7177</v>
      </c>
      <c r="H40" s="52">
        <v>8411</v>
      </c>
      <c r="I40" s="52">
        <v>3742</v>
      </c>
      <c r="J40" s="52">
        <v>3516</v>
      </c>
      <c r="K40" s="52">
        <v>5375</v>
      </c>
      <c r="L40" s="52">
        <v>2690</v>
      </c>
      <c r="M40" s="52">
        <v>4314</v>
      </c>
      <c r="N40" s="52">
        <v>7172</v>
      </c>
      <c r="O40" s="52">
        <v>6277</v>
      </c>
      <c r="P40" s="52">
        <v>1727</v>
      </c>
      <c r="Q40" s="52">
        <v>2248</v>
      </c>
      <c r="R40" s="52">
        <v>746</v>
      </c>
      <c r="S40" s="52">
        <v>1459</v>
      </c>
      <c r="T40" s="52">
        <v>230</v>
      </c>
      <c r="U40" s="52">
        <v>1612</v>
      </c>
      <c r="V40" s="52">
        <v>3012</v>
      </c>
      <c r="W40" s="52">
        <v>1906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2410</v>
      </c>
      <c r="D41" s="36">
        <v>4580</v>
      </c>
      <c r="E41" s="36">
        <v>2828</v>
      </c>
      <c r="F41" s="36">
        <v>1864</v>
      </c>
      <c r="G41" s="36">
        <v>1776</v>
      </c>
      <c r="H41" s="36">
        <v>1506</v>
      </c>
      <c r="I41" s="36">
        <v>242</v>
      </c>
      <c r="J41" s="36">
        <v>386</v>
      </c>
      <c r="K41" s="36">
        <v>1673</v>
      </c>
      <c r="L41" s="36">
        <v>1666</v>
      </c>
      <c r="M41" s="36">
        <v>1916</v>
      </c>
      <c r="N41" s="36">
        <v>1308</v>
      </c>
      <c r="O41" s="36">
        <v>2425</v>
      </c>
      <c r="P41" s="36">
        <v>984</v>
      </c>
      <c r="Q41" s="36">
        <v>862</v>
      </c>
      <c r="R41" s="36">
        <v>200</v>
      </c>
      <c r="S41" s="36">
        <v>169</v>
      </c>
      <c r="T41" s="36">
        <v>73</v>
      </c>
      <c r="U41" s="36">
        <v>543</v>
      </c>
      <c r="V41" s="36">
        <v>1068</v>
      </c>
      <c r="W41" s="36">
        <v>593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47</v>
      </c>
      <c r="D45" s="52">
        <v>0</v>
      </c>
      <c r="E45" s="52">
        <v>0</v>
      </c>
      <c r="F45" s="52">
        <v>0</v>
      </c>
      <c r="G45" s="52">
        <v>0</v>
      </c>
      <c r="H45" s="52">
        <v>47</v>
      </c>
      <c r="I45" s="52">
        <v>450</v>
      </c>
      <c r="J45" s="52">
        <v>492</v>
      </c>
      <c r="K45" s="52">
        <v>473</v>
      </c>
      <c r="L45" s="52">
        <v>150</v>
      </c>
      <c r="M45" s="52">
        <v>293</v>
      </c>
      <c r="N45" s="52">
        <v>263</v>
      </c>
      <c r="O45" s="52">
        <v>325</v>
      </c>
      <c r="P45" s="52">
        <v>1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18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286</v>
      </c>
      <c r="D48" s="52">
        <v>132</v>
      </c>
      <c r="E48" s="52">
        <v>27</v>
      </c>
      <c r="F48" s="52">
        <v>41</v>
      </c>
      <c r="G48" s="52">
        <v>30</v>
      </c>
      <c r="H48" s="52">
        <v>34</v>
      </c>
      <c r="I48" s="52">
        <v>25</v>
      </c>
      <c r="J48" s="52">
        <v>65</v>
      </c>
      <c r="K48" s="52">
        <v>165</v>
      </c>
      <c r="L48" s="52">
        <v>202</v>
      </c>
      <c r="M48" s="52">
        <v>183</v>
      </c>
      <c r="N48" s="52">
        <v>107</v>
      </c>
      <c r="O48" s="52">
        <v>105</v>
      </c>
      <c r="P48" s="52">
        <v>66</v>
      </c>
      <c r="Q48" s="52">
        <v>20</v>
      </c>
      <c r="R48" s="52">
        <v>3</v>
      </c>
      <c r="S48" s="52">
        <v>8</v>
      </c>
      <c r="T48" s="52">
        <v>4</v>
      </c>
      <c r="U48" s="52">
        <v>0</v>
      </c>
      <c r="V48" s="52">
        <v>1</v>
      </c>
      <c r="W48" s="52">
        <v>5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478</v>
      </c>
      <c r="D54" s="52">
        <v>0</v>
      </c>
      <c r="E54" s="52">
        <v>126</v>
      </c>
      <c r="F54" s="52">
        <v>580</v>
      </c>
      <c r="G54" s="52">
        <v>718</v>
      </c>
      <c r="H54" s="52">
        <v>765</v>
      </c>
      <c r="I54" s="52">
        <v>420</v>
      </c>
      <c r="J54" s="52">
        <v>427</v>
      </c>
      <c r="K54" s="52">
        <v>129</v>
      </c>
      <c r="L54" s="52">
        <v>5</v>
      </c>
      <c r="M54" s="52">
        <v>218</v>
      </c>
      <c r="N54" s="52">
        <v>128</v>
      </c>
      <c r="O54" s="52">
        <v>532</v>
      </c>
      <c r="P54" s="52">
        <v>155</v>
      </c>
      <c r="Q54" s="52">
        <v>172</v>
      </c>
      <c r="R54" s="52">
        <v>125</v>
      </c>
      <c r="S54" s="52">
        <v>41</v>
      </c>
      <c r="T54" s="52">
        <v>14</v>
      </c>
      <c r="U54" s="52">
        <v>34</v>
      </c>
      <c r="V54" s="52">
        <v>36</v>
      </c>
      <c r="W54" s="52">
        <v>22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9</v>
      </c>
      <c r="F55" s="52">
        <v>14</v>
      </c>
      <c r="G55" s="52">
        <v>55</v>
      </c>
      <c r="H55" s="52">
        <v>54</v>
      </c>
      <c r="I55" s="52">
        <v>71</v>
      </c>
      <c r="J55" s="52">
        <v>77</v>
      </c>
      <c r="K55" s="52">
        <v>368</v>
      </c>
      <c r="L55" s="52">
        <v>169</v>
      </c>
      <c r="M55" s="52">
        <v>129</v>
      </c>
      <c r="N55" s="52">
        <v>240</v>
      </c>
      <c r="O55" s="52">
        <v>5</v>
      </c>
      <c r="P55" s="52">
        <v>55</v>
      </c>
      <c r="Q55" s="52">
        <v>78</v>
      </c>
      <c r="R55" s="52">
        <v>109</v>
      </c>
      <c r="S55" s="52">
        <v>33</v>
      </c>
      <c r="T55" s="52">
        <v>5</v>
      </c>
      <c r="U55" s="52">
        <v>6</v>
      </c>
      <c r="V55" s="52">
        <v>7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385</v>
      </c>
      <c r="D59" s="52">
        <v>0</v>
      </c>
      <c r="E59" s="52">
        <v>89</v>
      </c>
      <c r="F59" s="52">
        <v>445</v>
      </c>
      <c r="G59" s="52">
        <v>620</v>
      </c>
      <c r="H59" s="52">
        <v>697</v>
      </c>
      <c r="I59" s="52">
        <v>459</v>
      </c>
      <c r="J59" s="52">
        <v>456</v>
      </c>
      <c r="K59" s="52">
        <v>380</v>
      </c>
      <c r="L59" s="52">
        <v>110</v>
      </c>
      <c r="M59" s="52">
        <v>239</v>
      </c>
      <c r="N59" s="52">
        <v>315</v>
      </c>
      <c r="O59" s="52">
        <v>357</v>
      </c>
      <c r="P59" s="52">
        <v>155</v>
      </c>
      <c r="Q59" s="52">
        <v>185</v>
      </c>
      <c r="R59" s="52">
        <v>182</v>
      </c>
      <c r="S59" s="52">
        <v>68</v>
      </c>
      <c r="T59" s="52">
        <v>15</v>
      </c>
      <c r="U59" s="52">
        <v>26</v>
      </c>
      <c r="V59" s="52">
        <v>31</v>
      </c>
      <c r="W59" s="52">
        <v>20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93</v>
      </c>
      <c r="D60" s="36">
        <v>0</v>
      </c>
      <c r="E60" s="36">
        <v>46</v>
      </c>
      <c r="F60" s="36">
        <v>148</v>
      </c>
      <c r="G60" s="36">
        <v>153</v>
      </c>
      <c r="H60" s="36">
        <v>124</v>
      </c>
      <c r="I60" s="36">
        <v>29</v>
      </c>
      <c r="J60" s="36">
        <v>49</v>
      </c>
      <c r="K60" s="36">
        <v>114</v>
      </c>
      <c r="L60" s="36">
        <v>65</v>
      </c>
      <c r="M60" s="36">
        <v>108</v>
      </c>
      <c r="N60" s="36">
        <v>55</v>
      </c>
      <c r="O60" s="36">
        <v>138</v>
      </c>
      <c r="P60" s="36">
        <v>85</v>
      </c>
      <c r="Q60" s="36">
        <v>68</v>
      </c>
      <c r="R60" s="36">
        <v>46</v>
      </c>
      <c r="S60" s="36">
        <v>7</v>
      </c>
      <c r="T60" s="36">
        <v>3</v>
      </c>
      <c r="U60" s="36">
        <v>8</v>
      </c>
      <c r="V60" s="36">
        <v>10</v>
      </c>
      <c r="W60" s="36">
        <v>5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9441</v>
      </c>
      <c r="M83" s="52">
        <v>2844</v>
      </c>
      <c r="N83" s="52">
        <v>1960</v>
      </c>
      <c r="O83" s="52">
        <v>140</v>
      </c>
      <c r="P83" s="52">
        <v>1019</v>
      </c>
      <c r="Q83" s="52">
        <v>0</v>
      </c>
      <c r="R83" s="52">
        <v>263</v>
      </c>
      <c r="S83" s="52">
        <v>0</v>
      </c>
      <c r="T83" s="52">
        <v>470</v>
      </c>
      <c r="U83" s="52">
        <v>492</v>
      </c>
      <c r="V83" s="52">
        <v>0</v>
      </c>
      <c r="W83" s="52">
        <v>79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509</v>
      </c>
      <c r="M86" s="52">
        <v>3183</v>
      </c>
      <c r="N86" s="52">
        <v>1003</v>
      </c>
      <c r="O86" s="52">
        <v>708</v>
      </c>
      <c r="P86" s="52">
        <v>131</v>
      </c>
      <c r="Q86" s="52">
        <v>188</v>
      </c>
      <c r="R86" s="52">
        <v>137</v>
      </c>
      <c r="S86" s="52">
        <v>132</v>
      </c>
      <c r="T86" s="52">
        <v>135</v>
      </c>
      <c r="U86" s="52">
        <v>157</v>
      </c>
      <c r="V86" s="52">
        <v>188</v>
      </c>
      <c r="W86" s="52">
        <v>359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275</v>
      </c>
      <c r="M96" s="52">
        <v>1802</v>
      </c>
      <c r="N96" s="52">
        <v>740</v>
      </c>
      <c r="O96" s="52">
        <v>1005</v>
      </c>
      <c r="P96" s="52">
        <v>906</v>
      </c>
      <c r="Q96" s="52">
        <v>620</v>
      </c>
      <c r="R96" s="52">
        <v>1250</v>
      </c>
      <c r="S96" s="52">
        <v>1348</v>
      </c>
      <c r="T96" s="52">
        <v>2850</v>
      </c>
      <c r="U96" s="52">
        <v>1608</v>
      </c>
      <c r="V96" s="52">
        <v>643</v>
      </c>
      <c r="W96" s="52">
        <v>411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9166</v>
      </c>
      <c r="M97" s="52">
        <v>1057</v>
      </c>
      <c r="N97" s="52">
        <v>1340</v>
      </c>
      <c r="O97" s="52">
        <v>11</v>
      </c>
      <c r="P97" s="52">
        <v>352</v>
      </c>
      <c r="Q97" s="52">
        <v>289</v>
      </c>
      <c r="R97" s="52">
        <v>1188</v>
      </c>
      <c r="S97" s="52">
        <v>1279</v>
      </c>
      <c r="T97" s="52">
        <v>1795</v>
      </c>
      <c r="U97" s="52">
        <v>352</v>
      </c>
      <c r="V97" s="52">
        <v>165</v>
      </c>
      <c r="W97" s="52">
        <v>2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5828</v>
      </c>
      <c r="M102" s="52">
        <v>1979</v>
      </c>
      <c r="N102" s="52">
        <v>1760</v>
      </c>
      <c r="O102" s="52">
        <v>344</v>
      </c>
      <c r="P102" s="52">
        <v>1104</v>
      </c>
      <c r="Q102" s="52">
        <v>682</v>
      </c>
      <c r="R102" s="52">
        <v>1914</v>
      </c>
      <c r="S102" s="52">
        <v>2324</v>
      </c>
      <c r="T102" s="52">
        <v>3513</v>
      </c>
      <c r="U102" s="52">
        <v>1451</v>
      </c>
      <c r="V102" s="52">
        <v>597</v>
      </c>
      <c r="W102" s="52">
        <v>315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3613</v>
      </c>
      <c r="M103" s="36">
        <v>880</v>
      </c>
      <c r="N103" s="36">
        <v>319</v>
      </c>
      <c r="O103" s="36">
        <v>138</v>
      </c>
      <c r="P103" s="36">
        <v>632</v>
      </c>
      <c r="Q103" s="36">
        <v>263</v>
      </c>
      <c r="R103" s="36">
        <v>522</v>
      </c>
      <c r="S103" s="36">
        <v>270</v>
      </c>
      <c r="T103" s="36">
        <v>1122</v>
      </c>
      <c r="U103" s="36">
        <v>494</v>
      </c>
      <c r="V103" s="36">
        <v>209</v>
      </c>
      <c r="W103" s="36">
        <v>89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5237</v>
      </c>
      <c r="D145" s="52">
        <v>6002</v>
      </c>
      <c r="E145" s="52">
        <v>9589</v>
      </c>
      <c r="F145" s="52">
        <v>9715</v>
      </c>
      <c r="G145" s="52">
        <v>9100</v>
      </c>
      <c r="H145" s="52">
        <v>9753</v>
      </c>
      <c r="I145" s="52">
        <v>9983</v>
      </c>
      <c r="J145" s="52">
        <v>10329</v>
      </c>
      <c r="K145" s="52">
        <v>10071</v>
      </c>
      <c r="L145" s="52">
        <v>4081</v>
      </c>
      <c r="M145" s="52">
        <v>7110</v>
      </c>
      <c r="N145" s="52">
        <v>7847</v>
      </c>
      <c r="O145" s="52">
        <v>8592</v>
      </c>
      <c r="P145" s="52">
        <v>9308</v>
      </c>
      <c r="Q145" s="52">
        <v>12412</v>
      </c>
      <c r="R145" s="52">
        <v>12583</v>
      </c>
      <c r="S145" s="52">
        <v>11851</v>
      </c>
      <c r="T145" s="52">
        <v>18927</v>
      </c>
      <c r="U145" s="52">
        <v>18346</v>
      </c>
      <c r="V145" s="52">
        <v>16706</v>
      </c>
      <c r="W145" s="52">
        <v>6828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4678</v>
      </c>
      <c r="D147" s="52">
        <v>4150</v>
      </c>
      <c r="E147" s="52">
        <v>4742</v>
      </c>
      <c r="F147" s="52">
        <v>8066</v>
      </c>
      <c r="G147" s="52">
        <v>6634</v>
      </c>
      <c r="H147" s="52">
        <v>8258</v>
      </c>
      <c r="I147" s="52">
        <v>6852</v>
      </c>
      <c r="J147" s="52">
        <v>7135</v>
      </c>
      <c r="K147" s="52">
        <v>10896</v>
      </c>
      <c r="L147" s="52">
        <v>9635</v>
      </c>
      <c r="M147" s="52">
        <v>6523</v>
      </c>
      <c r="N147" s="52">
        <v>9752</v>
      </c>
      <c r="O147" s="52">
        <v>9893</v>
      </c>
      <c r="P147" s="52">
        <v>8184</v>
      </c>
      <c r="Q147" s="52">
        <v>12882</v>
      </c>
      <c r="R147" s="52">
        <v>11299</v>
      </c>
      <c r="S147" s="52">
        <v>14562</v>
      </c>
      <c r="T147" s="52">
        <v>13619</v>
      </c>
      <c r="U147" s="52">
        <v>17810</v>
      </c>
      <c r="V147" s="52">
        <v>21740</v>
      </c>
      <c r="W147" s="52">
        <v>26461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7480</v>
      </c>
      <c r="D153" s="52">
        <v>6651</v>
      </c>
      <c r="E153" s="52">
        <v>11166</v>
      </c>
      <c r="F153" s="52">
        <v>12046</v>
      </c>
      <c r="G153" s="52">
        <v>11405</v>
      </c>
      <c r="H153" s="52">
        <v>13001</v>
      </c>
      <c r="I153" s="52">
        <v>11062</v>
      </c>
      <c r="J153" s="52">
        <v>12299</v>
      </c>
      <c r="K153" s="52">
        <v>4324</v>
      </c>
      <c r="L153" s="52">
        <v>337</v>
      </c>
      <c r="M153" s="52">
        <v>9953</v>
      </c>
      <c r="N153" s="52">
        <v>5886</v>
      </c>
      <c r="O153" s="52">
        <v>18456</v>
      </c>
      <c r="P153" s="52">
        <v>12330</v>
      </c>
      <c r="Q153" s="52">
        <v>14277</v>
      </c>
      <c r="R153" s="52">
        <v>10680</v>
      </c>
      <c r="S153" s="52">
        <v>9947</v>
      </c>
      <c r="T153" s="52">
        <v>15840</v>
      </c>
      <c r="U153" s="52">
        <v>22058</v>
      </c>
      <c r="V153" s="52">
        <v>20678</v>
      </c>
      <c r="W153" s="52">
        <v>17917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1610</v>
      </c>
      <c r="E154" s="52">
        <v>771</v>
      </c>
      <c r="F154" s="52">
        <v>288</v>
      </c>
      <c r="G154" s="52">
        <v>879</v>
      </c>
      <c r="H154" s="52">
        <v>925</v>
      </c>
      <c r="I154" s="52">
        <v>1946</v>
      </c>
      <c r="J154" s="52">
        <v>2218</v>
      </c>
      <c r="K154" s="52">
        <v>12283</v>
      </c>
      <c r="L154" s="52">
        <v>11328</v>
      </c>
      <c r="M154" s="52">
        <v>5845</v>
      </c>
      <c r="N154" s="52">
        <v>10638</v>
      </c>
      <c r="O154" s="52">
        <v>231</v>
      </c>
      <c r="P154" s="52">
        <v>4780</v>
      </c>
      <c r="Q154" s="52">
        <v>6629</v>
      </c>
      <c r="R154" s="52">
        <v>10262</v>
      </c>
      <c r="S154" s="52">
        <v>9547</v>
      </c>
      <c r="T154" s="52">
        <v>10012</v>
      </c>
      <c r="U154" s="52">
        <v>4798</v>
      </c>
      <c r="V154" s="52">
        <v>5432</v>
      </c>
      <c r="W154" s="52">
        <v>148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6031</v>
      </c>
      <c r="D158" s="52">
        <v>5144</v>
      </c>
      <c r="E158" s="52">
        <v>7837</v>
      </c>
      <c r="F158" s="52">
        <v>9254</v>
      </c>
      <c r="G158" s="52">
        <v>9846</v>
      </c>
      <c r="H158" s="52">
        <v>11813</v>
      </c>
      <c r="I158" s="52">
        <v>12211</v>
      </c>
      <c r="J158" s="52">
        <v>13077</v>
      </c>
      <c r="K158" s="52">
        <v>12666</v>
      </c>
      <c r="L158" s="52">
        <v>7206</v>
      </c>
      <c r="M158" s="52">
        <v>10936</v>
      </c>
      <c r="N158" s="52">
        <v>13985</v>
      </c>
      <c r="O158" s="52">
        <v>12388</v>
      </c>
      <c r="P158" s="52">
        <v>11519</v>
      </c>
      <c r="Q158" s="52">
        <v>15265</v>
      </c>
      <c r="R158" s="52">
        <v>16463</v>
      </c>
      <c r="S158" s="52">
        <v>17521</v>
      </c>
      <c r="T158" s="52">
        <v>19568</v>
      </c>
      <c r="U158" s="52">
        <v>20037</v>
      </c>
      <c r="V158" s="52">
        <v>19234</v>
      </c>
      <c r="W158" s="52">
        <v>13117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1450</v>
      </c>
      <c r="D159" s="36">
        <v>3116</v>
      </c>
      <c r="E159" s="36">
        <v>4102</v>
      </c>
      <c r="F159" s="36">
        <v>3079</v>
      </c>
      <c r="G159" s="36">
        <v>2438</v>
      </c>
      <c r="H159" s="36">
        <v>2113</v>
      </c>
      <c r="I159" s="36">
        <v>795</v>
      </c>
      <c r="J159" s="36">
        <v>1443</v>
      </c>
      <c r="K159" s="36">
        <v>3942</v>
      </c>
      <c r="L159" s="36">
        <v>4461</v>
      </c>
      <c r="M159" s="36">
        <v>4860</v>
      </c>
      <c r="N159" s="36">
        <v>2547</v>
      </c>
      <c r="O159" s="36">
        <v>4793</v>
      </c>
      <c r="P159" s="36">
        <v>6588</v>
      </c>
      <c r="Q159" s="36">
        <v>5877</v>
      </c>
      <c r="R159" s="36">
        <v>4502</v>
      </c>
      <c r="S159" s="36">
        <v>2068</v>
      </c>
      <c r="T159" s="36">
        <v>6261</v>
      </c>
      <c r="U159" s="36">
        <v>6700</v>
      </c>
      <c r="V159" s="36">
        <v>6810</v>
      </c>
      <c r="W159" s="36">
        <v>4133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</v>
      </c>
      <c r="D163" s="52">
        <v>1316</v>
      </c>
      <c r="E163" s="52">
        <v>1325</v>
      </c>
      <c r="F163" s="52">
        <v>2048</v>
      </c>
      <c r="G163" s="52">
        <v>1995</v>
      </c>
      <c r="H163" s="52">
        <v>2368</v>
      </c>
      <c r="I163" s="52">
        <v>1567</v>
      </c>
      <c r="J163" s="52">
        <v>1572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2563</v>
      </c>
      <c r="R163" s="52">
        <v>6503</v>
      </c>
      <c r="S163" s="52">
        <v>9476</v>
      </c>
      <c r="T163" s="52">
        <v>7968</v>
      </c>
      <c r="U163" s="52">
        <v>4584</v>
      </c>
      <c r="V163" s="52">
        <v>5558</v>
      </c>
      <c r="W163" s="52">
        <v>7421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1705</v>
      </c>
      <c r="D165" s="52">
        <v>984</v>
      </c>
      <c r="E165" s="52">
        <v>922</v>
      </c>
      <c r="F165" s="52">
        <v>1049</v>
      </c>
      <c r="G165" s="52">
        <v>1111</v>
      </c>
      <c r="H165" s="52">
        <v>1313</v>
      </c>
      <c r="I165" s="52">
        <v>1191</v>
      </c>
      <c r="J165" s="52">
        <v>949</v>
      </c>
      <c r="K165" s="52">
        <v>1056</v>
      </c>
      <c r="L165" s="52">
        <v>440</v>
      </c>
      <c r="M165" s="52">
        <v>300</v>
      </c>
      <c r="N165" s="52">
        <v>350</v>
      </c>
      <c r="O165" s="52">
        <v>346</v>
      </c>
      <c r="P165" s="52">
        <v>213</v>
      </c>
      <c r="Q165" s="52">
        <v>595</v>
      </c>
      <c r="R165" s="52">
        <v>2053</v>
      </c>
      <c r="S165" s="52">
        <v>4987</v>
      </c>
      <c r="T165" s="52">
        <v>5230</v>
      </c>
      <c r="U165" s="52">
        <v>4420</v>
      </c>
      <c r="V165" s="52">
        <v>4343</v>
      </c>
      <c r="W165" s="52">
        <v>8594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1759</v>
      </c>
      <c r="D171" s="52">
        <v>1680</v>
      </c>
      <c r="E171" s="52">
        <v>1982</v>
      </c>
      <c r="F171" s="52">
        <v>2840</v>
      </c>
      <c r="G171" s="52">
        <v>2773</v>
      </c>
      <c r="H171" s="52">
        <v>3342</v>
      </c>
      <c r="I171" s="52">
        <v>1889</v>
      </c>
      <c r="J171" s="52">
        <v>2002</v>
      </c>
      <c r="K171" s="52">
        <v>323</v>
      </c>
      <c r="L171" s="52">
        <v>27</v>
      </c>
      <c r="M171" s="52">
        <v>700</v>
      </c>
      <c r="N171" s="52">
        <v>342</v>
      </c>
      <c r="O171" s="52">
        <v>1855</v>
      </c>
      <c r="P171" s="52">
        <v>979</v>
      </c>
      <c r="Q171" s="52">
        <v>2595</v>
      </c>
      <c r="R171" s="52">
        <v>3719</v>
      </c>
      <c r="S171" s="52">
        <v>4928</v>
      </c>
      <c r="T171" s="52">
        <v>5022</v>
      </c>
      <c r="U171" s="52">
        <v>4193</v>
      </c>
      <c r="V171" s="52">
        <v>5290</v>
      </c>
      <c r="W171" s="52">
        <v>9662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406</v>
      </c>
      <c r="E172" s="52">
        <v>136</v>
      </c>
      <c r="F172" s="52">
        <v>67</v>
      </c>
      <c r="G172" s="52">
        <v>213</v>
      </c>
      <c r="H172" s="52">
        <v>237</v>
      </c>
      <c r="I172" s="52">
        <v>330</v>
      </c>
      <c r="J172" s="52">
        <v>362</v>
      </c>
      <c r="K172" s="52">
        <v>922</v>
      </c>
      <c r="L172" s="52">
        <v>945</v>
      </c>
      <c r="M172" s="52">
        <v>408</v>
      </c>
      <c r="N172" s="52">
        <v>620</v>
      </c>
      <c r="O172" s="52">
        <v>21</v>
      </c>
      <c r="P172" s="52">
        <v>382</v>
      </c>
      <c r="Q172" s="52">
        <v>1209</v>
      </c>
      <c r="R172" s="52">
        <v>3580</v>
      </c>
      <c r="S172" s="52">
        <v>4726</v>
      </c>
      <c r="T172" s="52">
        <v>3178</v>
      </c>
      <c r="U172" s="52">
        <v>909</v>
      </c>
      <c r="V172" s="52">
        <v>1384</v>
      </c>
      <c r="W172" s="52">
        <v>80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1418</v>
      </c>
      <c r="D176" s="52">
        <v>1299</v>
      </c>
      <c r="E176" s="52">
        <v>1392</v>
      </c>
      <c r="F176" s="52">
        <v>2183</v>
      </c>
      <c r="G176" s="52">
        <v>2389</v>
      </c>
      <c r="H176" s="52">
        <v>3040</v>
      </c>
      <c r="I176" s="52">
        <v>2081</v>
      </c>
      <c r="J176" s="52">
        <v>2129</v>
      </c>
      <c r="K176" s="52">
        <v>950</v>
      </c>
      <c r="L176" s="52">
        <v>606</v>
      </c>
      <c r="M176" s="52">
        <v>767</v>
      </c>
      <c r="N176" s="52">
        <v>815</v>
      </c>
      <c r="O176" s="52">
        <v>1253</v>
      </c>
      <c r="P176" s="52">
        <v>910</v>
      </c>
      <c r="Q176" s="52">
        <v>2794</v>
      </c>
      <c r="R176" s="52">
        <v>5719</v>
      </c>
      <c r="S176" s="52">
        <v>8629</v>
      </c>
      <c r="T176" s="52">
        <v>6213</v>
      </c>
      <c r="U176" s="52">
        <v>3811</v>
      </c>
      <c r="V176" s="52">
        <v>4929</v>
      </c>
      <c r="W176" s="52">
        <v>7236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341</v>
      </c>
      <c r="D177" s="36">
        <v>787</v>
      </c>
      <c r="E177" s="36">
        <v>728</v>
      </c>
      <c r="F177" s="36">
        <v>724</v>
      </c>
      <c r="G177" s="36">
        <v>592</v>
      </c>
      <c r="H177" s="36">
        <v>540</v>
      </c>
      <c r="I177" s="36">
        <v>136</v>
      </c>
      <c r="J177" s="36">
        <v>236</v>
      </c>
      <c r="K177" s="36">
        <v>293</v>
      </c>
      <c r="L177" s="36">
        <v>373</v>
      </c>
      <c r="M177" s="36">
        <v>339</v>
      </c>
      <c r="N177" s="36">
        <v>149</v>
      </c>
      <c r="O177" s="36">
        <v>486</v>
      </c>
      <c r="P177" s="36">
        <v>519</v>
      </c>
      <c r="Q177" s="36">
        <v>1077</v>
      </c>
      <c r="R177" s="36">
        <v>1567</v>
      </c>
      <c r="S177" s="36">
        <v>1021</v>
      </c>
      <c r="T177" s="36">
        <v>1982</v>
      </c>
      <c r="U177" s="36">
        <v>1286</v>
      </c>
      <c r="V177" s="36">
        <v>1750</v>
      </c>
      <c r="W177" s="36">
        <v>2272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1858</v>
      </c>
      <c r="D26" s="52">
        <v>1736</v>
      </c>
      <c r="E26" s="52">
        <v>331</v>
      </c>
      <c r="F26" s="52">
        <v>0</v>
      </c>
      <c r="G26" s="52">
        <v>91</v>
      </c>
      <c r="H26" s="52">
        <v>74</v>
      </c>
      <c r="I26" s="52">
        <v>350</v>
      </c>
      <c r="J26" s="52">
        <v>727</v>
      </c>
      <c r="K26" s="52">
        <v>1620</v>
      </c>
      <c r="L26" s="52">
        <v>943</v>
      </c>
      <c r="M26" s="52">
        <v>1875</v>
      </c>
      <c r="N26" s="52">
        <v>2706</v>
      </c>
      <c r="O26" s="52">
        <v>3379</v>
      </c>
      <c r="P26" s="52">
        <v>755</v>
      </c>
      <c r="Q26" s="52">
        <v>310</v>
      </c>
      <c r="R26" s="52">
        <v>0</v>
      </c>
      <c r="S26" s="52">
        <v>1</v>
      </c>
      <c r="T26" s="52">
        <v>0</v>
      </c>
      <c r="U26" s="52">
        <v>0</v>
      </c>
      <c r="V26" s="52">
        <v>174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120</v>
      </c>
      <c r="D29" s="52">
        <v>60</v>
      </c>
      <c r="E29" s="52">
        <v>4</v>
      </c>
      <c r="F29" s="52">
        <v>0</v>
      </c>
      <c r="G29" s="52">
        <v>1</v>
      </c>
      <c r="H29" s="52">
        <v>1</v>
      </c>
      <c r="I29" s="52">
        <v>14</v>
      </c>
      <c r="J29" s="52">
        <v>34</v>
      </c>
      <c r="K29" s="52">
        <v>108</v>
      </c>
      <c r="L29" s="52">
        <v>114</v>
      </c>
      <c r="M29" s="52">
        <v>112</v>
      </c>
      <c r="N29" s="52">
        <v>176</v>
      </c>
      <c r="O29" s="52">
        <v>173</v>
      </c>
      <c r="P29" s="52">
        <v>16</v>
      </c>
      <c r="Q29" s="52">
        <v>14</v>
      </c>
      <c r="R29" s="52">
        <v>0</v>
      </c>
      <c r="S29" s="52">
        <v>0</v>
      </c>
      <c r="T29" s="52">
        <v>0</v>
      </c>
      <c r="U29" s="52">
        <v>0</v>
      </c>
      <c r="V29" s="52">
        <v>13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1858</v>
      </c>
      <c r="D35" s="52">
        <v>1398</v>
      </c>
      <c r="E35" s="52">
        <v>310</v>
      </c>
      <c r="F35" s="52">
        <v>0</v>
      </c>
      <c r="G35" s="52">
        <v>84</v>
      </c>
      <c r="H35" s="52">
        <v>69</v>
      </c>
      <c r="I35" s="52">
        <v>298</v>
      </c>
      <c r="J35" s="52">
        <v>616</v>
      </c>
      <c r="K35" s="52">
        <v>422</v>
      </c>
      <c r="L35" s="52">
        <v>27</v>
      </c>
      <c r="M35" s="52">
        <v>1181</v>
      </c>
      <c r="N35" s="52">
        <v>965</v>
      </c>
      <c r="O35" s="52">
        <v>3337</v>
      </c>
      <c r="P35" s="52">
        <v>544</v>
      </c>
      <c r="Q35" s="52">
        <v>212</v>
      </c>
      <c r="R35" s="52">
        <v>0</v>
      </c>
      <c r="S35" s="52">
        <v>1</v>
      </c>
      <c r="T35" s="52">
        <v>0</v>
      </c>
      <c r="U35" s="52">
        <v>0</v>
      </c>
      <c r="V35" s="52">
        <v>138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338</v>
      </c>
      <c r="E36" s="52">
        <v>21</v>
      </c>
      <c r="F36" s="52">
        <v>0</v>
      </c>
      <c r="G36" s="52">
        <v>7</v>
      </c>
      <c r="H36" s="52">
        <v>5</v>
      </c>
      <c r="I36" s="52">
        <v>52</v>
      </c>
      <c r="J36" s="52">
        <v>111</v>
      </c>
      <c r="K36" s="52">
        <v>1198</v>
      </c>
      <c r="L36" s="52">
        <v>916</v>
      </c>
      <c r="M36" s="52">
        <v>694</v>
      </c>
      <c r="N36" s="52">
        <v>1741</v>
      </c>
      <c r="O36" s="52">
        <v>42</v>
      </c>
      <c r="P36" s="52">
        <v>211</v>
      </c>
      <c r="Q36" s="52">
        <v>98</v>
      </c>
      <c r="R36" s="52">
        <v>0</v>
      </c>
      <c r="S36" s="52">
        <v>0</v>
      </c>
      <c r="T36" s="52">
        <v>0</v>
      </c>
      <c r="U36" s="52">
        <v>0</v>
      </c>
      <c r="V36" s="52">
        <v>36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1498</v>
      </c>
      <c r="D40" s="52">
        <v>1081</v>
      </c>
      <c r="E40" s="52">
        <v>217</v>
      </c>
      <c r="F40" s="52">
        <v>0</v>
      </c>
      <c r="G40" s="52">
        <v>73</v>
      </c>
      <c r="H40" s="52">
        <v>63</v>
      </c>
      <c r="I40" s="52">
        <v>329</v>
      </c>
      <c r="J40" s="52">
        <v>655</v>
      </c>
      <c r="K40" s="52">
        <v>1235</v>
      </c>
      <c r="L40" s="52">
        <v>582</v>
      </c>
      <c r="M40" s="52">
        <v>1298</v>
      </c>
      <c r="N40" s="52">
        <v>2288</v>
      </c>
      <c r="O40" s="52">
        <v>2437</v>
      </c>
      <c r="P40" s="52">
        <v>480</v>
      </c>
      <c r="Q40" s="52">
        <v>224</v>
      </c>
      <c r="R40" s="52">
        <v>0</v>
      </c>
      <c r="S40" s="52">
        <v>1</v>
      </c>
      <c r="T40" s="52">
        <v>0</v>
      </c>
      <c r="U40" s="52">
        <v>0</v>
      </c>
      <c r="V40" s="52">
        <v>129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360</v>
      </c>
      <c r="D41" s="36">
        <v>655</v>
      </c>
      <c r="E41" s="36">
        <v>114</v>
      </c>
      <c r="F41" s="36">
        <v>0</v>
      </c>
      <c r="G41" s="36">
        <v>18</v>
      </c>
      <c r="H41" s="36">
        <v>11</v>
      </c>
      <c r="I41" s="36">
        <v>21</v>
      </c>
      <c r="J41" s="36">
        <v>72</v>
      </c>
      <c r="K41" s="36">
        <v>385</v>
      </c>
      <c r="L41" s="36">
        <v>361</v>
      </c>
      <c r="M41" s="36">
        <v>577</v>
      </c>
      <c r="N41" s="36">
        <v>418</v>
      </c>
      <c r="O41" s="36">
        <v>942</v>
      </c>
      <c r="P41" s="36">
        <v>275</v>
      </c>
      <c r="Q41" s="36">
        <v>86</v>
      </c>
      <c r="R41" s="36">
        <v>0</v>
      </c>
      <c r="S41" s="36">
        <v>0</v>
      </c>
      <c r="T41" s="36">
        <v>0</v>
      </c>
      <c r="U41" s="36">
        <v>0</v>
      </c>
      <c r="V41" s="36">
        <v>45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16</v>
      </c>
      <c r="D45" s="52">
        <v>0</v>
      </c>
      <c r="E45" s="52">
        <v>0</v>
      </c>
      <c r="F45" s="52">
        <v>0</v>
      </c>
      <c r="G45" s="52">
        <v>0</v>
      </c>
      <c r="H45" s="52">
        <v>18</v>
      </c>
      <c r="I45" s="52">
        <v>169</v>
      </c>
      <c r="J45" s="52">
        <v>200</v>
      </c>
      <c r="K45" s="52">
        <v>187</v>
      </c>
      <c r="L45" s="52">
        <v>56</v>
      </c>
      <c r="M45" s="52">
        <v>96</v>
      </c>
      <c r="N45" s="52">
        <v>88</v>
      </c>
      <c r="O45" s="52">
        <v>141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11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7</v>
      </c>
      <c r="J48" s="52">
        <v>10</v>
      </c>
      <c r="K48" s="52">
        <v>13</v>
      </c>
      <c r="L48" s="52">
        <v>7</v>
      </c>
      <c r="M48" s="52">
        <v>6</v>
      </c>
      <c r="N48" s="52">
        <v>6</v>
      </c>
      <c r="O48" s="52">
        <v>8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1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16</v>
      </c>
      <c r="D54" s="52">
        <v>0</v>
      </c>
      <c r="E54" s="52">
        <v>0</v>
      </c>
      <c r="F54" s="52">
        <v>0</v>
      </c>
      <c r="G54" s="52">
        <v>0</v>
      </c>
      <c r="H54" s="52">
        <v>17</v>
      </c>
      <c r="I54" s="52">
        <v>144</v>
      </c>
      <c r="J54" s="52">
        <v>169</v>
      </c>
      <c r="K54" s="52">
        <v>49</v>
      </c>
      <c r="L54" s="52">
        <v>2</v>
      </c>
      <c r="M54" s="52">
        <v>60</v>
      </c>
      <c r="N54" s="52">
        <v>31</v>
      </c>
      <c r="O54" s="52">
        <v>139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9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1</v>
      </c>
      <c r="I55" s="52">
        <v>25</v>
      </c>
      <c r="J55" s="52">
        <v>31</v>
      </c>
      <c r="K55" s="52">
        <v>138</v>
      </c>
      <c r="L55" s="52">
        <v>54</v>
      </c>
      <c r="M55" s="52">
        <v>36</v>
      </c>
      <c r="N55" s="52">
        <v>57</v>
      </c>
      <c r="O55" s="52">
        <v>2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2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13</v>
      </c>
      <c r="D59" s="52">
        <v>0</v>
      </c>
      <c r="E59" s="52">
        <v>0</v>
      </c>
      <c r="F59" s="52">
        <v>0</v>
      </c>
      <c r="G59" s="52">
        <v>0</v>
      </c>
      <c r="H59" s="52">
        <v>15</v>
      </c>
      <c r="I59" s="52">
        <v>159</v>
      </c>
      <c r="J59" s="52">
        <v>180</v>
      </c>
      <c r="K59" s="52">
        <v>143</v>
      </c>
      <c r="L59" s="52">
        <v>35</v>
      </c>
      <c r="M59" s="52">
        <v>66</v>
      </c>
      <c r="N59" s="52">
        <v>74</v>
      </c>
      <c r="O59" s="52">
        <v>102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8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</v>
      </c>
      <c r="D60" s="36">
        <v>0</v>
      </c>
      <c r="E60" s="36">
        <v>0</v>
      </c>
      <c r="F60" s="36">
        <v>0</v>
      </c>
      <c r="G60" s="36">
        <v>0</v>
      </c>
      <c r="H60" s="36">
        <v>3</v>
      </c>
      <c r="I60" s="36">
        <v>10</v>
      </c>
      <c r="J60" s="36">
        <v>20</v>
      </c>
      <c r="K60" s="36">
        <v>44</v>
      </c>
      <c r="L60" s="36">
        <v>21</v>
      </c>
      <c r="M60" s="36">
        <v>30</v>
      </c>
      <c r="N60" s="36">
        <v>14</v>
      </c>
      <c r="O60" s="36">
        <v>39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3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3551</v>
      </c>
      <c r="M83" s="52">
        <v>935</v>
      </c>
      <c r="N83" s="52">
        <v>661</v>
      </c>
      <c r="O83" s="52">
        <v>60</v>
      </c>
      <c r="P83" s="52">
        <v>759</v>
      </c>
      <c r="Q83" s="52">
        <v>0</v>
      </c>
      <c r="R83" s="52">
        <v>125</v>
      </c>
      <c r="S83" s="52">
        <v>0</v>
      </c>
      <c r="T83" s="52">
        <v>197</v>
      </c>
      <c r="U83" s="52">
        <v>289</v>
      </c>
      <c r="V83" s="52">
        <v>0</v>
      </c>
      <c r="W83" s="52">
        <v>33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430</v>
      </c>
      <c r="M86" s="52">
        <v>56</v>
      </c>
      <c r="N86" s="52">
        <v>43</v>
      </c>
      <c r="O86" s="52">
        <v>3</v>
      </c>
      <c r="P86" s="52">
        <v>16</v>
      </c>
      <c r="Q86" s="52">
        <v>0</v>
      </c>
      <c r="R86" s="52">
        <v>4</v>
      </c>
      <c r="S86" s="52">
        <v>0</v>
      </c>
      <c r="T86" s="52">
        <v>10</v>
      </c>
      <c r="U86" s="52">
        <v>16</v>
      </c>
      <c r="V86" s="52">
        <v>0</v>
      </c>
      <c r="W86" s="52">
        <v>11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103</v>
      </c>
      <c r="M96" s="52">
        <v>589</v>
      </c>
      <c r="N96" s="52">
        <v>236</v>
      </c>
      <c r="O96" s="52">
        <v>59</v>
      </c>
      <c r="P96" s="52">
        <v>547</v>
      </c>
      <c r="Q96" s="52">
        <v>0</v>
      </c>
      <c r="R96" s="52">
        <v>64</v>
      </c>
      <c r="S96" s="52">
        <v>0</v>
      </c>
      <c r="T96" s="52">
        <v>121</v>
      </c>
      <c r="U96" s="52">
        <v>237</v>
      </c>
      <c r="V96" s="52">
        <v>0</v>
      </c>
      <c r="W96" s="52">
        <v>33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3448</v>
      </c>
      <c r="M97" s="52">
        <v>346</v>
      </c>
      <c r="N97" s="52">
        <v>425</v>
      </c>
      <c r="O97" s="52">
        <v>1</v>
      </c>
      <c r="P97" s="52">
        <v>212</v>
      </c>
      <c r="Q97" s="52">
        <v>0</v>
      </c>
      <c r="R97" s="52">
        <v>61</v>
      </c>
      <c r="S97" s="52">
        <v>0</v>
      </c>
      <c r="T97" s="52">
        <v>76</v>
      </c>
      <c r="U97" s="52">
        <v>52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2192</v>
      </c>
      <c r="M102" s="52">
        <v>647</v>
      </c>
      <c r="N102" s="52">
        <v>559</v>
      </c>
      <c r="O102" s="52">
        <v>43</v>
      </c>
      <c r="P102" s="52">
        <v>483</v>
      </c>
      <c r="Q102" s="52">
        <v>0</v>
      </c>
      <c r="R102" s="52">
        <v>98</v>
      </c>
      <c r="S102" s="52">
        <v>0</v>
      </c>
      <c r="T102" s="52">
        <v>149</v>
      </c>
      <c r="U102" s="52">
        <v>217</v>
      </c>
      <c r="V102" s="52">
        <v>0</v>
      </c>
      <c r="W102" s="52">
        <v>25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1359</v>
      </c>
      <c r="M103" s="36">
        <v>288</v>
      </c>
      <c r="N103" s="36">
        <v>102</v>
      </c>
      <c r="O103" s="36">
        <v>17</v>
      </c>
      <c r="P103" s="36">
        <v>276</v>
      </c>
      <c r="Q103" s="36">
        <v>0</v>
      </c>
      <c r="R103" s="36">
        <v>27</v>
      </c>
      <c r="S103" s="36">
        <v>0</v>
      </c>
      <c r="T103" s="36">
        <v>48</v>
      </c>
      <c r="U103" s="36">
        <v>72</v>
      </c>
      <c r="V103" s="36">
        <v>0</v>
      </c>
      <c r="W103" s="36">
        <v>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1817</v>
      </c>
      <c r="D145" s="52">
        <v>2070</v>
      </c>
      <c r="E145" s="52">
        <v>3305</v>
      </c>
      <c r="F145" s="52">
        <v>3378</v>
      </c>
      <c r="G145" s="52">
        <v>3368</v>
      </c>
      <c r="H145" s="52">
        <v>3796</v>
      </c>
      <c r="I145" s="52">
        <v>3766</v>
      </c>
      <c r="J145" s="52">
        <v>4221</v>
      </c>
      <c r="K145" s="52">
        <v>3997</v>
      </c>
      <c r="L145" s="52">
        <v>1534</v>
      </c>
      <c r="M145" s="52">
        <v>2339</v>
      </c>
      <c r="N145" s="52">
        <v>2647</v>
      </c>
      <c r="O145" s="52">
        <v>3745</v>
      </c>
      <c r="P145" s="52">
        <v>6942</v>
      </c>
      <c r="Q145" s="52">
        <v>8721</v>
      </c>
      <c r="R145" s="52">
        <v>6009</v>
      </c>
      <c r="S145" s="52">
        <v>5180</v>
      </c>
      <c r="T145" s="52">
        <v>7971</v>
      </c>
      <c r="U145" s="52">
        <v>10786</v>
      </c>
      <c r="V145" s="52">
        <v>11109</v>
      </c>
      <c r="W145" s="52">
        <v>2868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1174</v>
      </c>
      <c r="D147" s="52">
        <v>710</v>
      </c>
      <c r="E147" s="52">
        <v>385</v>
      </c>
      <c r="F147" s="52">
        <v>1435</v>
      </c>
      <c r="G147" s="52">
        <v>454</v>
      </c>
      <c r="H147" s="52">
        <v>585</v>
      </c>
      <c r="I147" s="52">
        <v>1419</v>
      </c>
      <c r="J147" s="52">
        <v>1935</v>
      </c>
      <c r="K147" s="52">
        <v>2444</v>
      </c>
      <c r="L147" s="52">
        <v>1334</v>
      </c>
      <c r="M147" s="52">
        <v>1308</v>
      </c>
      <c r="N147" s="52">
        <v>1571</v>
      </c>
      <c r="O147" s="52">
        <v>1762</v>
      </c>
      <c r="P147" s="52">
        <v>1397</v>
      </c>
      <c r="Q147" s="52">
        <v>3648</v>
      </c>
      <c r="R147" s="52">
        <v>2118</v>
      </c>
      <c r="S147" s="52">
        <v>3103</v>
      </c>
      <c r="T147" s="52">
        <v>3572</v>
      </c>
      <c r="U147" s="52">
        <v>5629</v>
      </c>
      <c r="V147" s="52">
        <v>7626</v>
      </c>
      <c r="W147" s="52">
        <v>2640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1817</v>
      </c>
      <c r="D153" s="52">
        <v>1666</v>
      </c>
      <c r="E153" s="52">
        <v>3091</v>
      </c>
      <c r="F153" s="52">
        <v>3299</v>
      </c>
      <c r="G153" s="52">
        <v>3127</v>
      </c>
      <c r="H153" s="52">
        <v>3544</v>
      </c>
      <c r="I153" s="52">
        <v>3202</v>
      </c>
      <c r="J153" s="52">
        <v>3576</v>
      </c>
      <c r="K153" s="52">
        <v>1041</v>
      </c>
      <c r="L153" s="52">
        <v>44</v>
      </c>
      <c r="M153" s="52">
        <v>1473</v>
      </c>
      <c r="N153" s="52">
        <v>944</v>
      </c>
      <c r="O153" s="52">
        <v>3698</v>
      </c>
      <c r="P153" s="52">
        <v>5003</v>
      </c>
      <c r="Q153" s="52">
        <v>5955</v>
      </c>
      <c r="R153" s="52">
        <v>3060</v>
      </c>
      <c r="S153" s="52">
        <v>2639</v>
      </c>
      <c r="T153" s="52">
        <v>4885</v>
      </c>
      <c r="U153" s="52">
        <v>8857</v>
      </c>
      <c r="V153" s="52">
        <v>8795</v>
      </c>
      <c r="W153" s="52">
        <v>2842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404</v>
      </c>
      <c r="E154" s="52">
        <v>214</v>
      </c>
      <c r="F154" s="52">
        <v>79</v>
      </c>
      <c r="G154" s="52">
        <v>241</v>
      </c>
      <c r="H154" s="52">
        <v>252</v>
      </c>
      <c r="I154" s="52">
        <v>564</v>
      </c>
      <c r="J154" s="52">
        <v>645</v>
      </c>
      <c r="K154" s="52">
        <v>2956</v>
      </c>
      <c r="L154" s="52">
        <v>1490</v>
      </c>
      <c r="M154" s="52">
        <v>866</v>
      </c>
      <c r="N154" s="52">
        <v>1703</v>
      </c>
      <c r="O154" s="52">
        <v>47</v>
      </c>
      <c r="P154" s="52">
        <v>1939</v>
      </c>
      <c r="Q154" s="52">
        <v>2766</v>
      </c>
      <c r="R154" s="52">
        <v>2949</v>
      </c>
      <c r="S154" s="52">
        <v>2541</v>
      </c>
      <c r="T154" s="52">
        <v>3086</v>
      </c>
      <c r="U154" s="52">
        <v>1929</v>
      </c>
      <c r="V154" s="52">
        <v>2314</v>
      </c>
      <c r="W154" s="52">
        <v>26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1465</v>
      </c>
      <c r="D158" s="52">
        <v>1289</v>
      </c>
      <c r="E158" s="52">
        <v>2169</v>
      </c>
      <c r="F158" s="52">
        <v>2534</v>
      </c>
      <c r="G158" s="52">
        <v>2699</v>
      </c>
      <c r="H158" s="52">
        <v>3220</v>
      </c>
      <c r="I158" s="52">
        <v>3535</v>
      </c>
      <c r="J158" s="52">
        <v>3802</v>
      </c>
      <c r="K158" s="52">
        <v>3048</v>
      </c>
      <c r="L158" s="52">
        <v>947</v>
      </c>
      <c r="M158" s="52">
        <v>1619</v>
      </c>
      <c r="N158" s="52">
        <v>2238</v>
      </c>
      <c r="O158" s="52">
        <v>2700</v>
      </c>
      <c r="P158" s="52">
        <v>4416</v>
      </c>
      <c r="Q158" s="52">
        <v>6298</v>
      </c>
      <c r="R158" s="52">
        <v>4718</v>
      </c>
      <c r="S158" s="52">
        <v>4632</v>
      </c>
      <c r="T158" s="52">
        <v>6036</v>
      </c>
      <c r="U158" s="52">
        <v>8088</v>
      </c>
      <c r="V158" s="52">
        <v>8206</v>
      </c>
      <c r="W158" s="52">
        <v>2179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352</v>
      </c>
      <c r="D159" s="36">
        <v>781</v>
      </c>
      <c r="E159" s="36">
        <v>1136</v>
      </c>
      <c r="F159" s="36">
        <v>844</v>
      </c>
      <c r="G159" s="36">
        <v>669</v>
      </c>
      <c r="H159" s="36">
        <v>576</v>
      </c>
      <c r="I159" s="36">
        <v>231</v>
      </c>
      <c r="J159" s="36">
        <v>419</v>
      </c>
      <c r="K159" s="36">
        <v>949</v>
      </c>
      <c r="L159" s="36">
        <v>587</v>
      </c>
      <c r="M159" s="36">
        <v>720</v>
      </c>
      <c r="N159" s="36">
        <v>409</v>
      </c>
      <c r="O159" s="36">
        <v>1045</v>
      </c>
      <c r="P159" s="36">
        <v>2526</v>
      </c>
      <c r="Q159" s="36">
        <v>2423</v>
      </c>
      <c r="R159" s="36">
        <v>1291</v>
      </c>
      <c r="S159" s="36">
        <v>548</v>
      </c>
      <c r="T159" s="36">
        <v>1935</v>
      </c>
      <c r="U159" s="36">
        <v>2698</v>
      </c>
      <c r="V159" s="36">
        <v>2903</v>
      </c>
      <c r="W159" s="36">
        <v>689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343</v>
      </c>
      <c r="D163" s="52">
        <v>453</v>
      </c>
      <c r="E163" s="52">
        <v>456</v>
      </c>
      <c r="F163" s="52">
        <v>712</v>
      </c>
      <c r="G163" s="52">
        <v>738</v>
      </c>
      <c r="H163" s="52">
        <v>921</v>
      </c>
      <c r="I163" s="52">
        <v>590</v>
      </c>
      <c r="J163" s="52">
        <v>642</v>
      </c>
      <c r="K163" s="52">
        <v>0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  <c r="Q163" s="52">
        <v>1800</v>
      </c>
      <c r="R163" s="52">
        <v>3105</v>
      </c>
      <c r="S163" s="52">
        <v>4140</v>
      </c>
      <c r="T163" s="52">
        <v>3355</v>
      </c>
      <c r="U163" s="52">
        <v>2694</v>
      </c>
      <c r="V163" s="52">
        <v>3695</v>
      </c>
      <c r="W163" s="52">
        <v>3118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111</v>
      </c>
      <c r="D165" s="52">
        <v>78</v>
      </c>
      <c r="E165" s="52">
        <v>27</v>
      </c>
      <c r="F165" s="52">
        <v>161</v>
      </c>
      <c r="G165" s="52">
        <v>50</v>
      </c>
      <c r="H165" s="52">
        <v>71</v>
      </c>
      <c r="I165" s="52">
        <v>115</v>
      </c>
      <c r="J165" s="52">
        <v>150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386</v>
      </c>
      <c r="R165" s="52">
        <v>554</v>
      </c>
      <c r="S165" s="52">
        <v>1296</v>
      </c>
      <c r="T165" s="52">
        <v>779</v>
      </c>
      <c r="U165" s="52">
        <v>728</v>
      </c>
      <c r="V165" s="52">
        <v>1308</v>
      </c>
      <c r="W165" s="52">
        <v>2839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343</v>
      </c>
      <c r="D171" s="52">
        <v>365</v>
      </c>
      <c r="E171" s="52">
        <v>427</v>
      </c>
      <c r="F171" s="52">
        <v>695</v>
      </c>
      <c r="G171" s="52">
        <v>685</v>
      </c>
      <c r="H171" s="52">
        <v>860</v>
      </c>
      <c r="I171" s="52">
        <v>502</v>
      </c>
      <c r="J171" s="52">
        <v>544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1229</v>
      </c>
      <c r="R171" s="52">
        <v>1581</v>
      </c>
      <c r="S171" s="52">
        <v>2109</v>
      </c>
      <c r="T171" s="52">
        <v>2056</v>
      </c>
      <c r="U171" s="52">
        <v>2212</v>
      </c>
      <c r="V171" s="52">
        <v>2925</v>
      </c>
      <c r="W171" s="52">
        <v>3090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88</v>
      </c>
      <c r="E172" s="52">
        <v>29</v>
      </c>
      <c r="F172" s="52">
        <v>17</v>
      </c>
      <c r="G172" s="52">
        <v>53</v>
      </c>
      <c r="H172" s="52">
        <v>61</v>
      </c>
      <c r="I172" s="52">
        <v>88</v>
      </c>
      <c r="J172" s="52">
        <v>98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571</v>
      </c>
      <c r="R172" s="52">
        <v>1524</v>
      </c>
      <c r="S172" s="52">
        <v>2031</v>
      </c>
      <c r="T172" s="52">
        <v>1299</v>
      </c>
      <c r="U172" s="52">
        <v>482</v>
      </c>
      <c r="V172" s="52">
        <v>770</v>
      </c>
      <c r="W172" s="52">
        <v>28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277</v>
      </c>
      <c r="D176" s="52">
        <v>282</v>
      </c>
      <c r="E176" s="52">
        <v>299</v>
      </c>
      <c r="F176" s="52">
        <v>534</v>
      </c>
      <c r="G176" s="52">
        <v>591</v>
      </c>
      <c r="H176" s="52">
        <v>781</v>
      </c>
      <c r="I176" s="52">
        <v>554</v>
      </c>
      <c r="J176" s="52">
        <v>578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1300</v>
      </c>
      <c r="R176" s="52">
        <v>2438</v>
      </c>
      <c r="S176" s="52">
        <v>3702</v>
      </c>
      <c r="T176" s="52">
        <v>2540</v>
      </c>
      <c r="U176" s="52">
        <v>2020</v>
      </c>
      <c r="V176" s="52">
        <v>2729</v>
      </c>
      <c r="W176" s="52">
        <v>2369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66</v>
      </c>
      <c r="D177" s="36">
        <v>171</v>
      </c>
      <c r="E177" s="36">
        <v>157</v>
      </c>
      <c r="F177" s="36">
        <v>178</v>
      </c>
      <c r="G177" s="36">
        <v>147</v>
      </c>
      <c r="H177" s="36">
        <v>140</v>
      </c>
      <c r="I177" s="36">
        <v>36</v>
      </c>
      <c r="J177" s="36">
        <v>64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500</v>
      </c>
      <c r="R177" s="36">
        <v>667</v>
      </c>
      <c r="S177" s="36">
        <v>438</v>
      </c>
      <c r="T177" s="36">
        <v>815</v>
      </c>
      <c r="U177" s="36">
        <v>674</v>
      </c>
      <c r="V177" s="36">
        <v>966</v>
      </c>
      <c r="W177" s="36">
        <v>749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3493</v>
      </c>
      <c r="D26" s="52">
        <v>3304</v>
      </c>
      <c r="E26" s="52">
        <v>632</v>
      </c>
      <c r="F26" s="52">
        <v>0</v>
      </c>
      <c r="G26" s="52">
        <v>155</v>
      </c>
      <c r="H26" s="52">
        <v>118</v>
      </c>
      <c r="I26" s="52">
        <v>580</v>
      </c>
      <c r="J26" s="52">
        <v>1054</v>
      </c>
      <c r="K26" s="52">
        <v>2466</v>
      </c>
      <c r="L26" s="52">
        <v>1566</v>
      </c>
      <c r="M26" s="52">
        <v>3827</v>
      </c>
      <c r="N26" s="52">
        <v>5308</v>
      </c>
      <c r="O26" s="52">
        <v>4380</v>
      </c>
      <c r="P26" s="52">
        <v>258</v>
      </c>
      <c r="Q26" s="52">
        <v>132</v>
      </c>
      <c r="R26" s="52">
        <v>0</v>
      </c>
      <c r="S26" s="52">
        <v>3</v>
      </c>
      <c r="T26" s="52">
        <v>0</v>
      </c>
      <c r="U26" s="52">
        <v>0</v>
      </c>
      <c r="V26" s="52">
        <v>89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4866</v>
      </c>
      <c r="D29" s="52">
        <v>2805</v>
      </c>
      <c r="E29" s="52">
        <v>1601</v>
      </c>
      <c r="F29" s="52">
        <v>1380</v>
      </c>
      <c r="G29" s="52">
        <v>730</v>
      </c>
      <c r="H29" s="52">
        <v>710</v>
      </c>
      <c r="I29" s="52">
        <v>286</v>
      </c>
      <c r="J29" s="52">
        <v>291</v>
      </c>
      <c r="K29" s="52">
        <v>774</v>
      </c>
      <c r="L29" s="52">
        <v>1517</v>
      </c>
      <c r="M29" s="52">
        <v>2040</v>
      </c>
      <c r="N29" s="52">
        <v>1945</v>
      </c>
      <c r="O29" s="52">
        <v>2623</v>
      </c>
      <c r="P29" s="52">
        <v>1563</v>
      </c>
      <c r="Q29" s="52">
        <v>631</v>
      </c>
      <c r="R29" s="52">
        <v>191</v>
      </c>
      <c r="S29" s="52">
        <v>209</v>
      </c>
      <c r="T29" s="52">
        <v>76</v>
      </c>
      <c r="U29" s="52">
        <v>63</v>
      </c>
      <c r="V29" s="52">
        <v>65</v>
      </c>
      <c r="W29" s="52">
        <v>313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10573</v>
      </c>
      <c r="D35" s="52">
        <f>RES_hhdet_in!D35-RES_hhdet_in_new!D35</f>
        <v>8377</v>
      </c>
      <c r="E35" s="52">
        <f>RES_hhdet_in!E35-RES_hhdet_in_new!E35</f>
        <v>7385</v>
      </c>
      <c r="F35" s="52">
        <f>RES_hhdet_in!F35-RES_hhdet_in_new!F35</f>
        <v>7289</v>
      </c>
      <c r="G35" s="52">
        <f>RES_hhdet_in!G35-RES_hhdet_in_new!G35</f>
        <v>8227</v>
      </c>
      <c r="H35" s="52">
        <f>RES_hhdet_in!H35-RES_hhdet_in_new!H35</f>
        <v>9198</v>
      </c>
      <c r="I35" s="52">
        <f>RES_hhdet_in!I35-RES_hhdet_in_new!I35</f>
        <v>3088</v>
      </c>
      <c r="J35" s="52">
        <f>RES_hhdet_in!J35-RES_hhdet_in_new!J35</f>
        <v>2687</v>
      </c>
      <c r="K35" s="52">
        <f>RES_hhdet_in!K35-RES_hhdet_in_new!K35</f>
        <v>1414</v>
      </c>
      <c r="L35" s="52">
        <f>RES_hhdet_in!L35-RES_hhdet_in_new!L35</f>
        <v>95</v>
      </c>
      <c r="M35" s="52">
        <f>RES_hhdet_in!M35-RES_hhdet_in_new!M35</f>
        <v>2741</v>
      </c>
      <c r="N35" s="52">
        <f>RES_hhdet_in!N35-RES_hhdet_in_new!N35</f>
        <v>2055</v>
      </c>
      <c r="O35" s="52">
        <f>RES_hhdet_in!O35-RES_hhdet_in_new!O35</f>
        <v>5987</v>
      </c>
      <c r="P35" s="52">
        <f>RES_hhdet_in!P35-RES_hhdet_in_new!P35</f>
        <v>1043</v>
      </c>
      <c r="Q35" s="52">
        <f>RES_hhdet_in!Q35-RES_hhdet_in_new!Q35</f>
        <v>1769</v>
      </c>
      <c r="R35" s="52">
        <f>RES_hhdet_in!R35-RES_hhdet_in_new!R35</f>
        <v>493</v>
      </c>
      <c r="S35" s="52">
        <f>RES_hhdet_in!S35-RES_hhdet_in_new!S35</f>
        <v>839</v>
      </c>
      <c r="T35" s="52">
        <f>RES_hhdet_in!T35-RES_hhdet_in_new!T35</f>
        <v>200</v>
      </c>
      <c r="U35" s="52">
        <f>RES_hhdet_in!U35-RES_hhdet_in_new!U35</f>
        <v>1804</v>
      </c>
      <c r="V35" s="52">
        <f>RES_hhdet_in!V35-RES_hhdet_in_new!V35</f>
        <v>3167</v>
      </c>
      <c r="W35" s="52">
        <f>RES_hhdet_in!W35-RES_hhdet_in_new!W35</f>
        <v>2532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2029</v>
      </c>
      <c r="E36" s="52">
        <f>RES_hhdet_in!E36-RES_hhdet_in_new!E36</f>
        <v>510</v>
      </c>
      <c r="F36" s="52">
        <f>RES_hhdet_in!F36-RES_hhdet_in_new!F36</f>
        <v>174</v>
      </c>
      <c r="G36" s="52">
        <f>RES_hhdet_in!G36-RES_hhdet_in_new!G36</f>
        <v>633</v>
      </c>
      <c r="H36" s="52">
        <f>RES_hhdet_in!H36-RES_hhdet_in_new!H36</f>
        <v>653</v>
      </c>
      <c r="I36" s="52">
        <f>RES_hhdet_in!I36-RES_hhdet_in_new!I36</f>
        <v>542</v>
      </c>
      <c r="J36" s="52">
        <f>RES_hhdet_in!J36-RES_hhdet_in_new!J36</f>
        <v>483</v>
      </c>
      <c r="K36" s="52">
        <f>RES_hhdet_in!K36-RES_hhdet_in_new!K36</f>
        <v>4012</v>
      </c>
      <c r="L36" s="52">
        <f>RES_hhdet_in!L36-RES_hhdet_in_new!L36</f>
        <v>3327</v>
      </c>
      <c r="M36" s="52">
        <f>RES_hhdet_in!M36-RES_hhdet_in_new!M36</f>
        <v>1609</v>
      </c>
      <c r="N36" s="52">
        <f>RES_hhdet_in!N36-RES_hhdet_in_new!N36</f>
        <v>3716</v>
      </c>
      <c r="O36" s="52">
        <f>RES_hhdet_in!O36-RES_hhdet_in_new!O36</f>
        <v>73</v>
      </c>
      <c r="P36" s="52">
        <f>RES_hhdet_in!P36-RES_hhdet_in_new!P36</f>
        <v>400</v>
      </c>
      <c r="Q36" s="52">
        <f>RES_hhdet_in!Q36-RES_hhdet_in_new!Q36</f>
        <v>823</v>
      </c>
      <c r="R36" s="52">
        <f>RES_hhdet_in!R36-RES_hhdet_in_new!R36</f>
        <v>463</v>
      </c>
      <c r="S36" s="52">
        <f>RES_hhdet_in!S36-RES_hhdet_in_new!S36</f>
        <v>795</v>
      </c>
      <c r="T36" s="52">
        <f>RES_hhdet_in!T36-RES_hhdet_in_new!T36</f>
        <v>120</v>
      </c>
      <c r="U36" s="52">
        <f>RES_hhdet_in!U36-RES_hhdet_in_new!U36</f>
        <v>391</v>
      </c>
      <c r="V36" s="52">
        <f>RES_hhdet_in!V36-RES_hhdet_in_new!V36</f>
        <v>827</v>
      </c>
      <c r="W36" s="52">
        <f>RES_hhdet_in!W36-RES_hhdet_in_new!W36</f>
        <v>18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8523</v>
      </c>
      <c r="D40" s="52">
        <v>6480</v>
      </c>
      <c r="E40" s="52">
        <v>5180</v>
      </c>
      <c r="F40" s="52">
        <v>5600</v>
      </c>
      <c r="G40" s="52">
        <v>7104</v>
      </c>
      <c r="H40" s="52">
        <v>8348</v>
      </c>
      <c r="I40" s="52">
        <v>3413</v>
      </c>
      <c r="J40" s="52">
        <v>2861</v>
      </c>
      <c r="K40" s="52">
        <v>4140</v>
      </c>
      <c r="L40" s="52">
        <v>2108</v>
      </c>
      <c r="M40" s="52">
        <v>3016</v>
      </c>
      <c r="N40" s="52">
        <v>4884</v>
      </c>
      <c r="O40" s="52">
        <v>3840</v>
      </c>
      <c r="P40" s="52">
        <v>1247</v>
      </c>
      <c r="Q40" s="52">
        <v>2024</v>
      </c>
      <c r="R40" s="52">
        <v>746</v>
      </c>
      <c r="S40" s="52">
        <v>1458</v>
      </c>
      <c r="T40" s="52">
        <v>230</v>
      </c>
      <c r="U40" s="52">
        <v>1612</v>
      </c>
      <c r="V40" s="52">
        <v>2883</v>
      </c>
      <c r="W40" s="52">
        <v>1906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2050</v>
      </c>
      <c r="D41" s="36">
        <v>3925</v>
      </c>
      <c r="E41" s="36">
        <v>2714</v>
      </c>
      <c r="F41" s="36">
        <v>1864</v>
      </c>
      <c r="G41" s="36">
        <v>1758</v>
      </c>
      <c r="H41" s="36">
        <v>1495</v>
      </c>
      <c r="I41" s="36">
        <v>221</v>
      </c>
      <c r="J41" s="36">
        <v>314</v>
      </c>
      <c r="K41" s="36">
        <v>1288</v>
      </c>
      <c r="L41" s="36">
        <v>1305</v>
      </c>
      <c r="M41" s="36">
        <v>1339</v>
      </c>
      <c r="N41" s="36">
        <v>890</v>
      </c>
      <c r="O41" s="36">
        <v>1483</v>
      </c>
      <c r="P41" s="36">
        <v>709</v>
      </c>
      <c r="Q41" s="36">
        <v>776</v>
      </c>
      <c r="R41" s="36">
        <v>200</v>
      </c>
      <c r="S41" s="36">
        <v>169</v>
      </c>
      <c r="T41" s="36">
        <v>73</v>
      </c>
      <c r="U41" s="36">
        <v>543</v>
      </c>
      <c r="V41" s="36">
        <v>1023</v>
      </c>
      <c r="W41" s="36">
        <v>593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31</v>
      </c>
      <c r="D45" s="52">
        <v>0</v>
      </c>
      <c r="E45" s="52">
        <v>0</v>
      </c>
      <c r="F45" s="52">
        <v>0</v>
      </c>
      <c r="G45" s="52">
        <v>0</v>
      </c>
      <c r="H45" s="52">
        <v>29</v>
      </c>
      <c r="I45" s="52">
        <v>281</v>
      </c>
      <c r="J45" s="52">
        <v>292</v>
      </c>
      <c r="K45" s="52">
        <v>286</v>
      </c>
      <c r="L45" s="52">
        <v>94</v>
      </c>
      <c r="M45" s="52">
        <v>197</v>
      </c>
      <c r="N45" s="52">
        <v>175</v>
      </c>
      <c r="O45" s="52">
        <v>184</v>
      </c>
      <c r="P45" s="52">
        <v>1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7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285</v>
      </c>
      <c r="D48" s="52">
        <v>132</v>
      </c>
      <c r="E48" s="52">
        <v>27</v>
      </c>
      <c r="F48" s="52">
        <v>41</v>
      </c>
      <c r="G48" s="52">
        <v>30</v>
      </c>
      <c r="H48" s="52">
        <v>34</v>
      </c>
      <c r="I48" s="52">
        <v>18</v>
      </c>
      <c r="J48" s="52">
        <v>55</v>
      </c>
      <c r="K48" s="52">
        <v>152</v>
      </c>
      <c r="L48" s="52">
        <v>195</v>
      </c>
      <c r="M48" s="52">
        <v>177</v>
      </c>
      <c r="N48" s="52">
        <v>101</v>
      </c>
      <c r="O48" s="52">
        <v>97</v>
      </c>
      <c r="P48" s="52">
        <v>66</v>
      </c>
      <c r="Q48" s="52">
        <v>20</v>
      </c>
      <c r="R48" s="52">
        <v>3</v>
      </c>
      <c r="S48" s="52">
        <v>8</v>
      </c>
      <c r="T48" s="52">
        <v>4</v>
      </c>
      <c r="U48" s="52">
        <v>0</v>
      </c>
      <c r="V48" s="52">
        <v>0</v>
      </c>
      <c r="W48" s="52">
        <v>5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462</v>
      </c>
      <c r="D54" s="52">
        <f>RES_hhdet_in!D54-RES_hhdet_in_new!D54</f>
        <v>0</v>
      </c>
      <c r="E54" s="52">
        <f>RES_hhdet_in!E54-RES_hhdet_in_new!E54</f>
        <v>126</v>
      </c>
      <c r="F54" s="52">
        <f>RES_hhdet_in!F54-RES_hhdet_in_new!F54</f>
        <v>580</v>
      </c>
      <c r="G54" s="52">
        <f>RES_hhdet_in!G54-RES_hhdet_in_new!G54</f>
        <v>718</v>
      </c>
      <c r="H54" s="52">
        <f>RES_hhdet_in!H54-RES_hhdet_in_new!H54</f>
        <v>748</v>
      </c>
      <c r="I54" s="52">
        <f>RES_hhdet_in!I54-RES_hhdet_in_new!I54</f>
        <v>276</v>
      </c>
      <c r="J54" s="52">
        <f>RES_hhdet_in!J54-RES_hhdet_in_new!J54</f>
        <v>258</v>
      </c>
      <c r="K54" s="52">
        <f>RES_hhdet_in!K54-RES_hhdet_in_new!K54</f>
        <v>80</v>
      </c>
      <c r="L54" s="52">
        <f>RES_hhdet_in!L54-RES_hhdet_in_new!L54</f>
        <v>3</v>
      </c>
      <c r="M54" s="52">
        <f>RES_hhdet_in!M54-RES_hhdet_in_new!M54</f>
        <v>158</v>
      </c>
      <c r="N54" s="52">
        <f>RES_hhdet_in!N54-RES_hhdet_in_new!N54</f>
        <v>97</v>
      </c>
      <c r="O54" s="52">
        <f>RES_hhdet_in!O54-RES_hhdet_in_new!O54</f>
        <v>393</v>
      </c>
      <c r="P54" s="52">
        <f>RES_hhdet_in!P54-RES_hhdet_in_new!P54</f>
        <v>155</v>
      </c>
      <c r="Q54" s="52">
        <f>RES_hhdet_in!Q54-RES_hhdet_in_new!Q54</f>
        <v>172</v>
      </c>
      <c r="R54" s="52">
        <f>RES_hhdet_in!R54-RES_hhdet_in_new!R54</f>
        <v>125</v>
      </c>
      <c r="S54" s="52">
        <f>RES_hhdet_in!S54-RES_hhdet_in_new!S54</f>
        <v>41</v>
      </c>
      <c r="T54" s="52">
        <f>RES_hhdet_in!T54-RES_hhdet_in_new!T54</f>
        <v>14</v>
      </c>
      <c r="U54" s="52">
        <f>RES_hhdet_in!U54-RES_hhdet_in_new!U54</f>
        <v>34</v>
      </c>
      <c r="V54" s="52">
        <f>RES_hhdet_in!V54-RES_hhdet_in_new!V54</f>
        <v>27</v>
      </c>
      <c r="W54" s="52">
        <f>RES_hhdet_in!W54-RES_hhdet_in_new!W54</f>
        <v>22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9</v>
      </c>
      <c r="F55" s="52">
        <f>RES_hhdet_in!F55-RES_hhdet_in_new!F55</f>
        <v>14</v>
      </c>
      <c r="G55" s="52">
        <f>RES_hhdet_in!G55-RES_hhdet_in_new!G55</f>
        <v>55</v>
      </c>
      <c r="H55" s="52">
        <f>RES_hhdet_in!H55-RES_hhdet_in_new!H55</f>
        <v>53</v>
      </c>
      <c r="I55" s="52">
        <f>RES_hhdet_in!I55-RES_hhdet_in_new!I55</f>
        <v>46</v>
      </c>
      <c r="J55" s="52">
        <f>RES_hhdet_in!J55-RES_hhdet_in_new!J55</f>
        <v>46</v>
      </c>
      <c r="K55" s="52">
        <f>RES_hhdet_in!K55-RES_hhdet_in_new!K55</f>
        <v>230</v>
      </c>
      <c r="L55" s="52">
        <f>RES_hhdet_in!L55-RES_hhdet_in_new!L55</f>
        <v>115</v>
      </c>
      <c r="M55" s="52">
        <f>RES_hhdet_in!M55-RES_hhdet_in_new!M55</f>
        <v>93</v>
      </c>
      <c r="N55" s="52">
        <f>RES_hhdet_in!N55-RES_hhdet_in_new!N55</f>
        <v>183</v>
      </c>
      <c r="O55" s="52">
        <f>RES_hhdet_in!O55-RES_hhdet_in_new!O55</f>
        <v>3</v>
      </c>
      <c r="P55" s="52">
        <f>RES_hhdet_in!P55-RES_hhdet_in_new!P55</f>
        <v>55</v>
      </c>
      <c r="Q55" s="52">
        <f>RES_hhdet_in!Q55-RES_hhdet_in_new!Q55</f>
        <v>78</v>
      </c>
      <c r="R55" s="52">
        <f>RES_hhdet_in!R55-RES_hhdet_in_new!R55</f>
        <v>109</v>
      </c>
      <c r="S55" s="52">
        <f>RES_hhdet_in!S55-RES_hhdet_in_new!S55</f>
        <v>33</v>
      </c>
      <c r="T55" s="52">
        <f>RES_hhdet_in!T55-RES_hhdet_in_new!T55</f>
        <v>5</v>
      </c>
      <c r="U55" s="52">
        <f>RES_hhdet_in!U55-RES_hhdet_in_new!U55</f>
        <v>6</v>
      </c>
      <c r="V55" s="52">
        <f>RES_hhdet_in!V55-RES_hhdet_in_new!V55</f>
        <v>5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372</v>
      </c>
      <c r="D59" s="52">
        <v>0</v>
      </c>
      <c r="E59" s="52">
        <v>89</v>
      </c>
      <c r="F59" s="52">
        <v>445</v>
      </c>
      <c r="G59" s="52">
        <v>620</v>
      </c>
      <c r="H59" s="52">
        <v>682</v>
      </c>
      <c r="I59" s="52">
        <v>300</v>
      </c>
      <c r="J59" s="52">
        <v>276</v>
      </c>
      <c r="K59" s="52">
        <v>237</v>
      </c>
      <c r="L59" s="52">
        <v>75</v>
      </c>
      <c r="M59" s="52">
        <v>173</v>
      </c>
      <c r="N59" s="52">
        <v>241</v>
      </c>
      <c r="O59" s="52">
        <v>255</v>
      </c>
      <c r="P59" s="52">
        <v>155</v>
      </c>
      <c r="Q59" s="52">
        <v>185</v>
      </c>
      <c r="R59" s="52">
        <v>182</v>
      </c>
      <c r="S59" s="52">
        <v>68</v>
      </c>
      <c r="T59" s="52">
        <v>15</v>
      </c>
      <c r="U59" s="52">
        <v>26</v>
      </c>
      <c r="V59" s="52">
        <v>23</v>
      </c>
      <c r="W59" s="52">
        <v>20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90</v>
      </c>
      <c r="D60" s="36">
        <v>0</v>
      </c>
      <c r="E60" s="36">
        <v>46</v>
      </c>
      <c r="F60" s="36">
        <v>148</v>
      </c>
      <c r="G60" s="36">
        <v>153</v>
      </c>
      <c r="H60" s="36">
        <v>121</v>
      </c>
      <c r="I60" s="36">
        <v>19</v>
      </c>
      <c r="J60" s="36">
        <v>29</v>
      </c>
      <c r="K60" s="36">
        <v>70</v>
      </c>
      <c r="L60" s="36">
        <v>44</v>
      </c>
      <c r="M60" s="36">
        <v>78</v>
      </c>
      <c r="N60" s="36">
        <v>41</v>
      </c>
      <c r="O60" s="36">
        <v>99</v>
      </c>
      <c r="P60" s="36">
        <v>85</v>
      </c>
      <c r="Q60" s="36">
        <v>68</v>
      </c>
      <c r="R60" s="36">
        <v>46</v>
      </c>
      <c r="S60" s="36">
        <v>7</v>
      </c>
      <c r="T60" s="36">
        <v>3</v>
      </c>
      <c r="U60" s="36">
        <v>8</v>
      </c>
      <c r="V60" s="36">
        <v>7</v>
      </c>
      <c r="W60" s="36">
        <v>5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0</v>
      </c>
      <c r="D69" s="52">
        <f>RES_hhdet_in!D69-RES_hhdet_in_new!D69</f>
        <v>0</v>
      </c>
      <c r="E69" s="52">
        <f>RES_hhdet_in!E69-RES_hhdet_in_new!E69</f>
        <v>0</v>
      </c>
      <c r="F69" s="52">
        <f>RES_hhdet_in!F69-RES_hhdet_in_new!F69</f>
        <v>0</v>
      </c>
      <c r="G69" s="52">
        <f>RES_hhdet_in!G69-RES_hhdet_in_new!G69</f>
        <v>0</v>
      </c>
      <c r="H69" s="52">
        <f>RES_hhdet_in!H69-RES_hhdet_in_new!H69</f>
        <v>0</v>
      </c>
      <c r="I69" s="52">
        <f>RES_hhdet_in!I69-RES_hhdet_in_new!I69</f>
        <v>0</v>
      </c>
      <c r="J69" s="52">
        <f>RES_hhdet_in!J69-RES_hhdet_in_new!J69</f>
        <v>0</v>
      </c>
      <c r="K69" s="52">
        <f>RES_hhdet_in!K69-RES_hhdet_in_new!K69</f>
        <v>0</v>
      </c>
      <c r="L69" s="52">
        <f>RES_hhdet_in!L69-RES_hhdet_in_new!L69</f>
        <v>0</v>
      </c>
      <c r="M69" s="52">
        <f>RES_hhdet_in!M69-RES_hhdet_in_new!M69</f>
        <v>0</v>
      </c>
      <c r="N69" s="52">
        <f>RES_hhdet_in!N69-RES_hhdet_in_new!N69</f>
        <v>0</v>
      </c>
      <c r="O69" s="52">
        <f>RES_hhdet_in!O69-RES_hhdet_in_new!O69</f>
        <v>0</v>
      </c>
      <c r="P69" s="52">
        <f>RES_hhdet_in!P69-RES_hhdet_in_new!P69</f>
        <v>0</v>
      </c>
      <c r="Q69" s="52">
        <f>RES_hhdet_in!Q69-RES_hhdet_in_new!Q69</f>
        <v>0</v>
      </c>
      <c r="R69" s="52">
        <f>RES_hhdet_in!R69-RES_hhdet_in_new!R69</f>
        <v>0</v>
      </c>
      <c r="S69" s="52">
        <f>RES_hhdet_in!S69-RES_hhdet_in_new!S69</f>
        <v>0</v>
      </c>
      <c r="T69" s="52">
        <f>RES_hhdet_in!T69-RES_hhdet_in_new!T69</f>
        <v>0</v>
      </c>
      <c r="U69" s="52">
        <f>RES_hhdet_in!U69-RES_hhdet_in_new!U69</f>
        <v>0</v>
      </c>
      <c r="V69" s="52">
        <f>RES_hhdet_in!V69-RES_hhdet_in_new!V69</f>
        <v>0</v>
      </c>
      <c r="W69" s="52">
        <f>RES_hhdet_in!W69-RES_hhdet_in_new!W69</f>
        <v>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0</v>
      </c>
      <c r="E73" s="52">
        <f>RES_hhdet_in!E73-RES_hhdet_in_new!E73</f>
        <v>0</v>
      </c>
      <c r="F73" s="52">
        <f>RES_hhdet_in!F73-RES_hhdet_in_new!F73</f>
        <v>0</v>
      </c>
      <c r="G73" s="52">
        <f>RES_hhdet_in!G73-RES_hhdet_in_new!G73</f>
        <v>0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5890</v>
      </c>
      <c r="M83" s="52">
        <v>1909</v>
      </c>
      <c r="N83" s="52">
        <v>1299</v>
      </c>
      <c r="O83" s="52">
        <v>80</v>
      </c>
      <c r="P83" s="52">
        <v>260</v>
      </c>
      <c r="Q83" s="52">
        <v>0</v>
      </c>
      <c r="R83" s="52">
        <v>138</v>
      </c>
      <c r="S83" s="52">
        <v>0</v>
      </c>
      <c r="T83" s="52">
        <v>273</v>
      </c>
      <c r="U83" s="52">
        <v>203</v>
      </c>
      <c r="V83" s="52">
        <v>0</v>
      </c>
      <c r="W83" s="52">
        <v>46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79</v>
      </c>
      <c r="M86" s="52">
        <v>3127</v>
      </c>
      <c r="N86" s="52">
        <v>960</v>
      </c>
      <c r="O86" s="52">
        <v>705</v>
      </c>
      <c r="P86" s="52">
        <v>115</v>
      </c>
      <c r="Q86" s="52">
        <v>188</v>
      </c>
      <c r="R86" s="52">
        <v>133</v>
      </c>
      <c r="S86" s="52">
        <v>132</v>
      </c>
      <c r="T86" s="52">
        <v>125</v>
      </c>
      <c r="U86" s="52">
        <v>141</v>
      </c>
      <c r="V86" s="52">
        <v>188</v>
      </c>
      <c r="W86" s="52">
        <v>348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0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172</v>
      </c>
      <c r="M96" s="52">
        <f>RES_hhdet_in!M96-RES_hhdet_in_new!M96</f>
        <v>1213</v>
      </c>
      <c r="N96" s="52">
        <f>RES_hhdet_in!N96-RES_hhdet_in_new!N96</f>
        <v>504</v>
      </c>
      <c r="O96" s="52">
        <f>RES_hhdet_in!O96-RES_hhdet_in_new!O96</f>
        <v>946</v>
      </c>
      <c r="P96" s="52">
        <f>RES_hhdet_in!P96-RES_hhdet_in_new!P96</f>
        <v>359</v>
      </c>
      <c r="Q96" s="52">
        <f>RES_hhdet_in!Q96-RES_hhdet_in_new!Q96</f>
        <v>620</v>
      </c>
      <c r="R96" s="52">
        <f>RES_hhdet_in!R96-RES_hhdet_in_new!R96</f>
        <v>1186</v>
      </c>
      <c r="S96" s="52">
        <f>RES_hhdet_in!S96-RES_hhdet_in_new!S96</f>
        <v>1348</v>
      </c>
      <c r="T96" s="52">
        <f>RES_hhdet_in!T96-RES_hhdet_in_new!T96</f>
        <v>2729</v>
      </c>
      <c r="U96" s="52">
        <f>RES_hhdet_in!U96-RES_hhdet_in_new!U96</f>
        <v>1371</v>
      </c>
      <c r="V96" s="52">
        <f>RES_hhdet_in!V96-RES_hhdet_in_new!V96</f>
        <v>643</v>
      </c>
      <c r="W96" s="52">
        <f>RES_hhdet_in!W96-RES_hhdet_in_new!W96</f>
        <v>378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5718</v>
      </c>
      <c r="M97" s="52">
        <f>RES_hhdet_in!M97-RES_hhdet_in_new!M97</f>
        <v>711</v>
      </c>
      <c r="N97" s="52">
        <f>RES_hhdet_in!N97-RES_hhdet_in_new!N97</f>
        <v>915</v>
      </c>
      <c r="O97" s="52">
        <f>RES_hhdet_in!O97-RES_hhdet_in_new!O97</f>
        <v>10</v>
      </c>
      <c r="P97" s="52">
        <f>RES_hhdet_in!P97-RES_hhdet_in_new!P97</f>
        <v>140</v>
      </c>
      <c r="Q97" s="52">
        <f>RES_hhdet_in!Q97-RES_hhdet_in_new!Q97</f>
        <v>289</v>
      </c>
      <c r="R97" s="52">
        <f>RES_hhdet_in!R97-RES_hhdet_in_new!R97</f>
        <v>1127</v>
      </c>
      <c r="S97" s="52">
        <f>RES_hhdet_in!S97-RES_hhdet_in_new!S97</f>
        <v>1279</v>
      </c>
      <c r="T97" s="52">
        <f>RES_hhdet_in!T97-RES_hhdet_in_new!T97</f>
        <v>1719</v>
      </c>
      <c r="U97" s="52">
        <f>RES_hhdet_in!U97-RES_hhdet_in_new!U97</f>
        <v>300</v>
      </c>
      <c r="V97" s="52">
        <f>RES_hhdet_in!V97-RES_hhdet_in_new!V97</f>
        <v>165</v>
      </c>
      <c r="W97" s="52">
        <f>RES_hhdet_in!W97-RES_hhdet_in_new!W97</f>
        <v>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3636</v>
      </c>
      <c r="M102" s="52">
        <v>1332</v>
      </c>
      <c r="N102" s="52">
        <v>1201</v>
      </c>
      <c r="O102" s="52">
        <v>301</v>
      </c>
      <c r="P102" s="52">
        <v>621</v>
      </c>
      <c r="Q102" s="52">
        <v>682</v>
      </c>
      <c r="R102" s="52">
        <v>1816</v>
      </c>
      <c r="S102" s="52">
        <v>2324</v>
      </c>
      <c r="T102" s="52">
        <v>3364</v>
      </c>
      <c r="U102" s="52">
        <v>1234</v>
      </c>
      <c r="V102" s="52">
        <v>597</v>
      </c>
      <c r="W102" s="52">
        <v>290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2254</v>
      </c>
      <c r="M103" s="36">
        <v>592</v>
      </c>
      <c r="N103" s="36">
        <v>217</v>
      </c>
      <c r="O103" s="36">
        <v>121</v>
      </c>
      <c r="P103" s="36">
        <v>356</v>
      </c>
      <c r="Q103" s="36">
        <v>263</v>
      </c>
      <c r="R103" s="36">
        <v>495</v>
      </c>
      <c r="S103" s="36">
        <v>270</v>
      </c>
      <c r="T103" s="36">
        <v>1074</v>
      </c>
      <c r="U103" s="36">
        <v>422</v>
      </c>
      <c r="V103" s="36">
        <v>209</v>
      </c>
      <c r="W103" s="36">
        <v>81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3420</v>
      </c>
      <c r="D145" s="52">
        <v>3932</v>
      </c>
      <c r="E145" s="52">
        <v>6284</v>
      </c>
      <c r="F145" s="52">
        <v>6337</v>
      </c>
      <c r="G145" s="52">
        <v>5732</v>
      </c>
      <c r="H145" s="52">
        <v>5957</v>
      </c>
      <c r="I145" s="52">
        <v>6217</v>
      </c>
      <c r="J145" s="52">
        <v>6108</v>
      </c>
      <c r="K145" s="52">
        <v>6074</v>
      </c>
      <c r="L145" s="52">
        <v>2547</v>
      </c>
      <c r="M145" s="52">
        <v>4771</v>
      </c>
      <c r="N145" s="52">
        <v>5200</v>
      </c>
      <c r="O145" s="52">
        <v>4847</v>
      </c>
      <c r="P145" s="52">
        <v>2366</v>
      </c>
      <c r="Q145" s="52">
        <v>3691</v>
      </c>
      <c r="R145" s="52">
        <v>6574</v>
      </c>
      <c r="S145" s="52">
        <v>6671</v>
      </c>
      <c r="T145" s="52">
        <v>10956</v>
      </c>
      <c r="U145" s="52">
        <v>7560</v>
      </c>
      <c r="V145" s="52">
        <v>5597</v>
      </c>
      <c r="W145" s="52">
        <v>3960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3504</v>
      </c>
      <c r="D147" s="52">
        <v>3440</v>
      </c>
      <c r="E147" s="52">
        <v>4357</v>
      </c>
      <c r="F147" s="52">
        <v>6631</v>
      </c>
      <c r="G147" s="52">
        <v>6180</v>
      </c>
      <c r="H147" s="52">
        <v>7673</v>
      </c>
      <c r="I147" s="52">
        <v>5433</v>
      </c>
      <c r="J147" s="52">
        <v>5200</v>
      </c>
      <c r="K147" s="52">
        <v>8452</v>
      </c>
      <c r="L147" s="52">
        <v>8301</v>
      </c>
      <c r="M147" s="52">
        <v>5215</v>
      </c>
      <c r="N147" s="52">
        <v>8181</v>
      </c>
      <c r="O147" s="52">
        <v>8131</v>
      </c>
      <c r="P147" s="52">
        <v>6787</v>
      </c>
      <c r="Q147" s="52">
        <v>9234</v>
      </c>
      <c r="R147" s="52">
        <v>9181</v>
      </c>
      <c r="S147" s="52">
        <v>11459</v>
      </c>
      <c r="T147" s="52">
        <v>10047</v>
      </c>
      <c r="U147" s="52">
        <v>12181</v>
      </c>
      <c r="V147" s="52">
        <v>14114</v>
      </c>
      <c r="W147" s="52">
        <v>23821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5663</v>
      </c>
      <c r="D153" s="52">
        <f>RES_hhdet_in!D153-RES_hhdet_in_new!D153</f>
        <v>4985</v>
      </c>
      <c r="E153" s="52">
        <f>RES_hhdet_in!E153-RES_hhdet_in_new!E153</f>
        <v>8075</v>
      </c>
      <c r="F153" s="52">
        <f>RES_hhdet_in!F153-RES_hhdet_in_new!F153</f>
        <v>8747</v>
      </c>
      <c r="G153" s="52">
        <f>RES_hhdet_in!G153-RES_hhdet_in_new!G153</f>
        <v>8278</v>
      </c>
      <c r="H153" s="52">
        <f>RES_hhdet_in!H153-RES_hhdet_in_new!H153</f>
        <v>9457</v>
      </c>
      <c r="I153" s="52">
        <f>RES_hhdet_in!I153-RES_hhdet_in_new!I153</f>
        <v>7860</v>
      </c>
      <c r="J153" s="52">
        <f>RES_hhdet_in!J153-RES_hhdet_in_new!J153</f>
        <v>8723</v>
      </c>
      <c r="K153" s="52">
        <f>RES_hhdet_in!K153-RES_hhdet_in_new!K153</f>
        <v>3283</v>
      </c>
      <c r="L153" s="52">
        <f>RES_hhdet_in!L153-RES_hhdet_in_new!L153</f>
        <v>293</v>
      </c>
      <c r="M153" s="52">
        <f>RES_hhdet_in!M153-RES_hhdet_in_new!M153</f>
        <v>8480</v>
      </c>
      <c r="N153" s="52">
        <f>RES_hhdet_in!N153-RES_hhdet_in_new!N153</f>
        <v>4942</v>
      </c>
      <c r="O153" s="52">
        <f>RES_hhdet_in!O153-RES_hhdet_in_new!O153</f>
        <v>14758</v>
      </c>
      <c r="P153" s="52">
        <f>RES_hhdet_in!P153-RES_hhdet_in_new!P153</f>
        <v>7327</v>
      </c>
      <c r="Q153" s="52">
        <f>RES_hhdet_in!Q153-RES_hhdet_in_new!Q153</f>
        <v>8322</v>
      </c>
      <c r="R153" s="52">
        <f>RES_hhdet_in!R153-RES_hhdet_in_new!R153</f>
        <v>7620</v>
      </c>
      <c r="S153" s="52">
        <f>RES_hhdet_in!S153-RES_hhdet_in_new!S153</f>
        <v>7308</v>
      </c>
      <c r="T153" s="52">
        <f>RES_hhdet_in!T153-RES_hhdet_in_new!T153</f>
        <v>10955</v>
      </c>
      <c r="U153" s="52">
        <f>RES_hhdet_in!U153-RES_hhdet_in_new!U153</f>
        <v>13201</v>
      </c>
      <c r="V153" s="52">
        <f>RES_hhdet_in!V153-RES_hhdet_in_new!V153</f>
        <v>11883</v>
      </c>
      <c r="W153" s="52">
        <f>RES_hhdet_in!W153-RES_hhdet_in_new!W153</f>
        <v>15075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1206</v>
      </c>
      <c r="E154" s="52">
        <f>RES_hhdet_in!E154-RES_hhdet_in_new!E154</f>
        <v>557</v>
      </c>
      <c r="F154" s="52">
        <f>RES_hhdet_in!F154-RES_hhdet_in_new!F154</f>
        <v>209</v>
      </c>
      <c r="G154" s="52">
        <f>RES_hhdet_in!G154-RES_hhdet_in_new!G154</f>
        <v>638</v>
      </c>
      <c r="H154" s="52">
        <f>RES_hhdet_in!H154-RES_hhdet_in_new!H154</f>
        <v>673</v>
      </c>
      <c r="I154" s="52">
        <f>RES_hhdet_in!I154-RES_hhdet_in_new!I154</f>
        <v>1382</v>
      </c>
      <c r="J154" s="52">
        <f>RES_hhdet_in!J154-RES_hhdet_in_new!J154</f>
        <v>1573</v>
      </c>
      <c r="K154" s="52">
        <f>RES_hhdet_in!K154-RES_hhdet_in_new!K154</f>
        <v>9327</v>
      </c>
      <c r="L154" s="52">
        <f>RES_hhdet_in!L154-RES_hhdet_in_new!L154</f>
        <v>9838</v>
      </c>
      <c r="M154" s="52">
        <f>RES_hhdet_in!M154-RES_hhdet_in_new!M154</f>
        <v>4979</v>
      </c>
      <c r="N154" s="52">
        <f>RES_hhdet_in!N154-RES_hhdet_in_new!N154</f>
        <v>8935</v>
      </c>
      <c r="O154" s="52">
        <f>RES_hhdet_in!O154-RES_hhdet_in_new!O154</f>
        <v>184</v>
      </c>
      <c r="P154" s="52">
        <f>RES_hhdet_in!P154-RES_hhdet_in_new!P154</f>
        <v>2841</v>
      </c>
      <c r="Q154" s="52">
        <f>RES_hhdet_in!Q154-RES_hhdet_in_new!Q154</f>
        <v>3863</v>
      </c>
      <c r="R154" s="52">
        <f>RES_hhdet_in!R154-RES_hhdet_in_new!R154</f>
        <v>7313</v>
      </c>
      <c r="S154" s="52">
        <f>RES_hhdet_in!S154-RES_hhdet_in_new!S154</f>
        <v>7006</v>
      </c>
      <c r="T154" s="52">
        <f>RES_hhdet_in!T154-RES_hhdet_in_new!T154</f>
        <v>6926</v>
      </c>
      <c r="U154" s="52">
        <f>RES_hhdet_in!U154-RES_hhdet_in_new!U154</f>
        <v>2869</v>
      </c>
      <c r="V154" s="52">
        <f>RES_hhdet_in!V154-RES_hhdet_in_new!V154</f>
        <v>3118</v>
      </c>
      <c r="W154" s="52">
        <f>RES_hhdet_in!W154-RES_hhdet_in_new!W154</f>
        <v>122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4566</v>
      </c>
      <c r="D158" s="52">
        <v>3855</v>
      </c>
      <c r="E158" s="52">
        <v>5668</v>
      </c>
      <c r="F158" s="52">
        <v>6720</v>
      </c>
      <c r="G158" s="52">
        <v>7147</v>
      </c>
      <c r="H158" s="52">
        <v>8593</v>
      </c>
      <c r="I158" s="52">
        <v>8676</v>
      </c>
      <c r="J158" s="52">
        <v>9275</v>
      </c>
      <c r="K158" s="52">
        <v>9618</v>
      </c>
      <c r="L158" s="52">
        <v>6259</v>
      </c>
      <c r="M158" s="52">
        <v>9317</v>
      </c>
      <c r="N158" s="52">
        <v>11747</v>
      </c>
      <c r="O158" s="52">
        <v>9688</v>
      </c>
      <c r="P158" s="52">
        <v>7103</v>
      </c>
      <c r="Q158" s="52">
        <v>8967</v>
      </c>
      <c r="R158" s="52">
        <v>11745</v>
      </c>
      <c r="S158" s="52">
        <v>12889</v>
      </c>
      <c r="T158" s="52">
        <v>13532</v>
      </c>
      <c r="U158" s="52">
        <v>11949</v>
      </c>
      <c r="V158" s="52">
        <v>11028</v>
      </c>
      <c r="W158" s="52">
        <v>10938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1098</v>
      </c>
      <c r="D159" s="36">
        <v>2335</v>
      </c>
      <c r="E159" s="36">
        <v>2966</v>
      </c>
      <c r="F159" s="36">
        <v>2235</v>
      </c>
      <c r="G159" s="36">
        <v>1769</v>
      </c>
      <c r="H159" s="36">
        <v>1537</v>
      </c>
      <c r="I159" s="36">
        <v>564</v>
      </c>
      <c r="J159" s="36">
        <v>1024</v>
      </c>
      <c r="K159" s="36">
        <v>2993</v>
      </c>
      <c r="L159" s="36">
        <v>3874</v>
      </c>
      <c r="M159" s="36">
        <v>4140</v>
      </c>
      <c r="N159" s="36">
        <v>2138</v>
      </c>
      <c r="O159" s="36">
        <v>3748</v>
      </c>
      <c r="P159" s="36">
        <v>4062</v>
      </c>
      <c r="Q159" s="36">
        <v>3454</v>
      </c>
      <c r="R159" s="36">
        <v>3211</v>
      </c>
      <c r="S159" s="36">
        <v>1520</v>
      </c>
      <c r="T159" s="36">
        <v>4326</v>
      </c>
      <c r="U159" s="36">
        <v>4002</v>
      </c>
      <c r="V159" s="36">
        <v>3907</v>
      </c>
      <c r="W159" s="36">
        <v>3444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648</v>
      </c>
      <c r="D163" s="52">
        <v>863</v>
      </c>
      <c r="E163" s="52">
        <v>869</v>
      </c>
      <c r="F163" s="52">
        <v>1336</v>
      </c>
      <c r="G163" s="52">
        <v>1257</v>
      </c>
      <c r="H163" s="52">
        <v>1447</v>
      </c>
      <c r="I163" s="52">
        <v>977</v>
      </c>
      <c r="J163" s="52">
        <v>930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763</v>
      </c>
      <c r="R163" s="52">
        <v>3398</v>
      </c>
      <c r="S163" s="52">
        <v>5336</v>
      </c>
      <c r="T163" s="52">
        <v>4613</v>
      </c>
      <c r="U163" s="52">
        <v>1890</v>
      </c>
      <c r="V163" s="52">
        <v>1863</v>
      </c>
      <c r="W163" s="52">
        <v>4303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1594</v>
      </c>
      <c r="D165" s="52">
        <v>906</v>
      </c>
      <c r="E165" s="52">
        <v>895</v>
      </c>
      <c r="F165" s="52">
        <v>888</v>
      </c>
      <c r="G165" s="52">
        <v>1061</v>
      </c>
      <c r="H165" s="52">
        <v>1242</v>
      </c>
      <c r="I165" s="52">
        <v>1076</v>
      </c>
      <c r="J165" s="52">
        <v>799</v>
      </c>
      <c r="K165" s="52">
        <v>1056</v>
      </c>
      <c r="L165" s="52">
        <v>440</v>
      </c>
      <c r="M165" s="52">
        <v>300</v>
      </c>
      <c r="N165" s="52">
        <v>350</v>
      </c>
      <c r="O165" s="52">
        <v>346</v>
      </c>
      <c r="P165" s="52">
        <v>213</v>
      </c>
      <c r="Q165" s="52">
        <v>209</v>
      </c>
      <c r="R165" s="52">
        <v>1499</v>
      </c>
      <c r="S165" s="52">
        <v>3691</v>
      </c>
      <c r="T165" s="52">
        <v>4451</v>
      </c>
      <c r="U165" s="52">
        <v>3692</v>
      </c>
      <c r="V165" s="52">
        <v>3035</v>
      </c>
      <c r="W165" s="52">
        <v>5755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1416</v>
      </c>
      <c r="D171" s="52">
        <f>RES_hhdet_in!D171-RES_hhdet_in_new!D171</f>
        <v>1315</v>
      </c>
      <c r="E171" s="52">
        <f>RES_hhdet_in!E171-RES_hhdet_in_new!E171</f>
        <v>1555</v>
      </c>
      <c r="F171" s="52">
        <f>RES_hhdet_in!F171-RES_hhdet_in_new!F171</f>
        <v>2145</v>
      </c>
      <c r="G171" s="52">
        <f>RES_hhdet_in!G171-RES_hhdet_in_new!G171</f>
        <v>2088</v>
      </c>
      <c r="H171" s="52">
        <f>RES_hhdet_in!H171-RES_hhdet_in_new!H171</f>
        <v>2482</v>
      </c>
      <c r="I171" s="52">
        <f>RES_hhdet_in!I171-RES_hhdet_in_new!I171</f>
        <v>1387</v>
      </c>
      <c r="J171" s="52">
        <f>RES_hhdet_in!J171-RES_hhdet_in_new!J171</f>
        <v>1458</v>
      </c>
      <c r="K171" s="52">
        <f>RES_hhdet_in!K171-RES_hhdet_in_new!K171</f>
        <v>323</v>
      </c>
      <c r="L171" s="52">
        <f>RES_hhdet_in!L171-RES_hhdet_in_new!L171</f>
        <v>27</v>
      </c>
      <c r="M171" s="52">
        <f>RES_hhdet_in!M171-RES_hhdet_in_new!M171</f>
        <v>700</v>
      </c>
      <c r="N171" s="52">
        <f>RES_hhdet_in!N171-RES_hhdet_in_new!N171</f>
        <v>342</v>
      </c>
      <c r="O171" s="52">
        <f>RES_hhdet_in!O171-RES_hhdet_in_new!O171</f>
        <v>1855</v>
      </c>
      <c r="P171" s="52">
        <f>RES_hhdet_in!P171-RES_hhdet_in_new!P171</f>
        <v>979</v>
      </c>
      <c r="Q171" s="52">
        <f>RES_hhdet_in!Q171-RES_hhdet_in_new!Q171</f>
        <v>1366</v>
      </c>
      <c r="R171" s="52">
        <f>RES_hhdet_in!R171-RES_hhdet_in_new!R171</f>
        <v>2138</v>
      </c>
      <c r="S171" s="52">
        <f>RES_hhdet_in!S171-RES_hhdet_in_new!S171</f>
        <v>2819</v>
      </c>
      <c r="T171" s="52">
        <f>RES_hhdet_in!T171-RES_hhdet_in_new!T171</f>
        <v>2966</v>
      </c>
      <c r="U171" s="52">
        <f>RES_hhdet_in!U171-RES_hhdet_in_new!U171</f>
        <v>1981</v>
      </c>
      <c r="V171" s="52">
        <f>RES_hhdet_in!V171-RES_hhdet_in_new!V171</f>
        <v>2365</v>
      </c>
      <c r="W171" s="52">
        <f>RES_hhdet_in!W171-RES_hhdet_in_new!W171</f>
        <v>6572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318</v>
      </c>
      <c r="E172" s="52">
        <f>RES_hhdet_in!E172-RES_hhdet_in_new!E172</f>
        <v>107</v>
      </c>
      <c r="F172" s="52">
        <f>RES_hhdet_in!F172-RES_hhdet_in_new!F172</f>
        <v>50</v>
      </c>
      <c r="G172" s="52">
        <f>RES_hhdet_in!G172-RES_hhdet_in_new!G172</f>
        <v>160</v>
      </c>
      <c r="H172" s="52">
        <f>RES_hhdet_in!H172-RES_hhdet_in_new!H172</f>
        <v>176</v>
      </c>
      <c r="I172" s="52">
        <f>RES_hhdet_in!I172-RES_hhdet_in_new!I172</f>
        <v>242</v>
      </c>
      <c r="J172" s="52">
        <f>RES_hhdet_in!J172-RES_hhdet_in_new!J172</f>
        <v>264</v>
      </c>
      <c r="K172" s="52">
        <f>RES_hhdet_in!K172-RES_hhdet_in_new!K172</f>
        <v>922</v>
      </c>
      <c r="L172" s="52">
        <f>RES_hhdet_in!L172-RES_hhdet_in_new!L172</f>
        <v>945</v>
      </c>
      <c r="M172" s="52">
        <f>RES_hhdet_in!M172-RES_hhdet_in_new!M172</f>
        <v>408</v>
      </c>
      <c r="N172" s="52">
        <f>RES_hhdet_in!N172-RES_hhdet_in_new!N172</f>
        <v>620</v>
      </c>
      <c r="O172" s="52">
        <f>RES_hhdet_in!O172-RES_hhdet_in_new!O172</f>
        <v>21</v>
      </c>
      <c r="P172" s="52">
        <f>RES_hhdet_in!P172-RES_hhdet_in_new!P172</f>
        <v>382</v>
      </c>
      <c r="Q172" s="52">
        <f>RES_hhdet_in!Q172-RES_hhdet_in_new!Q172</f>
        <v>638</v>
      </c>
      <c r="R172" s="52">
        <f>RES_hhdet_in!R172-RES_hhdet_in_new!R172</f>
        <v>2056</v>
      </c>
      <c r="S172" s="52">
        <f>RES_hhdet_in!S172-RES_hhdet_in_new!S172</f>
        <v>2695</v>
      </c>
      <c r="T172" s="52">
        <f>RES_hhdet_in!T172-RES_hhdet_in_new!T172</f>
        <v>1879</v>
      </c>
      <c r="U172" s="52">
        <f>RES_hhdet_in!U172-RES_hhdet_in_new!U172</f>
        <v>427</v>
      </c>
      <c r="V172" s="52">
        <f>RES_hhdet_in!V172-RES_hhdet_in_new!V172</f>
        <v>614</v>
      </c>
      <c r="W172" s="52">
        <f>RES_hhdet_in!W172-RES_hhdet_in_new!W172</f>
        <v>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1141</v>
      </c>
      <c r="D176" s="52">
        <v>1017</v>
      </c>
      <c r="E176" s="52">
        <v>1093</v>
      </c>
      <c r="F176" s="52">
        <v>1649</v>
      </c>
      <c r="G176" s="52">
        <v>1798</v>
      </c>
      <c r="H176" s="52">
        <v>2259</v>
      </c>
      <c r="I176" s="52">
        <v>1527</v>
      </c>
      <c r="J176" s="52">
        <v>1551</v>
      </c>
      <c r="K176" s="52">
        <v>950</v>
      </c>
      <c r="L176" s="52">
        <v>606</v>
      </c>
      <c r="M176" s="52">
        <v>767</v>
      </c>
      <c r="N176" s="52">
        <v>815</v>
      </c>
      <c r="O176" s="52">
        <v>1253</v>
      </c>
      <c r="P176" s="52">
        <v>910</v>
      </c>
      <c r="Q176" s="52">
        <v>1494</v>
      </c>
      <c r="R176" s="52">
        <v>3281</v>
      </c>
      <c r="S176" s="52">
        <v>4927</v>
      </c>
      <c r="T176" s="52">
        <v>3673</v>
      </c>
      <c r="U176" s="52">
        <v>1791</v>
      </c>
      <c r="V176" s="52">
        <v>2200</v>
      </c>
      <c r="W176" s="52">
        <v>4867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275</v>
      </c>
      <c r="D177" s="36">
        <v>616</v>
      </c>
      <c r="E177" s="36">
        <v>571</v>
      </c>
      <c r="F177" s="36">
        <v>546</v>
      </c>
      <c r="G177" s="36">
        <v>445</v>
      </c>
      <c r="H177" s="36">
        <v>400</v>
      </c>
      <c r="I177" s="36">
        <v>100</v>
      </c>
      <c r="J177" s="36">
        <v>172</v>
      </c>
      <c r="K177" s="36">
        <v>293</v>
      </c>
      <c r="L177" s="36">
        <v>373</v>
      </c>
      <c r="M177" s="36">
        <v>339</v>
      </c>
      <c r="N177" s="36">
        <v>149</v>
      </c>
      <c r="O177" s="36">
        <v>486</v>
      </c>
      <c r="P177" s="36">
        <v>519</v>
      </c>
      <c r="Q177" s="36">
        <v>577</v>
      </c>
      <c r="R177" s="36">
        <v>900</v>
      </c>
      <c r="S177" s="36">
        <v>583</v>
      </c>
      <c r="T177" s="36">
        <v>1167</v>
      </c>
      <c r="U177" s="36">
        <v>612</v>
      </c>
      <c r="V177" s="36">
        <v>784</v>
      </c>
      <c r="W177" s="36">
        <v>1523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31</v>
      </c>
      <c r="I26" s="52">
        <v>280</v>
      </c>
      <c r="J26" s="52">
        <v>624</v>
      </c>
      <c r="K26" s="52">
        <v>1497</v>
      </c>
      <c r="L26" s="52">
        <v>951</v>
      </c>
      <c r="M26" s="52">
        <v>2211</v>
      </c>
      <c r="N26" s="52">
        <v>3142</v>
      </c>
      <c r="O26" s="52">
        <v>3084</v>
      </c>
      <c r="P26" s="52">
        <v>405</v>
      </c>
      <c r="Q26" s="52">
        <v>178</v>
      </c>
      <c r="R26" s="52">
        <v>0</v>
      </c>
      <c r="S26" s="52">
        <v>3</v>
      </c>
      <c r="T26" s="52">
        <v>0</v>
      </c>
      <c r="U26" s="52">
        <v>0</v>
      </c>
      <c r="V26" s="52">
        <v>239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504</v>
      </c>
      <c r="Q29" s="52">
        <v>364</v>
      </c>
      <c r="R29" s="52">
        <v>141</v>
      </c>
      <c r="S29" s="52">
        <v>177</v>
      </c>
      <c r="T29" s="52">
        <v>73</v>
      </c>
      <c r="U29" s="52">
        <v>63</v>
      </c>
      <c r="V29" s="52">
        <v>78</v>
      </c>
      <c r="W29" s="52">
        <v>313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473</v>
      </c>
      <c r="Q35" s="52">
        <v>924</v>
      </c>
      <c r="R35" s="52">
        <v>303</v>
      </c>
      <c r="S35" s="52">
        <v>594</v>
      </c>
      <c r="T35" s="52">
        <v>188</v>
      </c>
      <c r="U35" s="52">
        <v>1734</v>
      </c>
      <c r="V35" s="52">
        <v>3147</v>
      </c>
      <c r="W35" s="52">
        <v>2532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183</v>
      </c>
      <c r="Q36" s="52">
        <v>428</v>
      </c>
      <c r="R36" s="52">
        <v>277</v>
      </c>
      <c r="S36" s="52">
        <v>551</v>
      </c>
      <c r="T36" s="52">
        <v>110</v>
      </c>
      <c r="U36" s="52">
        <v>369</v>
      </c>
      <c r="V36" s="52">
        <v>814</v>
      </c>
      <c r="W36" s="52">
        <v>18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502</v>
      </c>
      <c r="Q40" s="52">
        <v>1041</v>
      </c>
      <c r="R40" s="52">
        <v>452</v>
      </c>
      <c r="S40" s="52">
        <v>1020</v>
      </c>
      <c r="T40" s="52">
        <v>212</v>
      </c>
      <c r="U40" s="52">
        <v>1534</v>
      </c>
      <c r="V40" s="52">
        <v>2839</v>
      </c>
      <c r="W40" s="52">
        <v>1906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287</v>
      </c>
      <c r="Q41" s="36">
        <v>418</v>
      </c>
      <c r="R41" s="36">
        <v>122</v>
      </c>
      <c r="S41" s="36">
        <v>120</v>
      </c>
      <c r="T41" s="36">
        <v>69</v>
      </c>
      <c r="U41" s="36">
        <v>519</v>
      </c>
      <c r="V41" s="36">
        <v>1011</v>
      </c>
      <c r="W41" s="36">
        <v>593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</v>
      </c>
      <c r="I45" s="52">
        <v>23</v>
      </c>
      <c r="J45" s="52">
        <v>23</v>
      </c>
      <c r="K45" s="52">
        <v>26</v>
      </c>
      <c r="L45" s="52">
        <v>10</v>
      </c>
      <c r="M45" s="52">
        <v>19</v>
      </c>
      <c r="N45" s="52">
        <v>17</v>
      </c>
      <c r="O45" s="52">
        <v>21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15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12</v>
      </c>
      <c r="Q48" s="52">
        <v>9</v>
      </c>
      <c r="R48" s="52">
        <v>3</v>
      </c>
      <c r="S48" s="52">
        <v>8</v>
      </c>
      <c r="T48" s="52">
        <v>4</v>
      </c>
      <c r="U48" s="52">
        <v>0</v>
      </c>
      <c r="V48" s="52">
        <v>1</v>
      </c>
      <c r="W48" s="52">
        <v>5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</v>
      </c>
      <c r="Q54" s="52">
        <v>13</v>
      </c>
      <c r="R54" s="52">
        <v>14</v>
      </c>
      <c r="S54" s="52">
        <v>6</v>
      </c>
      <c r="T54" s="52">
        <v>3</v>
      </c>
      <c r="U54" s="52">
        <v>11</v>
      </c>
      <c r="V54" s="52">
        <v>32</v>
      </c>
      <c r="W54" s="52">
        <v>22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6</v>
      </c>
      <c r="Q55" s="52">
        <v>10</v>
      </c>
      <c r="R55" s="52">
        <v>10</v>
      </c>
      <c r="S55" s="52">
        <v>4</v>
      </c>
      <c r="T55" s="52">
        <v>2</v>
      </c>
      <c r="U55" s="52">
        <v>3</v>
      </c>
      <c r="V55" s="52">
        <v>7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13</v>
      </c>
      <c r="Q59" s="52">
        <v>18</v>
      </c>
      <c r="R59" s="52">
        <v>13</v>
      </c>
      <c r="S59" s="52">
        <v>7</v>
      </c>
      <c r="T59" s="52">
        <v>1</v>
      </c>
      <c r="U59" s="52">
        <v>6</v>
      </c>
      <c r="V59" s="52">
        <v>26</v>
      </c>
      <c r="W59" s="52">
        <v>20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12</v>
      </c>
      <c r="Q60" s="36">
        <v>12</v>
      </c>
      <c r="R60" s="36">
        <v>8</v>
      </c>
      <c r="S60" s="36">
        <v>0</v>
      </c>
      <c r="T60" s="36">
        <v>2</v>
      </c>
      <c r="U60" s="36">
        <v>5</v>
      </c>
      <c r="V60" s="36">
        <v>9</v>
      </c>
      <c r="W60" s="36">
        <v>5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6373</v>
      </c>
      <c r="M83" s="52">
        <v>2150</v>
      </c>
      <c r="N83" s="52">
        <v>1610</v>
      </c>
      <c r="O83" s="52">
        <v>124</v>
      </c>
      <c r="P83" s="52">
        <v>934</v>
      </c>
      <c r="Q83" s="52">
        <v>0</v>
      </c>
      <c r="R83" s="52">
        <v>257</v>
      </c>
      <c r="S83" s="52">
        <v>0</v>
      </c>
      <c r="T83" s="52">
        <v>467</v>
      </c>
      <c r="U83" s="52">
        <v>489</v>
      </c>
      <c r="V83" s="52">
        <v>0</v>
      </c>
      <c r="W83" s="52">
        <v>79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43</v>
      </c>
      <c r="Q86" s="52">
        <v>108</v>
      </c>
      <c r="R86" s="52">
        <v>104</v>
      </c>
      <c r="S86" s="52">
        <v>117</v>
      </c>
      <c r="T86" s="52">
        <v>128</v>
      </c>
      <c r="U86" s="52">
        <v>156</v>
      </c>
      <c r="V86" s="52">
        <v>188</v>
      </c>
      <c r="W86" s="52">
        <v>359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295</v>
      </c>
      <c r="Q96" s="52">
        <v>361</v>
      </c>
      <c r="R96" s="52">
        <v>947</v>
      </c>
      <c r="S96" s="52">
        <v>1180</v>
      </c>
      <c r="T96" s="52">
        <v>2680</v>
      </c>
      <c r="U96" s="52">
        <v>1550</v>
      </c>
      <c r="V96" s="52">
        <v>626</v>
      </c>
      <c r="W96" s="52">
        <v>411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113</v>
      </c>
      <c r="Q97" s="52">
        <v>166</v>
      </c>
      <c r="R97" s="52">
        <v>887</v>
      </c>
      <c r="S97" s="52">
        <v>1097</v>
      </c>
      <c r="T97" s="52">
        <v>1668</v>
      </c>
      <c r="U97" s="52">
        <v>337</v>
      </c>
      <c r="V97" s="52">
        <v>163</v>
      </c>
      <c r="W97" s="52">
        <v>2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361</v>
      </c>
      <c r="Q102" s="52">
        <v>389</v>
      </c>
      <c r="R102" s="52">
        <v>1426</v>
      </c>
      <c r="S102" s="52">
        <v>1995</v>
      </c>
      <c r="T102" s="52">
        <v>3229</v>
      </c>
      <c r="U102" s="52">
        <v>1391</v>
      </c>
      <c r="V102" s="52">
        <v>578</v>
      </c>
      <c r="W102" s="52">
        <v>315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207</v>
      </c>
      <c r="Q103" s="36">
        <v>151</v>
      </c>
      <c r="R103" s="36">
        <v>394</v>
      </c>
      <c r="S103" s="36">
        <v>235</v>
      </c>
      <c r="T103" s="36">
        <v>1039</v>
      </c>
      <c r="U103" s="36">
        <v>478</v>
      </c>
      <c r="V103" s="36">
        <v>206</v>
      </c>
      <c r="W103" s="36">
        <v>89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1716</v>
      </c>
      <c r="I145" s="52">
        <v>3294</v>
      </c>
      <c r="J145" s="52">
        <v>4787</v>
      </c>
      <c r="K145" s="52">
        <v>5823</v>
      </c>
      <c r="L145" s="52">
        <v>2755</v>
      </c>
      <c r="M145" s="52">
        <v>5374</v>
      </c>
      <c r="N145" s="52">
        <v>6451</v>
      </c>
      <c r="O145" s="52">
        <v>7520</v>
      </c>
      <c r="P145" s="52">
        <v>8529</v>
      </c>
      <c r="Q145" s="52">
        <v>11758</v>
      </c>
      <c r="R145" s="52">
        <v>12200</v>
      </c>
      <c r="S145" s="52">
        <v>11665</v>
      </c>
      <c r="T145" s="52">
        <v>18803</v>
      </c>
      <c r="U145" s="52">
        <v>18311</v>
      </c>
      <c r="V145" s="52">
        <v>16703</v>
      </c>
      <c r="W145" s="52">
        <v>6828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2310</v>
      </c>
      <c r="Q147" s="52">
        <v>7004</v>
      </c>
      <c r="R147" s="52">
        <v>8307</v>
      </c>
      <c r="S147" s="52">
        <v>10826</v>
      </c>
      <c r="T147" s="52">
        <v>10459</v>
      </c>
      <c r="U147" s="52">
        <v>13953</v>
      </c>
      <c r="V147" s="52">
        <v>18769</v>
      </c>
      <c r="W147" s="52">
        <v>26461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4017</v>
      </c>
      <c r="Q153" s="52">
        <v>8062</v>
      </c>
      <c r="R153" s="52">
        <v>7840</v>
      </c>
      <c r="S153" s="52">
        <v>8414</v>
      </c>
      <c r="T153" s="52">
        <v>14622</v>
      </c>
      <c r="U153" s="52">
        <v>21409</v>
      </c>
      <c r="V153" s="52">
        <v>20604</v>
      </c>
      <c r="W153" s="52">
        <v>17917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1530</v>
      </c>
      <c r="Q154" s="52">
        <v>3674</v>
      </c>
      <c r="R154" s="52">
        <v>7388</v>
      </c>
      <c r="S154" s="52">
        <v>7924</v>
      </c>
      <c r="T154" s="52">
        <v>9077</v>
      </c>
      <c r="U154" s="52">
        <v>4574</v>
      </c>
      <c r="V154" s="52">
        <v>5317</v>
      </c>
      <c r="W154" s="52">
        <v>148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3724</v>
      </c>
      <c r="Q158" s="52">
        <v>8611</v>
      </c>
      <c r="R158" s="52">
        <v>12039</v>
      </c>
      <c r="S158" s="52">
        <v>14698</v>
      </c>
      <c r="T158" s="52">
        <v>18029</v>
      </c>
      <c r="U158" s="52">
        <v>19440</v>
      </c>
      <c r="V158" s="52">
        <v>19151</v>
      </c>
      <c r="W158" s="52">
        <v>13117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2133</v>
      </c>
      <c r="Q159" s="36">
        <v>3322</v>
      </c>
      <c r="R159" s="36">
        <v>3302</v>
      </c>
      <c r="S159" s="36">
        <v>1743</v>
      </c>
      <c r="T159" s="36">
        <v>5777</v>
      </c>
      <c r="U159" s="36">
        <v>6511</v>
      </c>
      <c r="V159" s="36">
        <v>6787</v>
      </c>
      <c r="W159" s="36">
        <v>4133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417</v>
      </c>
      <c r="I163" s="52">
        <v>517</v>
      </c>
      <c r="J163" s="52">
        <v>730</v>
      </c>
      <c r="K163" s="52">
        <v>0</v>
      </c>
      <c r="L163" s="52">
        <v>0</v>
      </c>
      <c r="M163" s="52">
        <v>0</v>
      </c>
      <c r="N163" s="52">
        <v>2</v>
      </c>
      <c r="O163" s="52">
        <v>0</v>
      </c>
      <c r="P163" s="52">
        <v>0</v>
      </c>
      <c r="Q163" s="52">
        <v>2428</v>
      </c>
      <c r="R163" s="52">
        <v>6303</v>
      </c>
      <c r="S163" s="52">
        <v>9328</v>
      </c>
      <c r="T163" s="52">
        <v>7918</v>
      </c>
      <c r="U163" s="52">
        <v>4577</v>
      </c>
      <c r="V163" s="52">
        <v>5557</v>
      </c>
      <c r="W163" s="52">
        <v>7421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26</v>
      </c>
      <c r="Q165" s="52">
        <v>289</v>
      </c>
      <c r="R165" s="52">
        <v>1528</v>
      </c>
      <c r="S165" s="52">
        <v>4193</v>
      </c>
      <c r="T165" s="52">
        <v>4372</v>
      </c>
      <c r="U165" s="52">
        <v>3918</v>
      </c>
      <c r="V165" s="52">
        <v>3979</v>
      </c>
      <c r="W165" s="52">
        <v>8594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309</v>
      </c>
      <c r="Q171" s="52">
        <v>1390</v>
      </c>
      <c r="R171" s="52">
        <v>2746</v>
      </c>
      <c r="S171" s="52">
        <v>4287</v>
      </c>
      <c r="T171" s="52">
        <v>4753</v>
      </c>
      <c r="U171" s="52">
        <v>4117</v>
      </c>
      <c r="V171" s="52">
        <v>5283</v>
      </c>
      <c r="W171" s="52">
        <v>9662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117</v>
      </c>
      <c r="Q172" s="52">
        <v>631</v>
      </c>
      <c r="R172" s="52">
        <v>2594</v>
      </c>
      <c r="S172" s="52">
        <v>4036</v>
      </c>
      <c r="T172" s="52">
        <v>2952</v>
      </c>
      <c r="U172" s="52">
        <v>884</v>
      </c>
      <c r="V172" s="52">
        <v>1357</v>
      </c>
      <c r="W172" s="52">
        <v>80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274</v>
      </c>
      <c r="Q176" s="52">
        <v>1470</v>
      </c>
      <c r="R176" s="52">
        <v>4228</v>
      </c>
      <c r="S176" s="52">
        <v>7511</v>
      </c>
      <c r="T176" s="52">
        <v>5880</v>
      </c>
      <c r="U176" s="52">
        <v>3740</v>
      </c>
      <c r="V176" s="52">
        <v>4923</v>
      </c>
      <c r="W176" s="52">
        <v>7236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158</v>
      </c>
      <c r="Q177" s="36">
        <v>568</v>
      </c>
      <c r="R177" s="36">
        <v>1156</v>
      </c>
      <c r="S177" s="36">
        <v>890</v>
      </c>
      <c r="T177" s="36">
        <v>1878</v>
      </c>
      <c r="U177" s="36">
        <v>1266</v>
      </c>
      <c r="V177" s="36">
        <v>1748</v>
      </c>
      <c r="W177" s="36">
        <v>2272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26.211144748075775</v>
      </c>
      <c r="C24" s="117">
        <f t="shared" si="7"/>
        <v>24.067073968910833</v>
      </c>
      <c r="D24" s="117">
        <f t="shared" si="7"/>
        <v>26.76350690686872</v>
      </c>
      <c r="E24" s="117">
        <f t="shared" si="7"/>
        <v>26.832001782052654</v>
      </c>
      <c r="F24" s="117">
        <f t="shared" si="7"/>
        <v>24.801073737874443</v>
      </c>
      <c r="G24" s="117">
        <f t="shared" si="7"/>
        <v>22.817602847045901</v>
      </c>
      <c r="H24" s="117">
        <f t="shared" si="7"/>
        <v>20.835170996146712</v>
      </c>
      <c r="I24" s="117">
        <f t="shared" si="7"/>
        <v>17.741358988217009</v>
      </c>
      <c r="J24" s="117">
        <f t="shared" si="7"/>
        <v>15.642370763623475</v>
      </c>
      <c r="K24" s="117">
        <f t="shared" si="7"/>
        <v>12.749052773052094</v>
      </c>
      <c r="L24" s="117">
        <f t="shared" si="7"/>
        <v>12.170789449971238</v>
      </c>
      <c r="M24" s="117">
        <f t="shared" si="7"/>
        <v>11.261708495583301</v>
      </c>
      <c r="N24" s="117">
        <f t="shared" si="7"/>
        <v>11.688991171977905</v>
      </c>
      <c r="O24" s="117">
        <f t="shared" si="7"/>
        <v>12.535248253343877</v>
      </c>
      <c r="P24" s="117">
        <f t="shared" si="7"/>
        <v>12.044484098314376</v>
      </c>
      <c r="Q24" s="117">
        <f t="shared" si="7"/>
        <v>13.493735377724523</v>
      </c>
      <c r="R24" s="117">
        <f t="shared" ref="R24:V24" si="8">R25+R28+R30+R39</f>
        <v>10.028281844349902</v>
      </c>
      <c r="S24" s="117">
        <f t="shared" si="8"/>
        <v>10.660890609739319</v>
      </c>
      <c r="T24" s="117">
        <f t="shared" si="8"/>
        <v>4.9907346544500637</v>
      </c>
      <c r="U24" s="117">
        <f t="shared" si="8"/>
        <v>5.5014231886829155</v>
      </c>
      <c r="V24" s="117">
        <f t="shared" si="8"/>
        <v>5.983898679080955</v>
      </c>
      <c r="W24" s="117">
        <f t="shared" ref="W24" si="9">W25+W28+W30+W39</f>
        <v>4.4807334037827529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4.0815889089122113</v>
      </c>
      <c r="C25" s="122">
        <f t="shared" si="10"/>
        <v>4.2895525348583332</v>
      </c>
      <c r="D25" s="122">
        <f t="shared" si="10"/>
        <v>5.9269010186675528</v>
      </c>
      <c r="E25" s="122">
        <f t="shared" si="10"/>
        <v>7.0047276613240781</v>
      </c>
      <c r="F25" s="122">
        <f t="shared" si="10"/>
        <v>5.5293935085757262</v>
      </c>
      <c r="G25" s="122">
        <f t="shared" si="10"/>
        <v>5.3516187755686637</v>
      </c>
      <c r="H25" s="122">
        <f t="shared" si="10"/>
        <v>5.3176301179055745</v>
      </c>
      <c r="I25" s="122">
        <f t="shared" si="10"/>
        <v>4.4424453479433774</v>
      </c>
      <c r="J25" s="122">
        <f t="shared" si="10"/>
        <v>3.7387983290410278</v>
      </c>
      <c r="K25" s="122">
        <f t="shared" si="10"/>
        <v>3.8038361924933799</v>
      </c>
      <c r="L25" s="122">
        <f t="shared" si="10"/>
        <v>3.4244073374181272</v>
      </c>
      <c r="M25" s="122">
        <f t="shared" si="10"/>
        <v>3.0808693559578102</v>
      </c>
      <c r="N25" s="122">
        <f t="shared" si="10"/>
        <v>3.8782357220156656</v>
      </c>
      <c r="O25" s="122">
        <f t="shared" si="10"/>
        <v>4.0822790253093917</v>
      </c>
      <c r="P25" s="122">
        <f t="shared" si="10"/>
        <v>3.7716451227696708</v>
      </c>
      <c r="Q25" s="122">
        <f t="shared" si="10"/>
        <v>5.1069642953331931</v>
      </c>
      <c r="R25" s="122">
        <f t="shared" ref="R25:V25" si="11">SUM(R26:R27)</f>
        <v>3.0091249261672131</v>
      </c>
      <c r="S25" s="122">
        <f t="shared" si="11"/>
        <v>4.8590743159899343</v>
      </c>
      <c r="T25" s="122">
        <f t="shared" si="11"/>
        <v>0.87801023475047824</v>
      </c>
      <c r="U25" s="122">
        <f t="shared" si="11"/>
        <v>2.026623329694921</v>
      </c>
      <c r="V25" s="122">
        <f t="shared" si="11"/>
        <v>2.8082640389046514</v>
      </c>
      <c r="W25" s="122">
        <f t="shared" ref="W25" si="12">SUM(W26:W27)</f>
        <v>2.0827501182963259</v>
      </c>
      <c r="DA25" s="130" t="s">
        <v>1592</v>
      </c>
    </row>
    <row r="26" spans="1:105" ht="12" customHeight="1" x14ac:dyDescent="0.25">
      <c r="A26" s="97" t="s">
        <v>74</v>
      </c>
      <c r="B26" s="98">
        <v>4.0467710572394697</v>
      </c>
      <c r="C26" s="98">
        <v>4.256306448319858</v>
      </c>
      <c r="D26" s="98">
        <v>5.8747077699423187</v>
      </c>
      <c r="E26" s="98">
        <v>6.9525548932025032</v>
      </c>
      <c r="F26" s="98">
        <v>5.4778442175382676</v>
      </c>
      <c r="G26" s="98">
        <v>5.3017486527353093</v>
      </c>
      <c r="H26" s="98">
        <v>5.2713410304100377</v>
      </c>
      <c r="I26" s="98">
        <v>4.404665201565507</v>
      </c>
      <c r="J26" s="98">
        <v>3.7055228739780972</v>
      </c>
      <c r="K26" s="98">
        <v>3.7696160948736868</v>
      </c>
      <c r="L26" s="98">
        <v>3.3910316259246795</v>
      </c>
      <c r="M26" s="98">
        <v>3.0504831592978414</v>
      </c>
      <c r="N26" s="98">
        <v>3.8480963361615834</v>
      </c>
      <c r="O26" s="98">
        <v>4.041168315618914</v>
      </c>
      <c r="P26" s="98">
        <v>3.7342148090742202</v>
      </c>
      <c r="Q26" s="98">
        <v>5.055106525269891</v>
      </c>
      <c r="R26" s="98">
        <v>2.9785420846469863</v>
      </c>
      <c r="S26" s="98">
        <v>4.805713193847323</v>
      </c>
      <c r="T26" s="98">
        <v>0.86684818954810539</v>
      </c>
      <c r="U26" s="98">
        <v>2.0029043661029848</v>
      </c>
      <c r="V26" s="98">
        <v>2.7764020254132049</v>
      </c>
      <c r="W26" s="98">
        <v>2.0589758287952611</v>
      </c>
      <c r="DA26" s="63" t="s">
        <v>1593</v>
      </c>
    </row>
    <row r="27" spans="1:105" ht="12" customHeight="1" x14ac:dyDescent="0.25">
      <c r="A27" s="97" t="s">
        <v>53</v>
      </c>
      <c r="B27" s="98">
        <v>3.481785167274188E-2</v>
      </c>
      <c r="C27" s="98">
        <v>3.3246086538475425E-2</v>
      </c>
      <c r="D27" s="98">
        <v>5.2193248725234322E-2</v>
      </c>
      <c r="E27" s="98">
        <v>5.2172768121575265E-2</v>
      </c>
      <c r="F27" s="98">
        <v>5.1549291037458506E-2</v>
      </c>
      <c r="G27" s="98">
        <v>4.987012283335427E-2</v>
      </c>
      <c r="H27" s="98">
        <v>4.6289087495537042E-2</v>
      </c>
      <c r="I27" s="98">
        <v>3.7780146377870853E-2</v>
      </c>
      <c r="J27" s="98">
        <v>3.3275455062930719E-2</v>
      </c>
      <c r="K27" s="98">
        <v>3.4220097619693211E-2</v>
      </c>
      <c r="L27" s="98">
        <v>3.3375711493447459E-2</v>
      </c>
      <c r="M27" s="98">
        <v>3.0386196659968875E-2</v>
      </c>
      <c r="N27" s="98">
        <v>3.0139385854082205E-2</v>
      </c>
      <c r="O27" s="98">
        <v>4.1110709690477906E-2</v>
      </c>
      <c r="P27" s="98">
        <v>3.7430313695450745E-2</v>
      </c>
      <c r="Q27" s="98">
        <v>5.1857770063301924E-2</v>
      </c>
      <c r="R27" s="98">
        <v>3.0582841520226653E-2</v>
      </c>
      <c r="S27" s="98">
        <v>5.3361122142610962E-2</v>
      </c>
      <c r="T27" s="98">
        <v>1.1162045202372853E-2</v>
      </c>
      <c r="U27" s="98">
        <v>2.3718963591936048E-2</v>
      </c>
      <c r="V27" s="98">
        <v>3.1862013491446566E-2</v>
      </c>
      <c r="W27" s="98">
        <v>2.3774289501064996E-2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1.9756534492398452</v>
      </c>
      <c r="C28" s="122">
        <f t="shared" si="13"/>
        <v>2.5981029558067354</v>
      </c>
      <c r="D28" s="122">
        <f t="shared" si="13"/>
        <v>2.1582983819956514</v>
      </c>
      <c r="E28" s="122">
        <f t="shared" si="13"/>
        <v>3.235948044541094</v>
      </c>
      <c r="F28" s="122">
        <f t="shared" si="13"/>
        <v>1.625966122545238</v>
      </c>
      <c r="G28" s="122">
        <f t="shared" si="13"/>
        <v>1.4352732685265006</v>
      </c>
      <c r="H28" s="122">
        <f t="shared" si="13"/>
        <v>1.6500769205110799</v>
      </c>
      <c r="I28" s="122">
        <f t="shared" si="13"/>
        <v>1.4280799798804582</v>
      </c>
      <c r="J28" s="122">
        <f t="shared" si="13"/>
        <v>0.97563825803656579</v>
      </c>
      <c r="K28" s="122">
        <f t="shared" si="13"/>
        <v>0.74071977501108688</v>
      </c>
      <c r="L28" s="122">
        <f t="shared" si="13"/>
        <v>0.56423670554888339</v>
      </c>
      <c r="M28" s="122">
        <f t="shared" si="13"/>
        <v>0.69045394131848414</v>
      </c>
      <c r="N28" s="122">
        <f t="shared" si="13"/>
        <v>1.3231035466725964</v>
      </c>
      <c r="O28" s="122">
        <f t="shared" si="13"/>
        <v>1.0446037325743507</v>
      </c>
      <c r="P28" s="122">
        <f t="shared" si="13"/>
        <v>1.2299770943687567</v>
      </c>
      <c r="Q28" s="122">
        <f t="shared" si="13"/>
        <v>1.1746054040210936</v>
      </c>
      <c r="R28" s="122">
        <f t="shared" si="13"/>
        <v>1.0520955083610359</v>
      </c>
      <c r="S28" s="122">
        <f t="shared" si="13"/>
        <v>1.2000445640616944</v>
      </c>
      <c r="T28" s="122">
        <f t="shared" si="13"/>
        <v>0.71716122170464858</v>
      </c>
      <c r="U28" s="122">
        <f t="shared" si="13"/>
        <v>0.56964670919316829</v>
      </c>
      <c r="V28" s="122">
        <f t="shared" si="13"/>
        <v>0.3892549635864575</v>
      </c>
      <c r="W28" s="122">
        <f t="shared" si="13"/>
        <v>0.29556124314264293</v>
      </c>
      <c r="DA28" s="130" t="s">
        <v>1595</v>
      </c>
    </row>
    <row r="29" spans="1:105" ht="12" customHeight="1" x14ac:dyDescent="0.25">
      <c r="A29" s="97" t="s">
        <v>53</v>
      </c>
      <c r="B29" s="98">
        <v>1.9756534492398452</v>
      </c>
      <c r="C29" s="98">
        <v>2.5981029558067354</v>
      </c>
      <c r="D29" s="98">
        <v>2.1582983819956514</v>
      </c>
      <c r="E29" s="98">
        <v>3.235948044541094</v>
      </c>
      <c r="F29" s="98">
        <v>1.625966122545238</v>
      </c>
      <c r="G29" s="98">
        <v>1.4352732685265006</v>
      </c>
      <c r="H29" s="98">
        <v>1.6500769205110799</v>
      </c>
      <c r="I29" s="98">
        <v>1.4280799798804582</v>
      </c>
      <c r="J29" s="98">
        <v>0.97563825803656579</v>
      </c>
      <c r="K29" s="98">
        <v>0.74071977501108688</v>
      </c>
      <c r="L29" s="98">
        <v>0.56423670554888339</v>
      </c>
      <c r="M29" s="98">
        <v>0.69045394131848414</v>
      </c>
      <c r="N29" s="98">
        <v>1.3231035466725964</v>
      </c>
      <c r="O29" s="98">
        <v>1.0446037325743507</v>
      </c>
      <c r="P29" s="98">
        <v>1.2299770943687567</v>
      </c>
      <c r="Q29" s="98">
        <v>1.1746054040210936</v>
      </c>
      <c r="R29" s="98">
        <v>1.0520955083610359</v>
      </c>
      <c r="S29" s="98">
        <v>1.2000445640616944</v>
      </c>
      <c r="T29" s="98">
        <v>0.71716122170464858</v>
      </c>
      <c r="U29" s="98">
        <v>0.56964670919316829</v>
      </c>
      <c r="V29" s="98">
        <v>0.3892549635864575</v>
      </c>
      <c r="W29" s="98">
        <v>0.29556124314264293</v>
      </c>
      <c r="DA29" s="63" t="s">
        <v>1596</v>
      </c>
    </row>
    <row r="30" spans="1:105" ht="12" customHeight="1" x14ac:dyDescent="0.25">
      <c r="A30" s="121" t="s">
        <v>55</v>
      </c>
      <c r="B30" s="122">
        <v>11.346725943446856</v>
      </c>
      <c r="C30" s="122">
        <v>9.2726083070897776</v>
      </c>
      <c r="D30" s="122">
        <v>10.937496578109071</v>
      </c>
      <c r="E30" s="122">
        <v>9.8643245651451608</v>
      </c>
      <c r="F30" s="122">
        <v>10.744689375418513</v>
      </c>
      <c r="G30" s="122">
        <v>9.9544698203623447</v>
      </c>
      <c r="H30" s="122">
        <v>9.0482855734442378</v>
      </c>
      <c r="I30" s="122">
        <v>7.8757433462394104</v>
      </c>
      <c r="J30" s="122">
        <v>6.941903800249019</v>
      </c>
      <c r="K30" s="122">
        <v>4.3053237393559511</v>
      </c>
      <c r="L30" s="122">
        <v>4.6950619187222076</v>
      </c>
      <c r="M30" s="122">
        <v>4.3806585654780879</v>
      </c>
      <c r="N30" s="122">
        <v>3.6124894750084153</v>
      </c>
      <c r="O30" s="122">
        <v>4.0759047372279156</v>
      </c>
      <c r="P30" s="122">
        <v>3.968547320493363</v>
      </c>
      <c r="Q30" s="122">
        <v>4.0455397490482525</v>
      </c>
      <c r="R30" s="122">
        <v>3.262611209630931</v>
      </c>
      <c r="S30" s="122">
        <v>2.8482052764212953</v>
      </c>
      <c r="T30" s="122">
        <v>2.2364155225418223</v>
      </c>
      <c r="U30" s="122">
        <v>1.9609729485101781</v>
      </c>
      <c r="V30" s="122">
        <v>1.8775560144354837</v>
      </c>
      <c r="W30" s="122">
        <v>1.3382331397832232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11.346725943446856</v>
      </c>
      <c r="C35" s="101">
        <v>9.2726083070897776</v>
      </c>
      <c r="D35" s="101">
        <v>10.757423051188873</v>
      </c>
      <c r="E35" s="101">
        <v>9.6490240588938789</v>
      </c>
      <c r="F35" s="101">
        <v>10.472099207355869</v>
      </c>
      <c r="G35" s="101">
        <v>9.6225564709016993</v>
      </c>
      <c r="H35" s="101">
        <v>8.6615275957236708</v>
      </c>
      <c r="I35" s="101">
        <v>7.4709588206437489</v>
      </c>
      <c r="J35" s="101">
        <v>6.550816950580022</v>
      </c>
      <c r="K35" s="101">
        <v>3.6510416073370346</v>
      </c>
      <c r="L35" s="101">
        <v>3.7517923819536256</v>
      </c>
      <c r="M35" s="101">
        <v>3.2437027350148013</v>
      </c>
      <c r="N35" s="101">
        <v>2.2720598968008736</v>
      </c>
      <c r="O35" s="101">
        <v>2.7892822644952178</v>
      </c>
      <c r="P35" s="101">
        <v>2.7259745995741076</v>
      </c>
      <c r="Q35" s="101">
        <v>2.7959201032079428</v>
      </c>
      <c r="R35" s="101">
        <v>2.2919853408589494</v>
      </c>
      <c r="S35" s="101">
        <v>2.0689094238275665</v>
      </c>
      <c r="T35" s="101">
        <v>1.6598235316014234</v>
      </c>
      <c r="U35" s="101">
        <v>1.5256562649646921</v>
      </c>
      <c r="V35" s="101">
        <v>1.5808569360163445</v>
      </c>
      <c r="W35" s="101">
        <v>1.1152361475424155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0.18007352692019915</v>
      </c>
      <c r="E36" s="104">
        <v>0.21530050625128194</v>
      </c>
      <c r="F36" s="104">
        <v>0.27259016806264391</v>
      </c>
      <c r="G36" s="104">
        <v>0.33191334946064488</v>
      </c>
      <c r="H36" s="104">
        <v>0.38675797772056664</v>
      </c>
      <c r="I36" s="104">
        <v>0.40478452559566158</v>
      </c>
      <c r="J36" s="104">
        <v>0.39108684966899737</v>
      </c>
      <c r="K36" s="104">
        <v>0.65428213201891627</v>
      </c>
      <c r="L36" s="104">
        <v>0.94326953676858216</v>
      </c>
      <c r="M36" s="104">
        <v>1.1369558304632861</v>
      </c>
      <c r="N36" s="104">
        <v>1.3404295782075417</v>
      </c>
      <c r="O36" s="104">
        <v>1.2866224727326976</v>
      </c>
      <c r="P36" s="104">
        <v>1.2425727209192554</v>
      </c>
      <c r="Q36" s="104">
        <v>1.2496196458403099</v>
      </c>
      <c r="R36" s="104">
        <v>0.97062586877198176</v>
      </c>
      <c r="S36" s="104">
        <v>0.77929585259372869</v>
      </c>
      <c r="T36" s="104">
        <v>0.5765919909403987</v>
      </c>
      <c r="U36" s="104">
        <v>0.43531668354548608</v>
      </c>
      <c r="V36" s="104">
        <v>0.29669907841913923</v>
      </c>
      <c r="W36" s="104">
        <v>0.22299699224080777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5.1051829765307644E-2</v>
      </c>
      <c r="E37" s="98">
        <v>6.0961530672978506E-2</v>
      </c>
      <c r="F37" s="98">
        <v>7.706377972957619E-2</v>
      </c>
      <c r="G37" s="98">
        <v>9.3930814633208293E-2</v>
      </c>
      <c r="H37" s="98">
        <v>0.10915623703631377</v>
      </c>
      <c r="I37" s="98">
        <v>0.11375020888274189</v>
      </c>
      <c r="J37" s="98">
        <v>0.10990640517842171</v>
      </c>
      <c r="K37" s="98">
        <v>0.39220114579801085</v>
      </c>
      <c r="L37" s="98">
        <v>0.16509638190742981</v>
      </c>
      <c r="M37" s="98">
        <v>0.31611227655421748</v>
      </c>
      <c r="N37" s="98">
        <v>0.37093096994598801</v>
      </c>
      <c r="O37" s="98">
        <v>0.27054380957530588</v>
      </c>
      <c r="P37" s="98">
        <v>0.20484993998425308</v>
      </c>
      <c r="Q37" s="98">
        <v>0.23978635245434329</v>
      </c>
      <c r="R37" s="98">
        <v>0.15775274106164935</v>
      </c>
      <c r="S37" s="98">
        <v>0.16018394065450639</v>
      </c>
      <c r="T37" s="98">
        <v>0.2090208672125502</v>
      </c>
      <c r="U37" s="98">
        <v>0.13973190022037996</v>
      </c>
      <c r="V37" s="98">
        <v>6.3246923710746E-2</v>
      </c>
      <c r="W37" s="98">
        <v>5.4346065812522971E-2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0.12902169715489151</v>
      </c>
      <c r="E38" s="98">
        <v>0.15433897557830342</v>
      </c>
      <c r="F38" s="98">
        <v>0.19552638833306771</v>
      </c>
      <c r="G38" s="98">
        <v>0.23798253482743661</v>
      </c>
      <c r="H38" s="98">
        <v>0.27760174068425286</v>
      </c>
      <c r="I38" s="98">
        <v>0.29103431671291968</v>
      </c>
      <c r="J38" s="98">
        <v>0.28118044449057567</v>
      </c>
      <c r="K38" s="98">
        <v>0.26208098622090548</v>
      </c>
      <c r="L38" s="98">
        <v>0.77817315486115235</v>
      </c>
      <c r="M38" s="98">
        <v>0.8208435539090686</v>
      </c>
      <c r="N38" s="98">
        <v>0.96949860826155365</v>
      </c>
      <c r="O38" s="98">
        <v>1.0160786631573917</v>
      </c>
      <c r="P38" s="98">
        <v>1.0377227809350023</v>
      </c>
      <c r="Q38" s="98">
        <v>1.0098332933859666</v>
      </c>
      <c r="R38" s="98">
        <v>0.81287312771033238</v>
      </c>
      <c r="S38" s="98">
        <v>0.61911191193922233</v>
      </c>
      <c r="T38" s="98">
        <v>0.36757112372784856</v>
      </c>
      <c r="U38" s="98">
        <v>0.29558478332510613</v>
      </c>
      <c r="V38" s="98">
        <v>0.2334521547083932</v>
      </c>
      <c r="W38" s="98">
        <v>0.1686509264282848</v>
      </c>
      <c r="DA38" s="63" t="s">
        <v>1605</v>
      </c>
    </row>
    <row r="39" spans="1:105" ht="12" customHeight="1" x14ac:dyDescent="0.25">
      <c r="A39" s="121" t="s">
        <v>54</v>
      </c>
      <c r="B39" s="122">
        <v>8.8071764464768627</v>
      </c>
      <c r="C39" s="122">
        <v>7.9068101711559873</v>
      </c>
      <c r="D39" s="122">
        <v>7.7408109280964439</v>
      </c>
      <c r="E39" s="122">
        <v>6.7270015110423209</v>
      </c>
      <c r="F39" s="122">
        <v>6.9010247313349682</v>
      </c>
      <c r="G39" s="122">
        <v>6.0762409825883905</v>
      </c>
      <c r="H39" s="122">
        <v>4.8191783842858209</v>
      </c>
      <c r="I39" s="122">
        <v>3.9950903141537637</v>
      </c>
      <c r="J39" s="122">
        <v>3.9860303762968634</v>
      </c>
      <c r="K39" s="122">
        <v>3.8991730661916773</v>
      </c>
      <c r="L39" s="122">
        <v>3.487083488282019</v>
      </c>
      <c r="M39" s="122">
        <v>3.1097266328289179</v>
      </c>
      <c r="N39" s="122">
        <v>2.8751624282812287</v>
      </c>
      <c r="O39" s="122">
        <v>3.332460758232219</v>
      </c>
      <c r="P39" s="122">
        <v>3.0743145606825859</v>
      </c>
      <c r="Q39" s="122">
        <v>3.1666259293219849</v>
      </c>
      <c r="R39" s="122">
        <v>2.7044502001907214</v>
      </c>
      <c r="S39" s="122">
        <v>1.7535664532663937</v>
      </c>
      <c r="T39" s="122">
        <v>1.1591476754531147</v>
      </c>
      <c r="U39" s="122">
        <v>0.94418020128464786</v>
      </c>
      <c r="V39" s="122">
        <v>0.90882366215436228</v>
      </c>
      <c r="W39" s="122">
        <v>0.76418890256056038</v>
      </c>
      <c r="DA39" s="130" t="s">
        <v>1606</v>
      </c>
    </row>
    <row r="40" spans="1:105" ht="12" customHeight="1" x14ac:dyDescent="0.25">
      <c r="A40" s="97" t="s">
        <v>50</v>
      </c>
      <c r="B40" s="98">
        <v>7.2934481886324178</v>
      </c>
      <c r="C40" s="98">
        <v>6.9618152886046811</v>
      </c>
      <c r="D40" s="98">
        <v>6.3392987954264992</v>
      </c>
      <c r="E40" s="98">
        <v>5.262790613175107</v>
      </c>
      <c r="F40" s="98">
        <v>5.5336662147113946</v>
      </c>
      <c r="G40" s="98">
        <v>4.827746725177648</v>
      </c>
      <c r="H40" s="98">
        <v>3.7682225219520822</v>
      </c>
      <c r="I40" s="98">
        <v>3.1815654202697496</v>
      </c>
      <c r="J40" s="98">
        <v>3.3427270438405268</v>
      </c>
      <c r="K40" s="98">
        <v>3.3678647115381892</v>
      </c>
      <c r="L40" s="98">
        <v>2.818272521129646</v>
      </c>
      <c r="M40" s="98">
        <v>2.4615785929039462</v>
      </c>
      <c r="N40" s="98">
        <v>2.4949232084070854</v>
      </c>
      <c r="O40" s="98">
        <v>2.6920377092637886</v>
      </c>
      <c r="P40" s="98">
        <v>2.4481055550727131</v>
      </c>
      <c r="Q40" s="98">
        <v>2.4668866144911341</v>
      </c>
      <c r="R40" s="98">
        <v>1.938044079492294</v>
      </c>
      <c r="S40" s="98">
        <v>1.5058158523031715</v>
      </c>
      <c r="T40" s="98">
        <v>0.94351243919157857</v>
      </c>
      <c r="U40" s="98">
        <v>0.75228796333298031</v>
      </c>
      <c r="V40" s="98">
        <v>0.71260089306178165</v>
      </c>
      <c r="W40" s="98">
        <v>0.6216851046730798</v>
      </c>
      <c r="DA40" s="63" t="s">
        <v>1607</v>
      </c>
    </row>
    <row r="41" spans="1:105" ht="12" customHeight="1" x14ac:dyDescent="0.25">
      <c r="A41" s="109" t="s">
        <v>120</v>
      </c>
      <c r="B41" s="33">
        <v>1.5137282578444449</v>
      </c>
      <c r="C41" s="33">
        <v>0.94499488255130615</v>
      </c>
      <c r="D41" s="33">
        <v>1.4015121326699451</v>
      </c>
      <c r="E41" s="33">
        <v>1.4642108978672139</v>
      </c>
      <c r="F41" s="33">
        <v>1.3673585166235733</v>
      </c>
      <c r="G41" s="33">
        <v>1.2484942574107423</v>
      </c>
      <c r="H41" s="33">
        <v>1.0509558623337385</v>
      </c>
      <c r="I41" s="33">
        <v>0.81352489388401383</v>
      </c>
      <c r="J41" s="33">
        <v>0.64330333245633664</v>
      </c>
      <c r="K41" s="33">
        <v>0.53130835465348791</v>
      </c>
      <c r="L41" s="33">
        <v>0.66881096715237287</v>
      </c>
      <c r="M41" s="33">
        <v>0.64814803992497172</v>
      </c>
      <c r="N41" s="33">
        <v>0.38023921987414311</v>
      </c>
      <c r="O41" s="33">
        <v>0.64042304896843028</v>
      </c>
      <c r="P41" s="33">
        <v>0.62620900560987258</v>
      </c>
      <c r="Q41" s="33">
        <v>0.69973931483085083</v>
      </c>
      <c r="R41" s="33">
        <v>0.76640612069842728</v>
      </c>
      <c r="S41" s="33">
        <v>0.24775060096322216</v>
      </c>
      <c r="T41" s="33">
        <v>0.21563523626153605</v>
      </c>
      <c r="U41" s="33">
        <v>0.19189223795166752</v>
      </c>
      <c r="V41" s="33">
        <v>0.19622276909258063</v>
      </c>
      <c r="W41" s="33">
        <v>0.14250379788748058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1.5741869404052258</v>
      </c>
      <c r="C43" s="117">
        <f t="shared" si="14"/>
        <v>1.3755763222000519</v>
      </c>
      <c r="D43" s="117">
        <f t="shared" si="14"/>
        <v>1.2636443666932138</v>
      </c>
      <c r="E43" s="117">
        <f t="shared" si="14"/>
        <v>1.137676224296241</v>
      </c>
      <c r="F43" s="117">
        <f t="shared" si="14"/>
        <v>1.1038743500553867</v>
      </c>
      <c r="G43" s="117">
        <f t="shared" si="14"/>
        <v>1.0559816515726934</v>
      </c>
      <c r="H43" s="117">
        <f t="shared" si="14"/>
        <v>1.0044317127224882</v>
      </c>
      <c r="I43" s="117">
        <f t="shared" si="14"/>
        <v>0.96203808782567757</v>
      </c>
      <c r="J43" s="117">
        <f t="shared" si="14"/>
        <v>0.98293580512435064</v>
      </c>
      <c r="K43" s="117">
        <f t="shared" si="14"/>
        <v>0.86201538736894034</v>
      </c>
      <c r="L43" s="117">
        <f t="shared" si="14"/>
        <v>0.87737769863347925</v>
      </c>
      <c r="M43" s="117">
        <f t="shared" si="14"/>
        <v>0.84470101331678094</v>
      </c>
      <c r="N43" s="117">
        <f t="shared" si="14"/>
        <v>0.80400597323798761</v>
      </c>
      <c r="O43" s="117">
        <f t="shared" si="14"/>
        <v>0.80791555321725783</v>
      </c>
      <c r="P43" s="117">
        <f t="shared" si="14"/>
        <v>0.77665953308094271</v>
      </c>
      <c r="Q43" s="117">
        <f t="shared" si="14"/>
        <v>0.75407356189882613</v>
      </c>
      <c r="R43" s="117">
        <f t="shared" ref="R43:V43" si="15">R44+R47+R49+R58</f>
        <v>0.68457146486848031</v>
      </c>
      <c r="S43" s="117">
        <f t="shared" si="15"/>
        <v>0.56388690395431462</v>
      </c>
      <c r="T43" s="117">
        <f t="shared" si="15"/>
        <v>0.26207908316765854</v>
      </c>
      <c r="U43" s="117">
        <f t="shared" si="15"/>
        <v>0.1433129237591089</v>
      </c>
      <c r="V43" s="117">
        <f t="shared" si="15"/>
        <v>7.2084539197456082E-2</v>
      </c>
      <c r="W43" s="117">
        <f t="shared" ref="W43" si="16">W44+W47+W49+W58</f>
        <v>6.0300955482224979E-2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0.22851785698646673</v>
      </c>
      <c r="C44" s="122">
        <f t="shared" si="17"/>
        <v>0.22830239398148519</v>
      </c>
      <c r="D44" s="122">
        <f t="shared" si="17"/>
        <v>0.23134481443708454</v>
      </c>
      <c r="E44" s="122">
        <f t="shared" si="17"/>
        <v>0.23098744533594157</v>
      </c>
      <c r="F44" s="122">
        <f t="shared" si="17"/>
        <v>0.23146757413969526</v>
      </c>
      <c r="G44" s="122">
        <f t="shared" si="17"/>
        <v>0.23017375170578119</v>
      </c>
      <c r="H44" s="122">
        <f t="shared" si="17"/>
        <v>0.22663169176482495</v>
      </c>
      <c r="I44" s="122">
        <f t="shared" si="17"/>
        <v>0.22302769221903646</v>
      </c>
      <c r="J44" s="122">
        <f t="shared" si="17"/>
        <v>0.22677569357251512</v>
      </c>
      <c r="K44" s="122">
        <f t="shared" si="17"/>
        <v>0.23021064379183315</v>
      </c>
      <c r="L44" s="122">
        <f t="shared" si="17"/>
        <v>0.22702394238847193</v>
      </c>
      <c r="M44" s="122">
        <f t="shared" si="17"/>
        <v>0.22342871370383194</v>
      </c>
      <c r="N44" s="122">
        <f t="shared" si="17"/>
        <v>0.22644445018892811</v>
      </c>
      <c r="O44" s="122">
        <f t="shared" si="17"/>
        <v>0.23038894937643142</v>
      </c>
      <c r="P44" s="122">
        <f t="shared" si="17"/>
        <v>0.22694577015325429</v>
      </c>
      <c r="Q44" s="122">
        <f t="shared" si="17"/>
        <v>0.23357912709901138</v>
      </c>
      <c r="R44" s="122">
        <f t="shared" ref="R44:V44" si="18">SUM(R45:R46)</f>
        <v>0.22697463339572696</v>
      </c>
      <c r="S44" s="122">
        <f t="shared" si="18"/>
        <v>0.23286716688272394</v>
      </c>
      <c r="T44" s="122">
        <f t="shared" si="18"/>
        <v>5.727745435239822E-2</v>
      </c>
      <c r="U44" s="122">
        <f t="shared" si="18"/>
        <v>4.1626948642341843E-2</v>
      </c>
      <c r="V44" s="122">
        <f t="shared" si="18"/>
        <v>2.6031912362413156E-2</v>
      </c>
      <c r="W44" s="122">
        <f t="shared" ref="W44" si="19">SUM(W45:W46)</f>
        <v>2.7078982795394842E-2</v>
      </c>
      <c r="DA44" s="130" t="s">
        <v>1610</v>
      </c>
    </row>
    <row r="45" spans="1:105" ht="12" customHeight="1" x14ac:dyDescent="0.25">
      <c r="A45" s="97" t="s">
        <v>216</v>
      </c>
      <c r="B45" s="98">
        <v>0.22631996292300194</v>
      </c>
      <c r="C45" s="98">
        <v>0.22631996292300191</v>
      </c>
      <c r="D45" s="98">
        <v>0.22908080451475854</v>
      </c>
      <c r="E45" s="98">
        <v>0.22908080451475854</v>
      </c>
      <c r="F45" s="98">
        <v>0.22908080451475854</v>
      </c>
      <c r="G45" s="98">
        <v>0.22780748643494775</v>
      </c>
      <c r="H45" s="98">
        <v>0.2244558575212903</v>
      </c>
      <c r="I45" s="98">
        <v>0.2208911882856715</v>
      </c>
      <c r="J45" s="98">
        <v>0.2244558575212903</v>
      </c>
      <c r="K45" s="98">
        <v>0.2278074864349478</v>
      </c>
      <c r="L45" s="98">
        <v>0.2244558575212903</v>
      </c>
      <c r="M45" s="98">
        <v>0.22089118828567142</v>
      </c>
      <c r="N45" s="98">
        <v>0.22445585752129027</v>
      </c>
      <c r="O45" s="98">
        <v>0.22780748643494769</v>
      </c>
      <c r="P45" s="98">
        <v>0.22445585752129027</v>
      </c>
      <c r="Q45" s="98">
        <v>0.23097274405163051</v>
      </c>
      <c r="R45" s="98">
        <v>0.22445585752129013</v>
      </c>
      <c r="S45" s="98">
        <v>0.23009458297506311</v>
      </c>
      <c r="T45" s="98">
        <v>5.6491831470335555E-2</v>
      </c>
      <c r="U45" s="98">
        <v>4.1100601891660211E-2</v>
      </c>
      <c r="V45" s="98">
        <v>2.5709372312983092E-2</v>
      </c>
      <c r="W45" s="98">
        <v>2.6741186586415111E-2</v>
      </c>
      <c r="DA45" s="63" t="s">
        <v>1611</v>
      </c>
    </row>
    <row r="46" spans="1:105" ht="12" customHeight="1" x14ac:dyDescent="0.25">
      <c r="A46" s="97" t="s">
        <v>53</v>
      </c>
      <c r="B46" s="98">
        <v>2.1978940634648004E-3</v>
      </c>
      <c r="C46" s="98">
        <v>1.9824310584832688E-3</v>
      </c>
      <c r="D46" s="98">
        <v>2.2640099223260146E-3</v>
      </c>
      <c r="E46" s="98">
        <v>1.9066408211830315E-3</v>
      </c>
      <c r="F46" s="98">
        <v>2.3867696249367382E-3</v>
      </c>
      <c r="G46" s="98">
        <v>2.3662652708334561E-3</v>
      </c>
      <c r="H46" s="98">
        <v>2.175834243534654E-3</v>
      </c>
      <c r="I46" s="98">
        <v>2.1365039333649588E-3</v>
      </c>
      <c r="J46" s="98">
        <v>2.3198360512248174E-3</v>
      </c>
      <c r="K46" s="98">
        <v>2.4031573568853446E-3</v>
      </c>
      <c r="L46" s="98">
        <v>2.5680848671816394E-3</v>
      </c>
      <c r="M46" s="98">
        <v>2.5375254181605185E-3</v>
      </c>
      <c r="N46" s="98">
        <v>1.9885926676378486E-3</v>
      </c>
      <c r="O46" s="98">
        <v>2.5814629414837188E-3</v>
      </c>
      <c r="P46" s="98">
        <v>2.4899126319640279E-3</v>
      </c>
      <c r="Q46" s="98">
        <v>2.6063830473808565E-3</v>
      </c>
      <c r="R46" s="98">
        <v>2.5187758744368177E-3</v>
      </c>
      <c r="S46" s="98">
        <v>2.7725839076608318E-3</v>
      </c>
      <c r="T46" s="98">
        <v>7.85622882062666E-4</v>
      </c>
      <c r="U46" s="98">
        <v>5.2634675068163493E-4</v>
      </c>
      <c r="V46" s="98">
        <v>3.2254004943006379E-4</v>
      </c>
      <c r="W46" s="98">
        <v>3.3779620897973008E-4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0.12017598399257053</v>
      </c>
      <c r="C47" s="122">
        <f t="shared" si="20"/>
        <v>0.15515161468144698</v>
      </c>
      <c r="D47" s="122">
        <f t="shared" si="20"/>
        <v>0.12380868976127024</v>
      </c>
      <c r="E47" s="122">
        <f t="shared" si="20"/>
        <v>0.17179350259141232</v>
      </c>
      <c r="F47" s="122">
        <f t="shared" si="20"/>
        <v>8.1357771062073148E-2</v>
      </c>
      <c r="G47" s="122">
        <f t="shared" si="20"/>
        <v>6.8608228109147587E-2</v>
      </c>
      <c r="H47" s="122">
        <f t="shared" si="20"/>
        <v>7.4380580456390913E-2</v>
      </c>
      <c r="I47" s="122">
        <f t="shared" si="20"/>
        <v>6.2683658651723831E-2</v>
      </c>
      <c r="J47" s="122">
        <f t="shared" si="20"/>
        <v>4.6499364625731412E-2</v>
      </c>
      <c r="K47" s="122">
        <f t="shared" si="20"/>
        <v>4.8924007197860789E-2</v>
      </c>
      <c r="L47" s="122">
        <f t="shared" si="20"/>
        <v>5.182098539777695E-2</v>
      </c>
      <c r="M47" s="122">
        <f t="shared" si="20"/>
        <v>7.0752830911862172E-2</v>
      </c>
      <c r="N47" s="122">
        <f t="shared" si="20"/>
        <v>0.12714970944028092</v>
      </c>
      <c r="O47" s="122">
        <f t="shared" si="20"/>
        <v>8.8603836743993455E-2</v>
      </c>
      <c r="P47" s="122">
        <f t="shared" si="20"/>
        <v>9.4325992087346572E-2</v>
      </c>
      <c r="Q47" s="122">
        <f t="shared" si="20"/>
        <v>8.1330761923408573E-2</v>
      </c>
      <c r="R47" s="122">
        <f t="shared" si="20"/>
        <v>6.6622955308439924E-2</v>
      </c>
      <c r="S47" s="122">
        <f t="shared" si="20"/>
        <v>6.3011586719086993E-2</v>
      </c>
      <c r="T47" s="122">
        <f t="shared" si="20"/>
        <v>3.026189761559378E-2</v>
      </c>
      <c r="U47" s="122">
        <f t="shared" si="20"/>
        <v>1.474685320561459E-2</v>
      </c>
      <c r="V47" s="122">
        <f t="shared" si="20"/>
        <v>7.9265795377785938E-3</v>
      </c>
      <c r="W47" s="122">
        <f t="shared" si="20"/>
        <v>7.3228135176949443E-3</v>
      </c>
      <c r="DA47" s="130" t="s">
        <v>1613</v>
      </c>
    </row>
    <row r="48" spans="1:105" ht="12" customHeight="1" x14ac:dyDescent="0.25">
      <c r="A48" s="97" t="s">
        <v>53</v>
      </c>
      <c r="B48" s="98">
        <v>0.12017598399257053</v>
      </c>
      <c r="C48" s="98">
        <v>0.15515161468144698</v>
      </c>
      <c r="D48" s="98">
        <v>0.12380868976127024</v>
      </c>
      <c r="E48" s="98">
        <v>0.17179350259141232</v>
      </c>
      <c r="F48" s="98">
        <v>8.1357771062073148E-2</v>
      </c>
      <c r="G48" s="98">
        <v>6.8608228109147587E-2</v>
      </c>
      <c r="H48" s="98">
        <v>7.4380580456390913E-2</v>
      </c>
      <c r="I48" s="98">
        <v>6.2683658651723831E-2</v>
      </c>
      <c r="J48" s="98">
        <v>4.6499364625731412E-2</v>
      </c>
      <c r="K48" s="98">
        <v>4.8924007197860789E-2</v>
      </c>
      <c r="L48" s="98">
        <v>5.182098539777695E-2</v>
      </c>
      <c r="M48" s="98">
        <v>7.0752830911862172E-2</v>
      </c>
      <c r="N48" s="98">
        <v>0.12714970944028092</v>
      </c>
      <c r="O48" s="98">
        <v>8.8603836743993455E-2</v>
      </c>
      <c r="P48" s="98">
        <v>9.4325992087346572E-2</v>
      </c>
      <c r="Q48" s="98">
        <v>8.1330761923408573E-2</v>
      </c>
      <c r="R48" s="98">
        <v>6.6622955308439924E-2</v>
      </c>
      <c r="S48" s="98">
        <v>6.3011586719086993E-2</v>
      </c>
      <c r="T48" s="98">
        <v>3.026189761559378E-2</v>
      </c>
      <c r="U48" s="98">
        <v>1.474685320561459E-2</v>
      </c>
      <c r="V48" s="98">
        <v>7.9265795377785938E-3</v>
      </c>
      <c r="W48" s="98">
        <v>7.3228135176949443E-3</v>
      </c>
      <c r="DA48" s="63" t="s">
        <v>1614</v>
      </c>
    </row>
    <row r="49" spans="1:105" ht="12" customHeight="1" x14ac:dyDescent="0.25">
      <c r="A49" s="121" t="s">
        <v>55</v>
      </c>
      <c r="B49" s="122">
        <v>0.6899570705555611</v>
      </c>
      <c r="C49" s="122">
        <v>0.53575965591235997</v>
      </c>
      <c r="D49" s="122">
        <v>0.53402302638819932</v>
      </c>
      <c r="E49" s="122">
        <v>0.43965090535348289</v>
      </c>
      <c r="F49" s="122">
        <v>0.4832921704702729</v>
      </c>
      <c r="G49" s="122">
        <v>0.47087109705647234</v>
      </c>
      <c r="H49" s="122">
        <v>0.45918677573937761</v>
      </c>
      <c r="I49" s="122">
        <v>0.44756606057104825</v>
      </c>
      <c r="J49" s="122">
        <v>0.44712957694497901</v>
      </c>
      <c r="K49" s="122">
        <v>0.30236196676479371</v>
      </c>
      <c r="L49" s="122">
        <v>0.34482500731215221</v>
      </c>
      <c r="M49" s="122">
        <v>0.32421140327380354</v>
      </c>
      <c r="N49" s="122">
        <v>0.25327295015742224</v>
      </c>
      <c r="O49" s="122">
        <v>0.27194563451129489</v>
      </c>
      <c r="P49" s="122">
        <v>0.25933456517750164</v>
      </c>
      <c r="Q49" s="122">
        <v>0.2480759439841782</v>
      </c>
      <c r="R49" s="122">
        <v>0.21420621718752078</v>
      </c>
      <c r="S49" s="122">
        <v>0.16657630285669406</v>
      </c>
      <c r="T49" s="122">
        <v>0.11517273057369355</v>
      </c>
      <c r="U49" s="122">
        <v>5.8831538575035015E-2</v>
      </c>
      <c r="V49" s="122">
        <v>2.5854943065329813E-2</v>
      </c>
      <c r="W49" s="122">
        <v>1.6599100437064231E-2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0.6899570705555611</v>
      </c>
      <c r="C54" s="101">
        <v>0.53575965591235997</v>
      </c>
      <c r="D54" s="101">
        <v>0.53402302638819932</v>
      </c>
      <c r="E54" s="101">
        <v>0.43898127821922434</v>
      </c>
      <c r="F54" s="101">
        <v>0.48122728008898896</v>
      </c>
      <c r="G54" s="101">
        <v>0.46364690009788867</v>
      </c>
      <c r="H54" s="101">
        <v>0.44657845739414825</v>
      </c>
      <c r="I54" s="101">
        <v>0.42880849886442901</v>
      </c>
      <c r="J54" s="101">
        <v>0.42304034730500722</v>
      </c>
      <c r="K54" s="101">
        <v>0.25640068294806789</v>
      </c>
      <c r="L54" s="101">
        <v>0.2846285380808658</v>
      </c>
      <c r="M54" s="101">
        <v>0.25262964858272924</v>
      </c>
      <c r="N54" s="101">
        <v>0.17671767680481554</v>
      </c>
      <c r="O54" s="101">
        <v>0.1998270807049749</v>
      </c>
      <c r="P54" s="101">
        <v>0.19002506854854101</v>
      </c>
      <c r="Q54" s="101">
        <v>0.179180438530988</v>
      </c>
      <c r="R54" s="101">
        <v>0.1541039201385126</v>
      </c>
      <c r="S54" s="101">
        <v>0.12403395765121636</v>
      </c>
      <c r="T54" s="101">
        <v>8.7169927974236311E-2</v>
      </c>
      <c r="U54" s="101">
        <v>4.6319471365067866E-2</v>
      </c>
      <c r="V54" s="101">
        <v>2.1611338985924385E-2</v>
      </c>
      <c r="W54" s="101">
        <v>1.3173410142892436E-2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6.696271342585574E-4</v>
      </c>
      <c r="F55" s="104">
        <v>2.0648903812839343E-3</v>
      </c>
      <c r="G55" s="104">
        <v>7.2241969585836643E-3</v>
      </c>
      <c r="H55" s="104">
        <v>1.2608318345229345E-2</v>
      </c>
      <c r="I55" s="104">
        <v>1.8757561706619248E-2</v>
      </c>
      <c r="J55" s="104">
        <v>2.4089229639971805E-2</v>
      </c>
      <c r="K55" s="104">
        <v>4.5961283816725831E-2</v>
      </c>
      <c r="L55" s="104">
        <v>6.0196469231286395E-2</v>
      </c>
      <c r="M55" s="104">
        <v>7.158175469107432E-2</v>
      </c>
      <c r="N55" s="104">
        <v>7.6555273352606701E-2</v>
      </c>
      <c r="O55" s="104">
        <v>7.2118553806319999E-2</v>
      </c>
      <c r="P55" s="104">
        <v>6.9309496628960604E-2</v>
      </c>
      <c r="Q55" s="104">
        <v>6.8895505453190217E-2</v>
      </c>
      <c r="R55" s="104">
        <v>6.0102297049008185E-2</v>
      </c>
      <c r="S55" s="104">
        <v>4.2542345205477686E-2</v>
      </c>
      <c r="T55" s="104">
        <v>2.8002802599457241E-2</v>
      </c>
      <c r="U55" s="104">
        <v>1.251206720996715E-2</v>
      </c>
      <c r="V55" s="104">
        <v>4.2436040794054291E-3</v>
      </c>
      <c r="W55" s="104">
        <v>3.4256902941717945E-3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1.8923166607621807E-4</v>
      </c>
      <c r="F56" s="98">
        <v>5.8191438572311859E-4</v>
      </c>
      <c r="G56" s="98">
        <v>2.0353753577308062E-3</v>
      </c>
      <c r="H56" s="98">
        <v>3.5422650321562344E-3</v>
      </c>
      <c r="I56" s="98">
        <v>5.2454870730555625E-3</v>
      </c>
      <c r="J56" s="98">
        <v>6.7369471226615234E-3</v>
      </c>
      <c r="K56" s="98">
        <v>2.7526552368249368E-2</v>
      </c>
      <c r="L56" s="98">
        <v>1.0546522673581167E-2</v>
      </c>
      <c r="M56" s="98">
        <v>1.9923995306825319E-2</v>
      </c>
      <c r="N56" s="98">
        <v>2.1232335866722109E-2</v>
      </c>
      <c r="O56" s="98">
        <v>1.5200620595841432E-2</v>
      </c>
      <c r="P56" s="98">
        <v>1.1435215767635395E-2</v>
      </c>
      <c r="Q56" s="98">
        <v>1.3188967001377372E-2</v>
      </c>
      <c r="R56" s="98">
        <v>9.6425142898637524E-3</v>
      </c>
      <c r="S56" s="98">
        <v>8.6214335241841279E-3</v>
      </c>
      <c r="T56" s="98">
        <v>1.0055219612635438E-2</v>
      </c>
      <c r="U56" s="98">
        <v>4.0039725933965252E-3</v>
      </c>
      <c r="V56" s="98">
        <v>9.1653549693809973E-4</v>
      </c>
      <c r="W56" s="98">
        <v>8.4790570773122197E-4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4.8039546818233936E-4</v>
      </c>
      <c r="F57" s="98">
        <v>1.4829759955608157E-3</v>
      </c>
      <c r="G57" s="98">
        <v>5.1888216008528576E-3</v>
      </c>
      <c r="H57" s="98">
        <v>9.0660533130731101E-3</v>
      </c>
      <c r="I57" s="98">
        <v>1.3512074633563687E-2</v>
      </c>
      <c r="J57" s="98">
        <v>1.7352282517310282E-2</v>
      </c>
      <c r="K57" s="98">
        <v>1.8434731448476467E-2</v>
      </c>
      <c r="L57" s="98">
        <v>4.964994655770523E-2</v>
      </c>
      <c r="M57" s="98">
        <v>5.1657759384248998E-2</v>
      </c>
      <c r="N57" s="98">
        <v>5.5322937485884592E-2</v>
      </c>
      <c r="O57" s="98">
        <v>5.6917933210478562E-2</v>
      </c>
      <c r="P57" s="98">
        <v>5.7874280861325206E-2</v>
      </c>
      <c r="Q57" s="98">
        <v>5.5706538451812851E-2</v>
      </c>
      <c r="R57" s="98">
        <v>5.045978275914443E-2</v>
      </c>
      <c r="S57" s="98">
        <v>3.3920911681293554E-2</v>
      </c>
      <c r="T57" s="98">
        <v>1.7947582986821801E-2</v>
      </c>
      <c r="U57" s="98">
        <v>8.5080946165706252E-3</v>
      </c>
      <c r="V57" s="98">
        <v>3.327068582467329E-3</v>
      </c>
      <c r="W57" s="98">
        <v>2.5777845864405724E-3</v>
      </c>
      <c r="DA57" s="63" t="s">
        <v>1623</v>
      </c>
    </row>
    <row r="58" spans="1:105" ht="12" customHeight="1" x14ac:dyDescent="0.25">
      <c r="A58" s="121" t="s">
        <v>54</v>
      </c>
      <c r="B58" s="122">
        <v>0.53553602887062746</v>
      </c>
      <c r="C58" s="122">
        <v>0.45636265762475964</v>
      </c>
      <c r="D58" s="122">
        <v>0.37446783610665957</v>
      </c>
      <c r="E58" s="122">
        <v>0.29524437101540424</v>
      </c>
      <c r="F58" s="122">
        <v>0.30775683438334539</v>
      </c>
      <c r="G58" s="122">
        <v>0.28632857470129219</v>
      </c>
      <c r="H58" s="122">
        <v>0.2442326647618947</v>
      </c>
      <c r="I58" s="122">
        <v>0.22876067638386904</v>
      </c>
      <c r="J58" s="122">
        <v>0.26253116998112508</v>
      </c>
      <c r="K58" s="122">
        <v>0.28051876961445277</v>
      </c>
      <c r="L58" s="122">
        <v>0.25370776353507818</v>
      </c>
      <c r="M58" s="122">
        <v>0.22630806542728327</v>
      </c>
      <c r="N58" s="122">
        <v>0.19713886345135628</v>
      </c>
      <c r="O58" s="122">
        <v>0.21697713258553808</v>
      </c>
      <c r="P58" s="122">
        <v>0.19605320566284018</v>
      </c>
      <c r="Q58" s="122">
        <v>0.19108772889222791</v>
      </c>
      <c r="R58" s="122">
        <v>0.17676765897679267</v>
      </c>
      <c r="S58" s="122">
        <v>0.10143184749580969</v>
      </c>
      <c r="T58" s="122">
        <v>5.9367000625973006E-2</v>
      </c>
      <c r="U58" s="122">
        <v>2.8107583336117438E-2</v>
      </c>
      <c r="V58" s="122">
        <v>1.2271104231934515E-2</v>
      </c>
      <c r="W58" s="122">
        <v>9.3000587320709611E-3</v>
      </c>
      <c r="DA58" s="130" t="s">
        <v>1624</v>
      </c>
    </row>
    <row r="59" spans="1:105" ht="12" customHeight="1" x14ac:dyDescent="0.25">
      <c r="A59" s="97" t="s">
        <v>50</v>
      </c>
      <c r="B59" s="98">
        <v>0.44349638047516049</v>
      </c>
      <c r="C59" s="98">
        <v>0.40186387870318646</v>
      </c>
      <c r="D59" s="98">
        <v>0.31512067622010692</v>
      </c>
      <c r="E59" s="98">
        <v>0.24153483476762413</v>
      </c>
      <c r="F59" s="98">
        <v>0.25627752630870398</v>
      </c>
      <c r="G59" s="98">
        <v>0.23705550790045324</v>
      </c>
      <c r="H59" s="98">
        <v>0.20129022621104889</v>
      </c>
      <c r="I59" s="98">
        <v>0.19408650133906971</v>
      </c>
      <c r="J59" s="98">
        <v>0.23211571203097117</v>
      </c>
      <c r="K59" s="98">
        <v>0.25113319515707488</v>
      </c>
      <c r="L59" s="98">
        <v>0.2133177663382716</v>
      </c>
      <c r="M59" s="98">
        <v>0.18604266347439993</v>
      </c>
      <c r="N59" s="98">
        <v>0.17470357100909695</v>
      </c>
      <c r="O59" s="98">
        <v>0.18039330038150569</v>
      </c>
      <c r="P59" s="98">
        <v>0.15904975512779918</v>
      </c>
      <c r="Q59" s="98">
        <v>0.14949239674274278</v>
      </c>
      <c r="R59" s="98">
        <v>0.12682073291551474</v>
      </c>
      <c r="S59" s="98">
        <v>8.636870481589734E-2</v>
      </c>
      <c r="T59" s="98">
        <v>4.754525424544126E-2</v>
      </c>
      <c r="U59" s="98">
        <v>2.1625130170443294E-2</v>
      </c>
      <c r="V59" s="98">
        <v>8.7084800263910727E-3</v>
      </c>
      <c r="W59" s="98">
        <v>6.8287533758692948E-3</v>
      </c>
      <c r="DA59" s="63" t="s">
        <v>1625</v>
      </c>
    </row>
    <row r="60" spans="1:105" ht="12" customHeight="1" x14ac:dyDescent="0.25">
      <c r="A60" s="109" t="s">
        <v>120</v>
      </c>
      <c r="B60" s="33">
        <v>9.203964839546698E-2</v>
      </c>
      <c r="C60" s="33">
        <v>5.449877892157317E-2</v>
      </c>
      <c r="D60" s="33">
        <v>5.9347159886552647E-2</v>
      </c>
      <c r="E60" s="33">
        <v>5.3709536247780076E-2</v>
      </c>
      <c r="F60" s="33">
        <v>5.1479308074641399E-2</v>
      </c>
      <c r="G60" s="33">
        <v>4.9273066800838955E-2</v>
      </c>
      <c r="H60" s="33">
        <v>4.2942438550845827E-2</v>
      </c>
      <c r="I60" s="33">
        <v>3.4674175044799325E-2</v>
      </c>
      <c r="J60" s="33">
        <v>3.0415457950153917E-2</v>
      </c>
      <c r="K60" s="33">
        <v>2.9385574457377859E-2</v>
      </c>
      <c r="L60" s="33">
        <v>4.0389997196806589E-2</v>
      </c>
      <c r="M60" s="33">
        <v>4.0265401952883334E-2</v>
      </c>
      <c r="N60" s="33">
        <v>2.2435292442259329E-2</v>
      </c>
      <c r="O60" s="33">
        <v>3.6583832204032399E-2</v>
      </c>
      <c r="P60" s="33">
        <v>3.7003450535040998E-2</v>
      </c>
      <c r="Q60" s="33">
        <v>4.1595332149485117E-2</v>
      </c>
      <c r="R60" s="33">
        <v>4.9946926061277937E-2</v>
      </c>
      <c r="S60" s="33">
        <v>1.5063142679912348E-2</v>
      </c>
      <c r="T60" s="33">
        <v>1.1821746380531748E-2</v>
      </c>
      <c r="U60" s="33">
        <v>6.4824531656741419E-3</v>
      </c>
      <c r="V60" s="33">
        <v>3.5626242055434429E-3</v>
      </c>
      <c r="W60" s="33">
        <v>2.4713053562016667E-3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1628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1629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1631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1632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1633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1642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1643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2.3799957269430587</v>
      </c>
      <c r="M81" s="117">
        <f t="shared" si="28"/>
        <v>3.2300260576090682</v>
      </c>
      <c r="N81" s="117">
        <f t="shared" si="28"/>
        <v>3.9601872062843109</v>
      </c>
      <c r="O81" s="117">
        <f t="shared" si="28"/>
        <v>4.041299304272842</v>
      </c>
      <c r="P81" s="117">
        <f t="shared" si="28"/>
        <v>4.3553288600459723</v>
      </c>
      <c r="Q81" s="117">
        <f t="shared" si="28"/>
        <v>4.4818683138377509</v>
      </c>
      <c r="R81" s="117">
        <f t="shared" ref="R81:V81" si="29">R82+R85+R87+R100</f>
        <v>4.4393244002117669</v>
      </c>
      <c r="S81" s="117">
        <f t="shared" si="29"/>
        <v>4.5199015958419864</v>
      </c>
      <c r="T81" s="117">
        <f t="shared" si="29"/>
        <v>4.7150027437393192</v>
      </c>
      <c r="U81" s="117">
        <f t="shared" si="29"/>
        <v>4.7866892723542147</v>
      </c>
      <c r="V81" s="117">
        <f t="shared" si="29"/>
        <v>4.1644073135163611</v>
      </c>
      <c r="W81" s="117">
        <f t="shared" ref="W81" si="30">W82+W85+W87+W100</f>
        <v>3.8201390281531689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0.74574467699105262</v>
      </c>
      <c r="M82" s="122">
        <f t="shared" si="31"/>
        <v>0.72153333406263065</v>
      </c>
      <c r="N82" s="122">
        <f t="shared" si="31"/>
        <v>0.960345954427406</v>
      </c>
      <c r="O82" s="122">
        <f t="shared" si="31"/>
        <v>0.86530552942777805</v>
      </c>
      <c r="P82" s="122">
        <f t="shared" si="31"/>
        <v>1.0815005617266882</v>
      </c>
      <c r="Q82" s="122">
        <f t="shared" si="31"/>
        <v>1.1536888971279859</v>
      </c>
      <c r="R82" s="122">
        <f t="shared" ref="R82:V82" si="32">SUM(R83:R84)</f>
        <v>1.0936039955170342</v>
      </c>
      <c r="S82" s="122">
        <f t="shared" si="32"/>
        <v>1.3636716301787768</v>
      </c>
      <c r="T82" s="122">
        <f t="shared" si="32"/>
        <v>1.3482091354949395</v>
      </c>
      <c r="U82" s="122">
        <f t="shared" si="32"/>
        <v>1.6861919384382389</v>
      </c>
      <c r="V82" s="122">
        <f t="shared" si="32"/>
        <v>1.4516689542766543</v>
      </c>
      <c r="W82" s="122">
        <f t="shared" ref="W82" si="33">SUM(W83:W84)</f>
        <v>1.5765138812761919</v>
      </c>
      <c r="DA82" s="130" t="s">
        <v>1646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0.74041272570937222</v>
      </c>
      <c r="M83" s="98">
        <v>0.71650902837489305</v>
      </c>
      <c r="N83" s="98">
        <v>0.95537403267411891</v>
      </c>
      <c r="O83" s="98">
        <v>0.85984522785898521</v>
      </c>
      <c r="P83" s="98">
        <v>1.0748065348237321</v>
      </c>
      <c r="Q83" s="98">
        <v>1.1464316423043845</v>
      </c>
      <c r="R83" s="98">
        <v>1.0867583834909715</v>
      </c>
      <c r="S83" s="98">
        <v>1.3545141874462601</v>
      </c>
      <c r="T83" s="98">
        <v>1.3377472055030091</v>
      </c>
      <c r="U83" s="98">
        <v>1.6741186586414463</v>
      </c>
      <c r="V83" s="98">
        <v>1.4416165090283752</v>
      </c>
      <c r="W83" s="98">
        <v>1.5655202063628566</v>
      </c>
      <c r="DA83" s="63" t="s">
        <v>1647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5.3319512816804339E-3</v>
      </c>
      <c r="M84" s="98">
        <v>5.0243056877375706E-3</v>
      </c>
      <c r="N84" s="98">
        <v>4.9719217532870437E-3</v>
      </c>
      <c r="O84" s="98">
        <v>5.4603015687928582E-3</v>
      </c>
      <c r="P84" s="98">
        <v>6.694026902956036E-3</v>
      </c>
      <c r="Q84" s="98">
        <v>7.2572548236014105E-3</v>
      </c>
      <c r="R84" s="98">
        <v>6.8456120260627041E-3</v>
      </c>
      <c r="S84" s="98">
        <v>9.1574427325167469E-3</v>
      </c>
      <c r="T84" s="98">
        <v>1.0461929991930468E-2</v>
      </c>
      <c r="U84" s="98">
        <v>1.2073279796792662E-2</v>
      </c>
      <c r="V84" s="98">
        <v>1.0052445248279028E-2</v>
      </c>
      <c r="W84" s="98">
        <v>1.0993674913335225E-2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4.5796594377331516E-2</v>
      </c>
      <c r="M85" s="122">
        <f t="shared" si="34"/>
        <v>0.35524935080931547</v>
      </c>
      <c r="N85" s="122">
        <f t="shared" si="34"/>
        <v>0.79332008480403848</v>
      </c>
      <c r="O85" s="122">
        <f t="shared" si="34"/>
        <v>0.64196434301378968</v>
      </c>
      <c r="P85" s="122">
        <f t="shared" si="34"/>
        <v>0.66858991924414279</v>
      </c>
      <c r="Q85" s="122">
        <f t="shared" si="34"/>
        <v>0.6136560274146321</v>
      </c>
      <c r="R85" s="122">
        <f t="shared" si="34"/>
        <v>0.54512810799720579</v>
      </c>
      <c r="S85" s="122">
        <f t="shared" si="34"/>
        <v>0.626286589413659</v>
      </c>
      <c r="T85" s="122">
        <f t="shared" si="34"/>
        <v>0.38155250105757788</v>
      </c>
      <c r="U85" s="122">
        <f t="shared" si="34"/>
        <v>0.20809497810011074</v>
      </c>
      <c r="V85" s="122">
        <f t="shared" si="34"/>
        <v>0.15272808452043704</v>
      </c>
      <c r="W85" s="122">
        <f t="shared" si="34"/>
        <v>0.19606493047886187</v>
      </c>
      <c r="DA85" s="130" t="s">
        <v>1649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4.5796594377331516E-2</v>
      </c>
      <c r="M86" s="98">
        <v>0.35524935080931547</v>
      </c>
      <c r="N86" s="98">
        <v>0.79332008480403848</v>
      </c>
      <c r="O86" s="98">
        <v>0.64196434301378968</v>
      </c>
      <c r="P86" s="98">
        <v>0.66858991924414279</v>
      </c>
      <c r="Q86" s="98">
        <v>0.6136560274146321</v>
      </c>
      <c r="R86" s="98">
        <v>0.54512810799720579</v>
      </c>
      <c r="S86" s="98">
        <v>0.626286589413659</v>
      </c>
      <c r="T86" s="98">
        <v>0.38155250105757788</v>
      </c>
      <c r="U86" s="98">
        <v>0.20809497810011074</v>
      </c>
      <c r="V86" s="98">
        <v>0.15272808452043704</v>
      </c>
      <c r="W86" s="98">
        <v>0.19606493047886187</v>
      </c>
      <c r="DA86" s="63" t="s">
        <v>1650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0.76844432003444807</v>
      </c>
      <c r="M87" s="122">
        <v>1.1378123104801319</v>
      </c>
      <c r="N87" s="122">
        <v>1.1727768922727657</v>
      </c>
      <c r="O87" s="122">
        <v>1.3135951150004408</v>
      </c>
      <c r="P87" s="122">
        <v>1.3916604858892205</v>
      </c>
      <c r="Q87" s="122">
        <v>1.4524218775442423</v>
      </c>
      <c r="R87" s="122">
        <v>1.4566173099495061</v>
      </c>
      <c r="S87" s="122">
        <v>1.5155866349054805</v>
      </c>
      <c r="T87" s="122">
        <v>1.9210489100440826</v>
      </c>
      <c r="U87" s="122">
        <v>1.9109483786821155</v>
      </c>
      <c r="V87" s="122">
        <v>1.6835558865195894</v>
      </c>
      <c r="W87" s="122">
        <v>1.2813770271263083</v>
      </c>
      <c r="DA87" s="130" t="s">
        <v>1651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3.6474960437550628E-2</v>
      </c>
      <c r="M96" s="101">
        <v>0.27516907076213898</v>
      </c>
      <c r="N96" s="101">
        <v>0.32549318635322128</v>
      </c>
      <c r="O96" s="101">
        <v>0.48120020981227929</v>
      </c>
      <c r="P96" s="101">
        <v>0.57444671386438473</v>
      </c>
      <c r="Q96" s="101">
        <v>0.65258509337510373</v>
      </c>
      <c r="R96" s="101">
        <v>0.73793072759312128</v>
      </c>
      <c r="S96" s="101">
        <v>0.8580924546985792</v>
      </c>
      <c r="T96" s="101">
        <v>1.2829496242128078</v>
      </c>
      <c r="U96" s="101">
        <v>1.330155877715177</v>
      </c>
      <c r="V96" s="101">
        <v>1.2069415994002985</v>
      </c>
      <c r="W96" s="101">
        <v>0.9218215268939024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0.73196935959689746</v>
      </c>
      <c r="M97" s="104">
        <v>0.86264323971799295</v>
      </c>
      <c r="N97" s="104">
        <v>0.84728370591954438</v>
      </c>
      <c r="O97" s="104">
        <v>0.8323949051881615</v>
      </c>
      <c r="P97" s="104">
        <v>0.81721377202483581</v>
      </c>
      <c r="Q97" s="104">
        <v>0.79983678416913873</v>
      </c>
      <c r="R97" s="104">
        <v>0.71868658235638472</v>
      </c>
      <c r="S97" s="104">
        <v>0.65749418020690142</v>
      </c>
      <c r="T97" s="104">
        <v>0.63809928583127495</v>
      </c>
      <c r="U97" s="104">
        <v>0.58079250096693857</v>
      </c>
      <c r="V97" s="104">
        <v>0.47661428711929082</v>
      </c>
      <c r="W97" s="104">
        <v>0.35955550023240601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0.12747578848842839</v>
      </c>
      <c r="M98" s="98">
        <v>0.23920425437403792</v>
      </c>
      <c r="N98" s="98">
        <v>0.2348944738603875</v>
      </c>
      <c r="O98" s="98">
        <v>0.17555766022147648</v>
      </c>
      <c r="P98" s="98">
        <v>0.13524319439475901</v>
      </c>
      <c r="Q98" s="98">
        <v>0.15453677050387998</v>
      </c>
      <c r="R98" s="98">
        <v>0.1167731992925705</v>
      </c>
      <c r="S98" s="98">
        <v>0.13410095921339343</v>
      </c>
      <c r="T98" s="98">
        <v>0.22248955493470599</v>
      </c>
      <c r="U98" s="98">
        <v>0.17970441453981123</v>
      </c>
      <c r="V98" s="98">
        <v>0.10174220165292118</v>
      </c>
      <c r="W98" s="98">
        <v>8.7848477651691514E-2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0.60449357110846902</v>
      </c>
      <c r="M99" s="98">
        <v>0.62343898534395503</v>
      </c>
      <c r="N99" s="98">
        <v>0.61238923205915685</v>
      </c>
      <c r="O99" s="98">
        <v>0.65683724496668505</v>
      </c>
      <c r="P99" s="98">
        <v>0.68197057763007685</v>
      </c>
      <c r="Q99" s="98">
        <v>0.6453000136652588</v>
      </c>
      <c r="R99" s="98">
        <v>0.60191338306381426</v>
      </c>
      <c r="S99" s="98">
        <v>0.52339322099350805</v>
      </c>
      <c r="T99" s="98">
        <v>0.415609730896569</v>
      </c>
      <c r="U99" s="98">
        <v>0.40108808642712734</v>
      </c>
      <c r="V99" s="98">
        <v>0.37487208546636963</v>
      </c>
      <c r="W99" s="98">
        <v>0.2717070225807145</v>
      </c>
      <c r="DA99" s="63" t="s">
        <v>1663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0.82001013554022673</v>
      </c>
      <c r="M100" s="122">
        <v>1.0154310622569904</v>
      </c>
      <c r="N100" s="122">
        <v>1.0337442747801007</v>
      </c>
      <c r="O100" s="122">
        <v>1.2204343168308334</v>
      </c>
      <c r="P100" s="122">
        <v>1.2135778931859211</v>
      </c>
      <c r="Q100" s="122">
        <v>1.26210151175089</v>
      </c>
      <c r="R100" s="122">
        <v>1.3439749867480211</v>
      </c>
      <c r="S100" s="122">
        <v>1.0143567413440695</v>
      </c>
      <c r="T100" s="122">
        <v>1.0641921971427188</v>
      </c>
      <c r="U100" s="122">
        <v>0.98145397713374971</v>
      </c>
      <c r="V100" s="122">
        <v>0.87645438819968047</v>
      </c>
      <c r="W100" s="122">
        <v>0.76618318927180673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0.52737871734237984</v>
      </c>
      <c r="M102" s="98">
        <v>0.65946776619008673</v>
      </c>
      <c r="N102" s="98">
        <v>0.80441532162241447</v>
      </c>
      <c r="O102" s="98">
        <v>0.88416947511194244</v>
      </c>
      <c r="P102" s="98">
        <v>0.87782342467533869</v>
      </c>
      <c r="Q102" s="98">
        <v>0.9051575748250511</v>
      </c>
      <c r="R102" s="98">
        <v>0.9066529018317242</v>
      </c>
      <c r="S102" s="98">
        <v>0.86701753029375961</v>
      </c>
      <c r="T102" s="98">
        <v>0.88434885630161586</v>
      </c>
      <c r="U102" s="98">
        <v>0.79789747951533452</v>
      </c>
      <c r="V102" s="98">
        <v>0.71257123363562436</v>
      </c>
      <c r="W102" s="98">
        <v>0.63736246538546315</v>
      </c>
      <c r="DA102" s="63" t="s">
        <v>1666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0.29263141819784694</v>
      </c>
      <c r="M103" s="33">
        <v>0.35596329606690369</v>
      </c>
      <c r="N103" s="33">
        <v>0.2293289531576862</v>
      </c>
      <c r="O103" s="33">
        <v>0.33626484171889098</v>
      </c>
      <c r="P103" s="33">
        <v>0.33575446851058233</v>
      </c>
      <c r="Q103" s="33">
        <v>0.35694393692583881</v>
      </c>
      <c r="R103" s="33">
        <v>0.43732208491629682</v>
      </c>
      <c r="S103" s="33">
        <v>0.14733921105030987</v>
      </c>
      <c r="T103" s="33">
        <v>0.17984334084110298</v>
      </c>
      <c r="U103" s="33">
        <v>0.18355649761841522</v>
      </c>
      <c r="V103" s="33">
        <v>0.16388315456405614</v>
      </c>
      <c r="W103" s="33">
        <v>0.12882072388634364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12.489985281940811</v>
      </c>
      <c r="C143" s="117">
        <f t="shared" si="49"/>
        <v>12.484833610392879</v>
      </c>
      <c r="D143" s="117">
        <f t="shared" si="49"/>
        <v>12.650685243864011</v>
      </c>
      <c r="E143" s="117">
        <f t="shared" si="49"/>
        <v>16.403759172671865</v>
      </c>
      <c r="F143" s="117">
        <f t="shared" si="49"/>
        <v>16.545599425009893</v>
      </c>
      <c r="G143" s="117">
        <f t="shared" si="49"/>
        <v>18.124797860110963</v>
      </c>
      <c r="H143" s="117">
        <f t="shared" si="49"/>
        <v>20.985200878383694</v>
      </c>
      <c r="I143" s="117">
        <f t="shared" si="49"/>
        <v>22.725690401504114</v>
      </c>
      <c r="J143" s="117">
        <f t="shared" si="49"/>
        <v>24.45827432517671</v>
      </c>
      <c r="K143" s="117">
        <f t="shared" si="49"/>
        <v>22.989300460067312</v>
      </c>
      <c r="L143" s="117">
        <f t="shared" si="49"/>
        <v>24.688664081641111</v>
      </c>
      <c r="M143" s="117">
        <f t="shared" si="49"/>
        <v>24.89163361165015</v>
      </c>
      <c r="N143" s="117">
        <f t="shared" si="49"/>
        <v>27.458521702495133</v>
      </c>
      <c r="O143" s="117">
        <f t="shared" si="49"/>
        <v>27.388749160615767</v>
      </c>
      <c r="P143" s="117">
        <f t="shared" si="49"/>
        <v>27.581884199712611</v>
      </c>
      <c r="Q143" s="117">
        <f t="shared" si="49"/>
        <v>30.6871309422827</v>
      </c>
      <c r="R143" s="117">
        <f t="shared" ref="R143:V143" si="50">R144+R146+R148+R157</f>
        <v>31.054395334444681</v>
      </c>
      <c r="S143" s="117">
        <f t="shared" si="50"/>
        <v>33.618737616376762</v>
      </c>
      <c r="T143" s="117">
        <f t="shared" si="50"/>
        <v>37.614428772654158</v>
      </c>
      <c r="U143" s="117">
        <f t="shared" si="50"/>
        <v>40.767525667045298</v>
      </c>
      <c r="V143" s="117">
        <f t="shared" si="50"/>
        <v>42.016233118458366</v>
      </c>
      <c r="W143" s="117">
        <f t="shared" ref="W143" si="51">W144+W146+W148+W157</f>
        <v>43.066346639935531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0.39742237513958512</v>
      </c>
      <c r="C144" s="122">
        <f t="shared" si="52"/>
        <v>0.39538855274504531</v>
      </c>
      <c r="D144" s="122">
        <f t="shared" si="52"/>
        <v>0.58402223810890652</v>
      </c>
      <c r="E144" s="122">
        <f t="shared" si="52"/>
        <v>1.0040509949954082</v>
      </c>
      <c r="F144" s="122">
        <f t="shared" si="52"/>
        <v>1.0479670496046967</v>
      </c>
      <c r="G144" s="122">
        <f t="shared" si="52"/>
        <v>1.0405316323800058</v>
      </c>
      <c r="H144" s="122">
        <f t="shared" si="52"/>
        <v>1.2888575567389886</v>
      </c>
      <c r="I144" s="122">
        <f t="shared" si="52"/>
        <v>1.4627955950235496</v>
      </c>
      <c r="J144" s="122">
        <f t="shared" si="52"/>
        <v>1.4140971602875396</v>
      </c>
      <c r="K144" s="122">
        <f t="shared" si="52"/>
        <v>1.2713822488097244</v>
      </c>
      <c r="L144" s="122">
        <f t="shared" si="52"/>
        <v>1.8570792262140758</v>
      </c>
      <c r="M144" s="122">
        <f t="shared" si="52"/>
        <v>1.767791379559799</v>
      </c>
      <c r="N144" s="122">
        <f t="shared" si="52"/>
        <v>2.1263140540925267</v>
      </c>
      <c r="O144" s="122">
        <f t="shared" si="52"/>
        <v>2.0930124008452733</v>
      </c>
      <c r="P144" s="122">
        <f t="shared" si="52"/>
        <v>2.0500905339456508</v>
      </c>
      <c r="Q144" s="122">
        <f t="shared" si="52"/>
        <v>2.8017724311522345</v>
      </c>
      <c r="R144" s="122">
        <f t="shared" si="52"/>
        <v>2.3390078945944266</v>
      </c>
      <c r="S144" s="122">
        <f t="shared" si="52"/>
        <v>3.1438708257461698</v>
      </c>
      <c r="T144" s="122">
        <f t="shared" si="52"/>
        <v>3.1529264963293313</v>
      </c>
      <c r="U144" s="122">
        <f t="shared" si="52"/>
        <v>3.7433743597056548</v>
      </c>
      <c r="V144" s="122">
        <f t="shared" si="52"/>
        <v>3.9153805813681704</v>
      </c>
      <c r="W144" s="122">
        <f t="shared" si="52"/>
        <v>4.167379109142658</v>
      </c>
      <c r="DA144" s="130" t="s">
        <v>1705</v>
      </c>
    </row>
    <row r="145" spans="1:105" ht="12" customHeight="1" x14ac:dyDescent="0.25">
      <c r="A145" s="97" t="s">
        <v>53</v>
      </c>
      <c r="B145" s="98">
        <v>0.39742237513958512</v>
      </c>
      <c r="C145" s="98">
        <v>0.39538855274504531</v>
      </c>
      <c r="D145" s="98">
        <v>0.58402223810890652</v>
      </c>
      <c r="E145" s="98">
        <v>1.0040509949954082</v>
      </c>
      <c r="F145" s="98">
        <v>1.0479670496046967</v>
      </c>
      <c r="G145" s="98">
        <v>1.0405316323800058</v>
      </c>
      <c r="H145" s="98">
        <v>1.2888575567389886</v>
      </c>
      <c r="I145" s="98">
        <v>1.4627955950235496</v>
      </c>
      <c r="J145" s="98">
        <v>1.4140971602875396</v>
      </c>
      <c r="K145" s="98">
        <v>1.2713822488097244</v>
      </c>
      <c r="L145" s="98">
        <v>1.8570792262140758</v>
      </c>
      <c r="M145" s="98">
        <v>1.767791379559799</v>
      </c>
      <c r="N145" s="98">
        <v>2.1263140540925267</v>
      </c>
      <c r="O145" s="98">
        <v>2.0930124008452733</v>
      </c>
      <c r="P145" s="98">
        <v>2.0500905339456508</v>
      </c>
      <c r="Q145" s="98">
        <v>2.8017724311522345</v>
      </c>
      <c r="R145" s="98">
        <v>2.3390078945944266</v>
      </c>
      <c r="S145" s="98">
        <v>3.1438708257461698</v>
      </c>
      <c r="T145" s="98">
        <v>3.1529264963293313</v>
      </c>
      <c r="U145" s="98">
        <v>3.7433743597056548</v>
      </c>
      <c r="V145" s="98">
        <v>3.9153805813681704</v>
      </c>
      <c r="W145" s="98">
        <v>4.167379109142658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5.7048830748208683</v>
      </c>
      <c r="C146" s="122">
        <f t="shared" si="53"/>
        <v>5.9758197138931539</v>
      </c>
      <c r="D146" s="122">
        <f t="shared" si="53"/>
        <v>4.5151190611222809</v>
      </c>
      <c r="E146" s="122">
        <f t="shared" si="53"/>
        <v>6.7205669955103184</v>
      </c>
      <c r="F146" s="122">
        <f t="shared" si="53"/>
        <v>3.5919095028706689</v>
      </c>
      <c r="G146" s="122">
        <f t="shared" si="53"/>
        <v>3.5347916296613362</v>
      </c>
      <c r="H146" s="122">
        <f t="shared" si="53"/>
        <v>4.816345595390942</v>
      </c>
      <c r="I146" s="122">
        <f t="shared" si="53"/>
        <v>5.3418195570594991</v>
      </c>
      <c r="J146" s="122">
        <f t="shared" si="53"/>
        <v>4.9481476556461574</v>
      </c>
      <c r="K146" s="122">
        <f t="shared" si="53"/>
        <v>5.8046231315616312</v>
      </c>
      <c r="L146" s="122">
        <f t="shared" si="53"/>
        <v>5.0003862714207816</v>
      </c>
      <c r="M146" s="122">
        <f t="shared" si="53"/>
        <v>5.1881198611946324</v>
      </c>
      <c r="N146" s="122">
        <f t="shared" si="53"/>
        <v>9.0690841155417381</v>
      </c>
      <c r="O146" s="122">
        <f t="shared" si="53"/>
        <v>6.4375498816899261</v>
      </c>
      <c r="P146" s="122">
        <f t="shared" si="53"/>
        <v>6.6170062147090505</v>
      </c>
      <c r="Q146" s="122">
        <f t="shared" si="53"/>
        <v>6.5602953101706873</v>
      </c>
      <c r="R146" s="122">
        <f t="shared" si="53"/>
        <v>6.4579276810600241</v>
      </c>
      <c r="S146" s="122">
        <f t="shared" si="53"/>
        <v>8.9685884189031277</v>
      </c>
      <c r="T146" s="122">
        <f t="shared" si="53"/>
        <v>7.9643049261714953</v>
      </c>
      <c r="U146" s="122">
        <f t="shared" si="53"/>
        <v>9.2124140399873955</v>
      </c>
      <c r="V146" s="122">
        <f t="shared" si="53"/>
        <v>10.401942719817143</v>
      </c>
      <c r="W146" s="122">
        <f t="shared" si="53"/>
        <v>15.566094244338858</v>
      </c>
      <c r="DA146" s="130" t="s">
        <v>1707</v>
      </c>
    </row>
    <row r="147" spans="1:105" ht="12" customHeight="1" x14ac:dyDescent="0.25">
      <c r="A147" s="97" t="s">
        <v>53</v>
      </c>
      <c r="B147" s="98">
        <v>5.7048830748208683</v>
      </c>
      <c r="C147" s="98">
        <v>5.9758197138931539</v>
      </c>
      <c r="D147" s="98">
        <v>4.5151190611222809</v>
      </c>
      <c r="E147" s="98">
        <v>6.7205669955103184</v>
      </c>
      <c r="F147" s="98">
        <v>3.5919095028706689</v>
      </c>
      <c r="G147" s="98">
        <v>3.5347916296613362</v>
      </c>
      <c r="H147" s="98">
        <v>4.816345595390942</v>
      </c>
      <c r="I147" s="98">
        <v>5.3418195570594991</v>
      </c>
      <c r="J147" s="98">
        <v>4.9481476556461574</v>
      </c>
      <c r="K147" s="98">
        <v>5.8046231315616312</v>
      </c>
      <c r="L147" s="98">
        <v>5.0003862714207816</v>
      </c>
      <c r="M147" s="98">
        <v>5.1881198611946324</v>
      </c>
      <c r="N147" s="98">
        <v>9.0690841155417381</v>
      </c>
      <c r="O147" s="98">
        <v>6.4375498816899261</v>
      </c>
      <c r="P147" s="98">
        <v>6.6170062147090505</v>
      </c>
      <c r="Q147" s="98">
        <v>6.5602953101706873</v>
      </c>
      <c r="R147" s="98">
        <v>6.4579276810600241</v>
      </c>
      <c r="S147" s="98">
        <v>8.9685884189031277</v>
      </c>
      <c r="T147" s="98">
        <v>7.9643049261714953</v>
      </c>
      <c r="U147" s="98">
        <v>9.2124140399873955</v>
      </c>
      <c r="V147" s="98">
        <v>10.401942719817143</v>
      </c>
      <c r="W147" s="98">
        <v>15.566094244338858</v>
      </c>
      <c r="DA147" s="63" t="s">
        <v>1708</v>
      </c>
    </row>
    <row r="148" spans="1:105" ht="12" customHeight="1" x14ac:dyDescent="0.25">
      <c r="A148" s="121" t="s">
        <v>55</v>
      </c>
      <c r="B148" s="122">
        <v>3.5962916635854292</v>
      </c>
      <c r="C148" s="122">
        <v>3.2966049878738946</v>
      </c>
      <c r="D148" s="122">
        <v>4.4082882020449299</v>
      </c>
      <c r="E148" s="122">
        <v>5.1358744577581472</v>
      </c>
      <c r="F148" s="122">
        <v>7.2325418495293929</v>
      </c>
      <c r="G148" s="122">
        <v>8.3902423969150064</v>
      </c>
      <c r="H148" s="122">
        <v>9.6926171424906418</v>
      </c>
      <c r="I148" s="122">
        <v>10.528686264703108</v>
      </c>
      <c r="J148" s="122">
        <v>11.409176079227224</v>
      </c>
      <c r="K148" s="122">
        <v>8.2542362797183966</v>
      </c>
      <c r="L148" s="122">
        <v>10.128768616365587</v>
      </c>
      <c r="M148" s="122">
        <v>10.436772645514349</v>
      </c>
      <c r="N148" s="122">
        <v>9.0838687196061176</v>
      </c>
      <c r="O148" s="122">
        <v>10.439719642577842</v>
      </c>
      <c r="P148" s="122">
        <v>10.706466264291571</v>
      </c>
      <c r="Q148" s="122">
        <v>11.97512971747032</v>
      </c>
      <c r="R148" s="122">
        <v>12.076589816996272</v>
      </c>
      <c r="S148" s="122">
        <v>13.11709027090401</v>
      </c>
      <c r="T148" s="122">
        <v>17.137126200328353</v>
      </c>
      <c r="U148" s="122">
        <v>18.444863649003349</v>
      </c>
      <c r="V148" s="122">
        <v>18.265383479915844</v>
      </c>
      <c r="W148" s="122">
        <v>14.658228709307908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3.5962916635854292</v>
      </c>
      <c r="C153" s="101">
        <v>3.2966049878738946</v>
      </c>
      <c r="D153" s="101">
        <v>4.2858593924283896</v>
      </c>
      <c r="E153" s="101">
        <v>4.9590564706227216</v>
      </c>
      <c r="F153" s="101">
        <v>6.9953449783076245</v>
      </c>
      <c r="G153" s="101">
        <v>8.0705804492407349</v>
      </c>
      <c r="H153" s="101">
        <v>9.2892267336157843</v>
      </c>
      <c r="I153" s="101">
        <v>9.9754003151986144</v>
      </c>
      <c r="J153" s="101">
        <v>10.702822252664939</v>
      </c>
      <c r="K153" s="101">
        <v>6.8029098903223071</v>
      </c>
      <c r="L153" s="101">
        <v>7.7657262780561984</v>
      </c>
      <c r="M153" s="101">
        <v>7.5326072683667888</v>
      </c>
      <c r="N153" s="101">
        <v>5.8676121652103079</v>
      </c>
      <c r="O153" s="101">
        <v>7.3408377627143642</v>
      </c>
      <c r="P153" s="101">
        <v>7.5264699634049821</v>
      </c>
      <c r="Q153" s="101">
        <v>8.4752469882849883</v>
      </c>
      <c r="R153" s="101">
        <v>8.4793602762207598</v>
      </c>
      <c r="S153" s="101">
        <v>9.2649265287482105</v>
      </c>
      <c r="T153" s="101">
        <v>12.043532511146978</v>
      </c>
      <c r="U153" s="101">
        <v>13.547840351904076</v>
      </c>
      <c r="V153" s="101">
        <v>13.89360726036189</v>
      </c>
      <c r="W153" s="101">
        <v>11.488899042210956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0.12242880961654004</v>
      </c>
      <c r="E154" s="104">
        <v>0.17681798713542518</v>
      </c>
      <c r="F154" s="104">
        <v>0.23719687122176855</v>
      </c>
      <c r="G154" s="104">
        <v>0.31966194767427214</v>
      </c>
      <c r="H154" s="104">
        <v>0.40339040887485822</v>
      </c>
      <c r="I154" s="104">
        <v>0.55328594950449406</v>
      </c>
      <c r="J154" s="104">
        <v>0.70635382656228518</v>
      </c>
      <c r="K154" s="104">
        <v>1.4513263893960895</v>
      </c>
      <c r="L154" s="104">
        <v>2.363042338309389</v>
      </c>
      <c r="M154" s="104">
        <v>2.9041653771475593</v>
      </c>
      <c r="N154" s="104">
        <v>3.2162565543958093</v>
      </c>
      <c r="O154" s="104">
        <v>3.0988818798634772</v>
      </c>
      <c r="P154" s="104">
        <v>3.1799963008865895</v>
      </c>
      <c r="Q154" s="104">
        <v>3.4998827291853321</v>
      </c>
      <c r="R154" s="104">
        <v>3.5972295407755115</v>
      </c>
      <c r="S154" s="104">
        <v>3.8521637421557995</v>
      </c>
      <c r="T154" s="104">
        <v>5.0935936891813762</v>
      </c>
      <c r="U154" s="104">
        <v>4.8970232970992713</v>
      </c>
      <c r="V154" s="104">
        <v>4.3717762195539551</v>
      </c>
      <c r="W154" s="104">
        <v>3.1693296670969509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3.4709237131134142E-2</v>
      </c>
      <c r="E155" s="98">
        <v>5.0048517175231837E-2</v>
      </c>
      <c r="F155" s="98">
        <v>6.7022480561921921E-2</v>
      </c>
      <c r="G155" s="98">
        <v>9.0382417476956869E-2</v>
      </c>
      <c r="H155" s="98">
        <v>0.11371823236605158</v>
      </c>
      <c r="I155" s="98">
        <v>0.15508231921934418</v>
      </c>
      <c r="J155" s="98">
        <v>0.19783338811945786</v>
      </c>
      <c r="K155" s="98">
        <v>0.86924764267075583</v>
      </c>
      <c r="L155" s="98">
        <v>0.41341018993978473</v>
      </c>
      <c r="M155" s="98">
        <v>0.80733913223510245</v>
      </c>
      <c r="N155" s="98">
        <v>0.89106871210802263</v>
      </c>
      <c r="O155" s="98">
        <v>0.65262605313056798</v>
      </c>
      <c r="P155" s="98">
        <v>0.52260471552105958</v>
      </c>
      <c r="Q155" s="98">
        <v>0.66485602792640985</v>
      </c>
      <c r="R155" s="98">
        <v>0.5697487709289627</v>
      </c>
      <c r="S155" s="98">
        <v>0.76563810796036147</v>
      </c>
      <c r="T155" s="98">
        <v>1.7816943134697869</v>
      </c>
      <c r="U155" s="98">
        <v>1.5207819664470323</v>
      </c>
      <c r="V155" s="98">
        <v>0.93392807489726992</v>
      </c>
      <c r="W155" s="98">
        <v>0.77397869193977931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8.7719572485405892E-2</v>
      </c>
      <c r="E156" s="98">
        <v>0.12676946996019334</v>
      </c>
      <c r="F156" s="98">
        <v>0.17017439065984663</v>
      </c>
      <c r="G156" s="98">
        <v>0.22927953019731526</v>
      </c>
      <c r="H156" s="98">
        <v>0.28967217650880661</v>
      </c>
      <c r="I156" s="98">
        <v>0.39820363028514988</v>
      </c>
      <c r="J156" s="98">
        <v>0.50852043844282735</v>
      </c>
      <c r="K156" s="98">
        <v>0.58207874672533355</v>
      </c>
      <c r="L156" s="98">
        <v>1.9496321483696042</v>
      </c>
      <c r="M156" s="98">
        <v>2.0968262449124566</v>
      </c>
      <c r="N156" s="98">
        <v>2.3251878422877867</v>
      </c>
      <c r="O156" s="98">
        <v>2.4462558267329091</v>
      </c>
      <c r="P156" s="98">
        <v>2.6573915853655299</v>
      </c>
      <c r="Q156" s="98">
        <v>2.8350267012589221</v>
      </c>
      <c r="R156" s="98">
        <v>3.0274807698465489</v>
      </c>
      <c r="S156" s="98">
        <v>3.0865256341954379</v>
      </c>
      <c r="T156" s="98">
        <v>3.3118993757115893</v>
      </c>
      <c r="U156" s="98">
        <v>3.3762413306522387</v>
      </c>
      <c r="V156" s="98">
        <v>3.4378481446566855</v>
      </c>
      <c r="W156" s="98">
        <v>2.3953509751571715</v>
      </c>
      <c r="DA156" s="63" t="s">
        <v>1717</v>
      </c>
    </row>
    <row r="157" spans="1:105" ht="12" customHeight="1" x14ac:dyDescent="0.25">
      <c r="A157" s="121" t="s">
        <v>54</v>
      </c>
      <c r="B157" s="122">
        <v>2.7913881683949273</v>
      </c>
      <c r="C157" s="122">
        <v>2.8170203558807847</v>
      </c>
      <c r="D157" s="122">
        <v>3.1432557425878933</v>
      </c>
      <c r="E157" s="122">
        <v>3.5432667244079923</v>
      </c>
      <c r="F157" s="122">
        <v>4.6731810230051343</v>
      </c>
      <c r="G157" s="122">
        <v>5.1592322011546141</v>
      </c>
      <c r="H157" s="122">
        <v>5.1873805837631206</v>
      </c>
      <c r="I157" s="122">
        <v>5.3923889847179582</v>
      </c>
      <c r="J157" s="122">
        <v>6.6868534300157858</v>
      </c>
      <c r="K157" s="122">
        <v>7.6590587999775614</v>
      </c>
      <c r="L157" s="122">
        <v>7.7024299676406658</v>
      </c>
      <c r="M157" s="122">
        <v>7.4989497253813697</v>
      </c>
      <c r="N157" s="122">
        <v>7.1792548132547518</v>
      </c>
      <c r="O157" s="122">
        <v>8.4184672355027228</v>
      </c>
      <c r="P157" s="122">
        <v>8.2083211867663408</v>
      </c>
      <c r="Q157" s="122">
        <v>9.3499334834894565</v>
      </c>
      <c r="R157" s="122">
        <v>10.180869941793958</v>
      </c>
      <c r="S157" s="122">
        <v>8.3891881008234499</v>
      </c>
      <c r="T157" s="122">
        <v>9.3600711498249805</v>
      </c>
      <c r="U157" s="122">
        <v>9.3668736183488992</v>
      </c>
      <c r="V157" s="122">
        <v>9.4335263373572058</v>
      </c>
      <c r="W157" s="122">
        <v>8.6746445771461111</v>
      </c>
      <c r="DA157" s="130" t="s">
        <v>1718</v>
      </c>
    </row>
    <row r="158" spans="1:105" ht="12" customHeight="1" x14ac:dyDescent="0.25">
      <c r="A158" s="97" t="s">
        <v>50</v>
      </c>
      <c r="B158" s="98">
        <v>2.311574919382493</v>
      </c>
      <c r="C158" s="98">
        <v>2.4795323039830444</v>
      </c>
      <c r="D158" s="98">
        <v>2.5252903310771213</v>
      </c>
      <c r="E158" s="98">
        <v>2.6530245645280148</v>
      </c>
      <c r="F158" s="98">
        <v>3.63519465979217</v>
      </c>
      <c r="G158" s="98">
        <v>4.0390266242957438</v>
      </c>
      <c r="H158" s="98">
        <v>4.071879055000851</v>
      </c>
      <c r="I158" s="98">
        <v>4.4239463588088466</v>
      </c>
      <c r="J158" s="98">
        <v>5.7958655402378803</v>
      </c>
      <c r="K158" s="98">
        <v>6.7606832044950123</v>
      </c>
      <c r="L158" s="98">
        <v>6.2960064582874686</v>
      </c>
      <c r="M158" s="98">
        <v>5.9769098942866847</v>
      </c>
      <c r="N158" s="98">
        <v>6.2535546100166286</v>
      </c>
      <c r="O158" s="98">
        <v>6.8807802371246982</v>
      </c>
      <c r="P158" s="98">
        <v>6.4778651051995917</v>
      </c>
      <c r="Q158" s="98">
        <v>7.1646778381835263</v>
      </c>
      <c r="R158" s="98">
        <v>7.2420585536135471</v>
      </c>
      <c r="S158" s="98">
        <v>7.2614916614823493</v>
      </c>
      <c r="T158" s="98">
        <v>7.6862490583513674</v>
      </c>
      <c r="U158" s="98">
        <v>7.5131582040661851</v>
      </c>
      <c r="V158" s="98">
        <v>7.5651743668145652</v>
      </c>
      <c r="W158" s="98">
        <v>7.136768440344218</v>
      </c>
      <c r="DA158" s="63" t="s">
        <v>1719</v>
      </c>
    </row>
    <row r="159" spans="1:105" ht="12" customHeight="1" x14ac:dyDescent="0.25">
      <c r="A159" s="109" t="s">
        <v>120</v>
      </c>
      <c r="B159" s="33">
        <v>0.47981324901243438</v>
      </c>
      <c r="C159" s="33">
        <v>0.33748805189774023</v>
      </c>
      <c r="D159" s="33">
        <v>0.61796541151077222</v>
      </c>
      <c r="E159" s="33">
        <v>0.89024215987997746</v>
      </c>
      <c r="F159" s="33">
        <v>1.037986363212964</v>
      </c>
      <c r="G159" s="33">
        <v>1.1202055768588701</v>
      </c>
      <c r="H159" s="33">
        <v>1.1155015287622692</v>
      </c>
      <c r="I159" s="33">
        <v>0.96844262590911179</v>
      </c>
      <c r="J159" s="33">
        <v>0.89098788977790511</v>
      </c>
      <c r="K159" s="33">
        <v>0.89837559548254964</v>
      </c>
      <c r="L159" s="33">
        <v>1.4064235093531974</v>
      </c>
      <c r="M159" s="33">
        <v>1.5220398310946852</v>
      </c>
      <c r="N159" s="33">
        <v>0.92570020323812308</v>
      </c>
      <c r="O159" s="33">
        <v>1.5376869983780241</v>
      </c>
      <c r="P159" s="33">
        <v>1.7304560815667485</v>
      </c>
      <c r="Q159" s="33">
        <v>2.1852556453059306</v>
      </c>
      <c r="R159" s="33">
        <v>2.9388113881804117</v>
      </c>
      <c r="S159" s="33">
        <v>1.1276964393411015</v>
      </c>
      <c r="T159" s="33">
        <v>1.673822091473613</v>
      </c>
      <c r="U159" s="33">
        <v>1.8537154142827144</v>
      </c>
      <c r="V159" s="33">
        <v>1.8683519705426401</v>
      </c>
      <c r="W159" s="33">
        <v>1.5378761368018923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3.6924008322571975</v>
      </c>
      <c r="C161" s="117">
        <f t="shared" si="54"/>
        <v>3.4777052876424959</v>
      </c>
      <c r="D161" s="117">
        <f t="shared" si="54"/>
        <v>3.6610212019812494</v>
      </c>
      <c r="E161" s="117">
        <f t="shared" si="54"/>
        <v>4.3248735586314231</v>
      </c>
      <c r="F161" s="117">
        <f t="shared" si="54"/>
        <v>4.4314627880595321</v>
      </c>
      <c r="G161" s="117">
        <f t="shared" si="54"/>
        <v>4.6798633445246933</v>
      </c>
      <c r="H161" s="117">
        <f t="shared" si="54"/>
        <v>5.3905805152281943</v>
      </c>
      <c r="I161" s="117">
        <f t="shared" si="54"/>
        <v>5.5021219469952101</v>
      </c>
      <c r="J161" s="117">
        <f t="shared" si="54"/>
        <v>5.7057043072698912</v>
      </c>
      <c r="K161" s="117">
        <f t="shared" si="54"/>
        <v>4.5571284476544474</v>
      </c>
      <c r="L161" s="117">
        <f t="shared" si="54"/>
        <v>4.7546242551120521</v>
      </c>
      <c r="M161" s="117">
        <f t="shared" si="54"/>
        <v>4.1210848235436188</v>
      </c>
      <c r="N161" s="117">
        <f t="shared" si="54"/>
        <v>3.5792704819413363</v>
      </c>
      <c r="O161" s="117">
        <f t="shared" si="54"/>
        <v>3.1678712444072836</v>
      </c>
      <c r="P161" s="117">
        <f t="shared" si="54"/>
        <v>2.7856266893144754</v>
      </c>
      <c r="Q161" s="117">
        <f t="shared" si="54"/>
        <v>3.3756335700425253</v>
      </c>
      <c r="R161" s="117">
        <f t="shared" ref="R161:V161" si="55">R162+R164+R166+R175</f>
        <v>4.6275068958527097</v>
      </c>
      <c r="S161" s="117">
        <f t="shared" si="55"/>
        <v>8.7851641385930321</v>
      </c>
      <c r="T161" s="117">
        <f t="shared" si="55"/>
        <v>11.385500996108185</v>
      </c>
      <c r="U161" s="117">
        <f t="shared" si="55"/>
        <v>12.067768160922354</v>
      </c>
      <c r="V161" s="117">
        <f t="shared" si="55"/>
        <v>14.090642997305764</v>
      </c>
      <c r="W161" s="117">
        <f t="shared" ref="W161" si="56">W162+W164+W166+W175</f>
        <v>17.359405548264828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0.43636493662277026</v>
      </c>
      <c r="C162" s="122">
        <f t="shared" si="57"/>
        <v>0.28600861036757474</v>
      </c>
      <c r="D162" s="122">
        <f t="shared" si="57"/>
        <v>0.41941056594624193</v>
      </c>
      <c r="E162" s="122">
        <f t="shared" si="57"/>
        <v>0.5850725974189217</v>
      </c>
      <c r="F162" s="122">
        <f t="shared" si="57"/>
        <v>0.72458910110996233</v>
      </c>
      <c r="G162" s="122">
        <f t="shared" si="57"/>
        <v>0.70533047888467237</v>
      </c>
      <c r="H162" s="122">
        <f t="shared" si="57"/>
        <v>0.91546668040074985</v>
      </c>
      <c r="I162" s="122">
        <f t="shared" si="57"/>
        <v>0.94278430794533186</v>
      </c>
      <c r="J162" s="122">
        <f t="shared" si="57"/>
        <v>1.0364206959085556</v>
      </c>
      <c r="K162" s="122">
        <f t="shared" si="57"/>
        <v>0.7438392410881034</v>
      </c>
      <c r="L162" s="122">
        <f t="shared" si="57"/>
        <v>1.1335385047246318</v>
      </c>
      <c r="M162" s="122">
        <f t="shared" si="57"/>
        <v>0.97075031587671834</v>
      </c>
      <c r="N162" s="122">
        <f t="shared" si="57"/>
        <v>0.82936298820690002</v>
      </c>
      <c r="O162" s="122">
        <f t="shared" si="57"/>
        <v>0.74789894263903856</v>
      </c>
      <c r="P162" s="122">
        <f t="shared" si="57"/>
        <v>0.65824945035411997</v>
      </c>
      <c r="Q162" s="122">
        <f t="shared" si="57"/>
        <v>0.82381838513169492</v>
      </c>
      <c r="R162" s="122">
        <f t="shared" si="57"/>
        <v>0.95056241555798593</v>
      </c>
      <c r="S162" s="122">
        <f t="shared" si="57"/>
        <v>3.1492016088526453</v>
      </c>
      <c r="T162" s="122">
        <f t="shared" si="57"/>
        <v>3.5183361353976772</v>
      </c>
      <c r="U162" s="122">
        <f t="shared" si="57"/>
        <v>3.2165384548719693</v>
      </c>
      <c r="V162" s="122">
        <f t="shared" si="57"/>
        <v>4.3979602231805375</v>
      </c>
      <c r="W162" s="122">
        <f t="shared" si="57"/>
        <v>5.8794897988602219</v>
      </c>
      <c r="DA162" s="130" t="s">
        <v>1722</v>
      </c>
    </row>
    <row r="163" spans="1:105" ht="12" customHeight="1" x14ac:dyDescent="0.25">
      <c r="A163" s="97" t="s">
        <v>53</v>
      </c>
      <c r="B163" s="33">
        <v>0.43636493662277026</v>
      </c>
      <c r="C163" s="33">
        <v>0.28600861036757474</v>
      </c>
      <c r="D163" s="33">
        <v>0.41941056594624193</v>
      </c>
      <c r="E163" s="33">
        <v>0.5850725974189217</v>
      </c>
      <c r="F163" s="33">
        <v>0.72458910110996233</v>
      </c>
      <c r="G163" s="33">
        <v>0.70533047888467237</v>
      </c>
      <c r="H163" s="33">
        <v>0.91546668040074985</v>
      </c>
      <c r="I163" s="33">
        <v>0.94278430794533186</v>
      </c>
      <c r="J163" s="33">
        <v>1.0364206959085556</v>
      </c>
      <c r="K163" s="33">
        <v>0.7438392410881034</v>
      </c>
      <c r="L163" s="33">
        <v>1.1335385047246318</v>
      </c>
      <c r="M163" s="33">
        <v>0.97075031587671834</v>
      </c>
      <c r="N163" s="33">
        <v>0.82936298820690002</v>
      </c>
      <c r="O163" s="33">
        <v>0.74789894263903856</v>
      </c>
      <c r="P163" s="33">
        <v>0.65824945035411997</v>
      </c>
      <c r="Q163" s="33">
        <v>0.82381838513169492</v>
      </c>
      <c r="R163" s="33">
        <v>0.95056241555798593</v>
      </c>
      <c r="S163" s="33">
        <v>3.1492016088526453</v>
      </c>
      <c r="T163" s="33">
        <v>3.5183361353976772</v>
      </c>
      <c r="U163" s="33">
        <v>3.2165384548719693</v>
      </c>
      <c r="V163" s="33">
        <v>4.3979602231805375</v>
      </c>
      <c r="W163" s="33">
        <v>5.8794897988602219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1.0710560424594053</v>
      </c>
      <c r="C164" s="122">
        <f t="shared" si="58"/>
        <v>1.2515052063394767</v>
      </c>
      <c r="D164" s="122">
        <f t="shared" si="58"/>
        <v>0.97566290689976043</v>
      </c>
      <c r="E164" s="122">
        <f t="shared" si="58"/>
        <v>1.4654286856836469</v>
      </c>
      <c r="F164" s="122">
        <f t="shared" si="58"/>
        <v>0.74787060213705048</v>
      </c>
      <c r="G164" s="122">
        <f t="shared" si="58"/>
        <v>0.72406635859955448</v>
      </c>
      <c r="H164" s="122">
        <f t="shared" si="58"/>
        <v>0.95625234032431072</v>
      </c>
      <c r="I164" s="122">
        <f t="shared" si="58"/>
        <v>1.0182739981945599</v>
      </c>
      <c r="J164" s="122">
        <f t="shared" si="58"/>
        <v>0.86624879733279092</v>
      </c>
      <c r="K164" s="122">
        <f t="shared" si="58"/>
        <v>0.88043473119611237</v>
      </c>
      <c r="L164" s="122">
        <f t="shared" si="58"/>
        <v>0.64235955855590732</v>
      </c>
      <c r="M164" s="122">
        <f t="shared" si="58"/>
        <v>0.60628401562308232</v>
      </c>
      <c r="N164" s="122">
        <f t="shared" si="58"/>
        <v>0.89787901683271532</v>
      </c>
      <c r="O164" s="122">
        <f t="shared" si="58"/>
        <v>0.49492657935422796</v>
      </c>
      <c r="P164" s="122">
        <f t="shared" si="58"/>
        <v>0.41424647501734702</v>
      </c>
      <c r="Q164" s="122">
        <f t="shared" si="58"/>
        <v>0.34258789534283501</v>
      </c>
      <c r="R164" s="122">
        <f t="shared" si="58"/>
        <v>0.43679076112634779</v>
      </c>
      <c r="S164" s="122">
        <f t="shared" si="58"/>
        <v>1.1158435614527427</v>
      </c>
      <c r="T164" s="122">
        <f t="shared" si="58"/>
        <v>1.4264958936914403</v>
      </c>
      <c r="U164" s="122">
        <f t="shared" si="58"/>
        <v>1.8847744998614691</v>
      </c>
      <c r="V164" s="122">
        <f t="shared" si="58"/>
        <v>2.3162521715025357</v>
      </c>
      <c r="W164" s="122">
        <f t="shared" si="58"/>
        <v>4.1181038020558907</v>
      </c>
      <c r="DA164" s="130" t="s">
        <v>1724</v>
      </c>
    </row>
    <row r="165" spans="1:105" ht="12" customHeight="1" x14ac:dyDescent="0.25">
      <c r="A165" s="97" t="s">
        <v>53</v>
      </c>
      <c r="B165" s="98">
        <v>1.0710560424594053</v>
      </c>
      <c r="C165" s="98">
        <v>1.2515052063394767</v>
      </c>
      <c r="D165" s="98">
        <v>0.97566290689976043</v>
      </c>
      <c r="E165" s="98">
        <v>1.4654286856836469</v>
      </c>
      <c r="F165" s="98">
        <v>0.74787060213705048</v>
      </c>
      <c r="G165" s="98">
        <v>0.72406635859955448</v>
      </c>
      <c r="H165" s="98">
        <v>0.95625234032431072</v>
      </c>
      <c r="I165" s="98">
        <v>1.0182739981945599</v>
      </c>
      <c r="J165" s="98">
        <v>0.86624879733279092</v>
      </c>
      <c r="K165" s="98">
        <v>0.88043473119611237</v>
      </c>
      <c r="L165" s="98">
        <v>0.64235955855590732</v>
      </c>
      <c r="M165" s="98">
        <v>0.60628401562308232</v>
      </c>
      <c r="N165" s="98">
        <v>0.89787901683271532</v>
      </c>
      <c r="O165" s="98">
        <v>0.49492657935422796</v>
      </c>
      <c r="P165" s="98">
        <v>0.41424647501734702</v>
      </c>
      <c r="Q165" s="98">
        <v>0.34258789534283501</v>
      </c>
      <c r="R165" s="98">
        <v>0.43679076112634779</v>
      </c>
      <c r="S165" s="98">
        <v>1.1158435614527427</v>
      </c>
      <c r="T165" s="98">
        <v>1.4264958936914403</v>
      </c>
      <c r="U165" s="98">
        <v>1.8847744998614691</v>
      </c>
      <c r="V165" s="98">
        <v>2.3162521715025357</v>
      </c>
      <c r="W165" s="98">
        <v>4.1181038020558907</v>
      </c>
      <c r="DA165" s="63" t="s">
        <v>1725</v>
      </c>
    </row>
    <row r="166" spans="1:105" ht="12" customHeight="1" x14ac:dyDescent="0.25">
      <c r="A166" s="121" t="s">
        <v>55</v>
      </c>
      <c r="B166" s="122">
        <v>1.2301521345077735</v>
      </c>
      <c r="C166" s="122">
        <v>1.0468428023349361</v>
      </c>
      <c r="D166" s="122">
        <v>1.3246314445672951</v>
      </c>
      <c r="E166" s="122">
        <v>1.3484445259072033</v>
      </c>
      <c r="F166" s="122">
        <v>1.7986679463165789</v>
      </c>
      <c r="G166" s="122">
        <v>2.0134277936464677</v>
      </c>
      <c r="H166" s="122">
        <v>2.2917279925691414</v>
      </c>
      <c r="I166" s="122">
        <v>2.3433224153751517</v>
      </c>
      <c r="J166" s="122">
        <v>2.4024497804231091</v>
      </c>
      <c r="K166" s="122">
        <v>1.5375283544630758</v>
      </c>
      <c r="L166" s="122">
        <v>1.7348199311072843</v>
      </c>
      <c r="M166" s="122">
        <v>1.5149386773715872</v>
      </c>
      <c r="N166" s="122">
        <v>1.0571940590899733</v>
      </c>
      <c r="O166" s="122">
        <v>1.0852943972266056</v>
      </c>
      <c r="P166" s="122">
        <v>0.98281913916562835</v>
      </c>
      <c r="Q166" s="122">
        <v>1.248279080878866</v>
      </c>
      <c r="R166" s="122">
        <v>1.7439416088427095</v>
      </c>
      <c r="S166" s="122">
        <v>2.6840832084087864</v>
      </c>
      <c r="T166" s="122">
        <v>4.096541711186207</v>
      </c>
      <c r="U166" s="122">
        <v>4.564224031082972</v>
      </c>
      <c r="V166" s="122">
        <v>4.8126601851369735</v>
      </c>
      <c r="W166" s="122">
        <v>4.6006508350896098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1.2301521345077735</v>
      </c>
      <c r="C171" s="101">
        <v>1.0468428023349361</v>
      </c>
      <c r="D171" s="101">
        <v>1.2937537006177853</v>
      </c>
      <c r="E171" s="101">
        <v>1.3081302585629284</v>
      </c>
      <c r="F171" s="101">
        <v>1.7445345751259651</v>
      </c>
      <c r="G171" s="101">
        <v>1.9395334302527525</v>
      </c>
      <c r="H171" s="101">
        <v>2.1962795816890566</v>
      </c>
      <c r="I171" s="101">
        <v>2.2245435168206336</v>
      </c>
      <c r="J171" s="101">
        <v>2.2626716172398078</v>
      </c>
      <c r="K171" s="101">
        <v>1.3654509843857106</v>
      </c>
      <c r="L171" s="101">
        <v>1.4980521550512196</v>
      </c>
      <c r="M171" s="101">
        <v>1.2495347561766861</v>
      </c>
      <c r="N171" s="101">
        <v>0.80382762659641571</v>
      </c>
      <c r="O171" s="101">
        <v>0.84409247034265145</v>
      </c>
      <c r="P171" s="101">
        <v>0.73874892353057331</v>
      </c>
      <c r="Q171" s="101">
        <v>0.92842677083994041</v>
      </c>
      <c r="R171" s="101">
        <v>1.2105051369367368</v>
      </c>
      <c r="S171" s="101">
        <v>1.7845962938267781</v>
      </c>
      <c r="T171" s="101">
        <v>2.6966641454087319</v>
      </c>
      <c r="U171" s="101">
        <v>3.1385348520778336</v>
      </c>
      <c r="V171" s="101">
        <v>3.4582277216813231</v>
      </c>
      <c r="W171" s="101">
        <v>3.5932335031545568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3.0877743949509925E-2</v>
      </c>
      <c r="E172" s="104">
        <v>4.0314267344274859E-2</v>
      </c>
      <c r="F172" s="104">
        <v>5.4133371190613677E-2</v>
      </c>
      <c r="G172" s="104">
        <v>7.3894363393715135E-2</v>
      </c>
      <c r="H172" s="104">
        <v>9.5448410880084794E-2</v>
      </c>
      <c r="I172" s="104">
        <v>0.11877889855451818</v>
      </c>
      <c r="J172" s="104">
        <v>0.13977816318330111</v>
      </c>
      <c r="K172" s="104">
        <v>0.17207737007736526</v>
      </c>
      <c r="L172" s="104">
        <v>0.23676777605606464</v>
      </c>
      <c r="M172" s="104">
        <v>0.26540392119490114</v>
      </c>
      <c r="N172" s="104">
        <v>0.25336643249355773</v>
      </c>
      <c r="O172" s="104">
        <v>0.24120192688395412</v>
      </c>
      <c r="P172" s="104">
        <v>0.24407021563505502</v>
      </c>
      <c r="Q172" s="104">
        <v>0.3198523100389255</v>
      </c>
      <c r="R172" s="104">
        <v>0.53343647190597265</v>
      </c>
      <c r="S172" s="104">
        <v>0.89948691458200813</v>
      </c>
      <c r="T172" s="104">
        <v>1.3998775657774754</v>
      </c>
      <c r="U172" s="104">
        <v>1.4256891790051385</v>
      </c>
      <c r="V172" s="104">
        <v>1.3544324634556504</v>
      </c>
      <c r="W172" s="104">
        <v>1.0074173319350528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8.754009290581153E-3</v>
      </c>
      <c r="E173" s="98">
        <v>1.1412996571074479E-2</v>
      </c>
      <c r="F173" s="98">
        <v>1.5298209584075934E-2</v>
      </c>
      <c r="G173" s="98">
        <v>2.0893831274694165E-2</v>
      </c>
      <c r="H173" s="98">
        <v>2.6904460491977859E-2</v>
      </c>
      <c r="I173" s="98">
        <v>3.330879980781979E-2</v>
      </c>
      <c r="J173" s="98">
        <v>3.9178706106069161E-2</v>
      </c>
      <c r="K173" s="98">
        <v>0.10320149913244048</v>
      </c>
      <c r="L173" s="98">
        <v>4.150249549125868E-2</v>
      </c>
      <c r="M173" s="98">
        <v>7.3905632414443659E-2</v>
      </c>
      <c r="N173" s="98">
        <v>7.0365224556990028E-2</v>
      </c>
      <c r="O173" s="98">
        <v>5.0911543360707939E-2</v>
      </c>
      <c r="P173" s="98">
        <v>4.0164436127798651E-2</v>
      </c>
      <c r="Q173" s="98">
        <v>6.0129862819783164E-2</v>
      </c>
      <c r="R173" s="98">
        <v>8.2053475096611053E-2</v>
      </c>
      <c r="S173" s="98">
        <v>0.17370256587641547</v>
      </c>
      <c r="T173" s="98">
        <v>0.4822948889885223</v>
      </c>
      <c r="U173" s="98">
        <v>0.43901173197974747</v>
      </c>
      <c r="V173" s="98">
        <v>0.28879864085923257</v>
      </c>
      <c r="W173" s="98">
        <v>0.24587600973323931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2.2123734658928772E-2</v>
      </c>
      <c r="E174" s="33">
        <v>2.8901270773200382E-2</v>
      </c>
      <c r="F174" s="33">
        <v>3.8835161606537744E-2</v>
      </c>
      <c r="G174" s="33">
        <v>5.3000532119020963E-2</v>
      </c>
      <c r="H174" s="33">
        <v>6.8543950388106928E-2</v>
      </c>
      <c r="I174" s="33">
        <v>8.5470098746698392E-2</v>
      </c>
      <c r="J174" s="33">
        <v>0.10059945707723193</v>
      </c>
      <c r="K174" s="33">
        <v>6.8875870944924783E-2</v>
      </c>
      <c r="L174" s="33">
        <v>0.19526528056480597</v>
      </c>
      <c r="M174" s="33">
        <v>0.19149828878045747</v>
      </c>
      <c r="N174" s="33">
        <v>0.18300120793656768</v>
      </c>
      <c r="O174" s="33">
        <v>0.19029038352324618</v>
      </c>
      <c r="P174" s="33">
        <v>0.20390577950725636</v>
      </c>
      <c r="Q174" s="33">
        <v>0.25972244721914234</v>
      </c>
      <c r="R174" s="33">
        <v>0.45138299680936156</v>
      </c>
      <c r="S174" s="33">
        <v>0.72578434870559261</v>
      </c>
      <c r="T174" s="33">
        <v>0.91758267678895311</v>
      </c>
      <c r="U174" s="33">
        <v>0.98667744702539106</v>
      </c>
      <c r="V174" s="33">
        <v>1.0656338225964177</v>
      </c>
      <c r="W174" s="33">
        <v>0.76154132220181348</v>
      </c>
      <c r="DA174" s="60" t="s">
        <v>1734</v>
      </c>
    </row>
    <row r="175" spans="1:105" ht="12" customHeight="1" x14ac:dyDescent="0.25">
      <c r="A175" s="121" t="s">
        <v>54</v>
      </c>
      <c r="B175" s="122">
        <v>0.95482771866724803</v>
      </c>
      <c r="C175" s="122">
        <v>0.89334866860050832</v>
      </c>
      <c r="D175" s="122">
        <v>0.94131628456795169</v>
      </c>
      <c r="E175" s="122">
        <v>0.92592774962165147</v>
      </c>
      <c r="F175" s="122">
        <v>1.1603351384959402</v>
      </c>
      <c r="G175" s="122">
        <v>1.2370387133939988</v>
      </c>
      <c r="H175" s="122">
        <v>1.2271335019339926</v>
      </c>
      <c r="I175" s="122">
        <v>1.1977412254801667</v>
      </c>
      <c r="J175" s="122">
        <v>1.4005850336054355</v>
      </c>
      <c r="K175" s="122">
        <v>1.3953261209071552</v>
      </c>
      <c r="L175" s="122">
        <v>1.2439062607242288</v>
      </c>
      <c r="M175" s="122">
        <v>1.0291118146722305</v>
      </c>
      <c r="N175" s="122">
        <v>0.7948344178117478</v>
      </c>
      <c r="O175" s="122">
        <v>0.83975132518741169</v>
      </c>
      <c r="P175" s="122">
        <v>0.73031162477737999</v>
      </c>
      <c r="Q175" s="122">
        <v>0.96094820868912978</v>
      </c>
      <c r="R175" s="122">
        <v>1.4962121103256669</v>
      </c>
      <c r="S175" s="122">
        <v>1.836035759878857</v>
      </c>
      <c r="T175" s="122">
        <v>2.3441272558328587</v>
      </c>
      <c r="U175" s="122">
        <v>2.4022311751059444</v>
      </c>
      <c r="V175" s="122">
        <v>2.5637704174857179</v>
      </c>
      <c r="W175" s="122">
        <v>2.7611611122591069</v>
      </c>
      <c r="DA175" s="130" t="s">
        <v>1735</v>
      </c>
    </row>
    <row r="176" spans="1:105" ht="12" customHeight="1" x14ac:dyDescent="0.25">
      <c r="A176" s="97" t="s">
        <v>50</v>
      </c>
      <c r="B176" s="98">
        <v>0.79071845166318011</v>
      </c>
      <c r="C176" s="98">
        <v>0.78649107778195537</v>
      </c>
      <c r="D176" s="98">
        <v>0.76197583842620542</v>
      </c>
      <c r="E176" s="98">
        <v>0.70648850541900332</v>
      </c>
      <c r="F176" s="98">
        <v>0.91341079274171022</v>
      </c>
      <c r="G176" s="98">
        <v>0.97610778653744035</v>
      </c>
      <c r="H176" s="98">
        <v>0.97024223091436446</v>
      </c>
      <c r="I176" s="98">
        <v>0.98000135034699898</v>
      </c>
      <c r="J176" s="98">
        <v>1.2067438944008944</v>
      </c>
      <c r="K176" s="98">
        <v>1.2323880905826234</v>
      </c>
      <c r="L176" s="98">
        <v>1.0369679754659495</v>
      </c>
      <c r="M176" s="98">
        <v>0.84978275617723287</v>
      </c>
      <c r="N176" s="98">
        <v>0.70728201727158624</v>
      </c>
      <c r="O176" s="98">
        <v>0.70313625914577194</v>
      </c>
      <c r="P176" s="98">
        <v>0.58591641533870908</v>
      </c>
      <c r="Q176" s="98">
        <v>0.73907457929242848</v>
      </c>
      <c r="R176" s="98">
        <v>1.0908567119882893</v>
      </c>
      <c r="S176" s="98">
        <v>1.6430685516684744</v>
      </c>
      <c r="T176" s="98">
        <v>1.989982874760807</v>
      </c>
      <c r="U176" s="98">
        <v>1.9887390666142504</v>
      </c>
      <c r="V176" s="98">
        <v>2.1131070595178705</v>
      </c>
      <c r="W176" s="98">
        <v>2.3106923910890389</v>
      </c>
      <c r="DA176" s="63" t="s">
        <v>1736</v>
      </c>
    </row>
    <row r="177" spans="1:105" ht="12" customHeight="1" x14ac:dyDescent="0.25">
      <c r="A177" s="109" t="s">
        <v>120</v>
      </c>
      <c r="B177" s="33">
        <v>0.16410926700406794</v>
      </c>
      <c r="C177" s="33">
        <v>0.10685759081855289</v>
      </c>
      <c r="D177" s="33">
        <v>0.17934044614174632</v>
      </c>
      <c r="E177" s="33">
        <v>0.21943924420264815</v>
      </c>
      <c r="F177" s="33">
        <v>0.24692434575423</v>
      </c>
      <c r="G177" s="33">
        <v>0.26093092685655844</v>
      </c>
      <c r="H177" s="33">
        <v>0.25689127101962816</v>
      </c>
      <c r="I177" s="33">
        <v>0.21773987513316762</v>
      </c>
      <c r="J177" s="33">
        <v>0.19384113920454107</v>
      </c>
      <c r="K177" s="33">
        <v>0.16293803032453169</v>
      </c>
      <c r="L177" s="33">
        <v>0.20693828525827923</v>
      </c>
      <c r="M177" s="33">
        <v>0.1793290584949977</v>
      </c>
      <c r="N177" s="33">
        <v>8.7552400540161529E-2</v>
      </c>
      <c r="O177" s="33">
        <v>0.13661506604163975</v>
      </c>
      <c r="P177" s="33">
        <v>0.14439520943867087</v>
      </c>
      <c r="Q177" s="33">
        <v>0.2218736293967013</v>
      </c>
      <c r="R177" s="33">
        <v>0.40535539833737771</v>
      </c>
      <c r="S177" s="33">
        <v>0.19296720821038266</v>
      </c>
      <c r="T177" s="33">
        <v>0.35414438107205171</v>
      </c>
      <c r="U177" s="33">
        <v>0.41349210849169399</v>
      </c>
      <c r="V177" s="33">
        <v>0.45066335796784729</v>
      </c>
      <c r="W177" s="33">
        <v>0.45046872117006787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16.455731766763371</v>
      </c>
      <c r="C24" s="117">
        <f t="shared" si="7"/>
        <v>16.604365211417509</v>
      </c>
      <c r="D24" s="117">
        <f t="shared" si="7"/>
        <v>17.550697487407774</v>
      </c>
      <c r="E24" s="117">
        <f t="shared" si="7"/>
        <v>19.546988723996726</v>
      </c>
      <c r="F24" s="117">
        <f t="shared" si="7"/>
        <v>16.061862234781106</v>
      </c>
      <c r="G24" s="117">
        <f t="shared" si="7"/>
        <v>14.843605301986594</v>
      </c>
      <c r="H24" s="117">
        <f t="shared" si="7"/>
        <v>14.430584821449678</v>
      </c>
      <c r="I24" s="117">
        <f t="shared" si="7"/>
        <v>12.517385029101511</v>
      </c>
      <c r="J24" s="117">
        <f t="shared" si="7"/>
        <v>10.539264826010776</v>
      </c>
      <c r="K24" s="117">
        <f t="shared" si="7"/>
        <v>8.5792800814442245</v>
      </c>
      <c r="L24" s="117">
        <f t="shared" si="7"/>
        <v>8.2869799231483725</v>
      </c>
      <c r="M24" s="117">
        <f t="shared" si="7"/>
        <v>8.3534848699526361</v>
      </c>
      <c r="N24" s="117">
        <f t="shared" si="7"/>
        <v>10.559680744439905</v>
      </c>
      <c r="O24" s="117">
        <f t="shared" si="7"/>
        <v>10.649644050266808</v>
      </c>
      <c r="P24" s="117">
        <f t="shared" si="7"/>
        <v>11.067160885387977</v>
      </c>
      <c r="Q24" s="117">
        <f t="shared" si="7"/>
        <v>11.728745072347156</v>
      </c>
      <c r="R24" s="117">
        <f t="shared" ref="R24:V24" si="8">R25+R28+R30+R39</f>
        <v>9.4645915923040889</v>
      </c>
      <c r="S24" s="117">
        <f t="shared" si="8"/>
        <v>10.091489636726457</v>
      </c>
      <c r="T24" s="117">
        <f t="shared" si="8"/>
        <v>5.4333813269708964</v>
      </c>
      <c r="U24" s="117">
        <f t="shared" si="8"/>
        <v>5.2188955262536876</v>
      </c>
      <c r="V24" s="117">
        <f t="shared" si="8"/>
        <v>4.9113438092925747</v>
      </c>
      <c r="W24" s="117">
        <f t="shared" ref="W24" si="9">W25+W28+W30+W39</f>
        <v>3.7927644445623576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1.6041885529118638</v>
      </c>
      <c r="C25" s="122">
        <f t="shared" si="10"/>
        <v>1.6965514173356726</v>
      </c>
      <c r="D25" s="122">
        <f t="shared" si="10"/>
        <v>2.3668180450875695</v>
      </c>
      <c r="E25" s="122">
        <f t="shared" si="10"/>
        <v>2.7996118794593738</v>
      </c>
      <c r="F25" s="122">
        <f t="shared" si="10"/>
        <v>2.2200696983521264</v>
      </c>
      <c r="G25" s="122">
        <f t="shared" si="10"/>
        <v>2.1541930080402492</v>
      </c>
      <c r="H25" s="122">
        <f t="shared" si="10"/>
        <v>2.1449218847272977</v>
      </c>
      <c r="I25" s="122">
        <f t="shared" si="10"/>
        <v>1.8018736004031635</v>
      </c>
      <c r="J25" s="122">
        <f t="shared" si="10"/>
        <v>1.5330569393152209</v>
      </c>
      <c r="K25" s="122">
        <f t="shared" si="10"/>
        <v>1.5938487124687966</v>
      </c>
      <c r="L25" s="122">
        <f t="shared" si="10"/>
        <v>1.4670974586848184</v>
      </c>
      <c r="M25" s="122">
        <f t="shared" si="10"/>
        <v>1.3756428892574406</v>
      </c>
      <c r="N25" s="122">
        <f t="shared" si="10"/>
        <v>1.8341707646554393</v>
      </c>
      <c r="O25" s="122">
        <f t="shared" si="10"/>
        <v>2.0583632561103222</v>
      </c>
      <c r="P25" s="122">
        <f t="shared" si="10"/>
        <v>1.9150165290766548</v>
      </c>
      <c r="Q25" s="122">
        <f t="shared" si="10"/>
        <v>2.6113891326464969</v>
      </c>
      <c r="R25" s="122">
        <f t="shared" ref="R25:V25" si="11">SUM(R26:R27)</f>
        <v>1.5491552674646194</v>
      </c>
      <c r="S25" s="122">
        <f t="shared" si="11"/>
        <v>2.5226118903614201</v>
      </c>
      <c r="T25" s="122">
        <f t="shared" si="11"/>
        <v>0.45903682582984934</v>
      </c>
      <c r="U25" s="122">
        <f t="shared" si="11"/>
        <v>1.0596275995536539</v>
      </c>
      <c r="V25" s="122">
        <f t="shared" si="11"/>
        <v>1.4722006250256046</v>
      </c>
      <c r="W25" s="122">
        <f t="shared" ref="W25" si="12">SUM(W26:W27)</f>
        <v>1.0927689667623626</v>
      </c>
      <c r="DA25" s="130" t="s">
        <v>1760</v>
      </c>
    </row>
    <row r="26" spans="1:105" ht="12" customHeight="1" x14ac:dyDescent="0.25">
      <c r="A26" s="97" t="s">
        <v>74</v>
      </c>
      <c r="B26" s="98">
        <v>1.5693707012391218</v>
      </c>
      <c r="C26" s="98">
        <v>1.6633053307971972</v>
      </c>
      <c r="D26" s="98">
        <v>2.3146247963623354</v>
      </c>
      <c r="E26" s="98">
        <v>2.7474391113377985</v>
      </c>
      <c r="F26" s="98">
        <v>2.1685204073146678</v>
      </c>
      <c r="G26" s="98">
        <v>2.1043228852068947</v>
      </c>
      <c r="H26" s="98">
        <v>2.0986327972317609</v>
      </c>
      <c r="I26" s="98">
        <v>1.7640934540252926</v>
      </c>
      <c r="J26" s="98">
        <v>1.4997814842522903</v>
      </c>
      <c r="K26" s="98">
        <v>1.5596286148491034</v>
      </c>
      <c r="L26" s="98">
        <v>1.433721747191371</v>
      </c>
      <c r="M26" s="98">
        <v>1.3452566925974718</v>
      </c>
      <c r="N26" s="98">
        <v>1.8040313788013571</v>
      </c>
      <c r="O26" s="98">
        <v>2.0172525464198445</v>
      </c>
      <c r="P26" s="98">
        <v>1.877586215381204</v>
      </c>
      <c r="Q26" s="98">
        <v>2.5595313625831948</v>
      </c>
      <c r="R26" s="98">
        <v>1.5185724259443927</v>
      </c>
      <c r="S26" s="98">
        <v>2.4692507682188092</v>
      </c>
      <c r="T26" s="98">
        <v>0.44787478062747649</v>
      </c>
      <c r="U26" s="98">
        <v>1.0359086359617178</v>
      </c>
      <c r="V26" s="98">
        <v>1.4403386115341581</v>
      </c>
      <c r="W26" s="98">
        <v>1.0689946772612975</v>
      </c>
      <c r="DA26" s="63" t="s">
        <v>1761</v>
      </c>
    </row>
    <row r="27" spans="1:105" ht="12" customHeight="1" x14ac:dyDescent="0.25">
      <c r="A27" s="97" t="s">
        <v>53</v>
      </c>
      <c r="B27" s="98">
        <v>3.481785167274188E-2</v>
      </c>
      <c r="C27" s="98">
        <v>3.3246086538475425E-2</v>
      </c>
      <c r="D27" s="98">
        <v>5.2193248725234322E-2</v>
      </c>
      <c r="E27" s="98">
        <v>5.2172768121575265E-2</v>
      </c>
      <c r="F27" s="98">
        <v>5.1549291037458506E-2</v>
      </c>
      <c r="G27" s="98">
        <v>4.987012283335427E-2</v>
      </c>
      <c r="H27" s="98">
        <v>4.6289087495537042E-2</v>
      </c>
      <c r="I27" s="98">
        <v>3.7780146377870853E-2</v>
      </c>
      <c r="J27" s="98">
        <v>3.3275455062930719E-2</v>
      </c>
      <c r="K27" s="98">
        <v>3.4220097619693211E-2</v>
      </c>
      <c r="L27" s="98">
        <v>3.3375711493447459E-2</v>
      </c>
      <c r="M27" s="98">
        <v>3.0386196659968875E-2</v>
      </c>
      <c r="N27" s="98">
        <v>3.0139385854082205E-2</v>
      </c>
      <c r="O27" s="98">
        <v>4.1110709690477906E-2</v>
      </c>
      <c r="P27" s="98">
        <v>3.7430313695450745E-2</v>
      </c>
      <c r="Q27" s="98">
        <v>5.1857770063301924E-2</v>
      </c>
      <c r="R27" s="98">
        <v>3.0582841520226653E-2</v>
      </c>
      <c r="S27" s="98">
        <v>5.3361122142610962E-2</v>
      </c>
      <c r="T27" s="98">
        <v>1.1162045202372853E-2</v>
      </c>
      <c r="U27" s="98">
        <v>2.3718963591936048E-2</v>
      </c>
      <c r="V27" s="98">
        <v>3.1862013491446566E-2</v>
      </c>
      <c r="W27" s="98">
        <v>2.3774289501064996E-2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3.6830826506896956</v>
      </c>
      <c r="C28" s="122">
        <f t="shared" si="13"/>
        <v>5.382232737713716</v>
      </c>
      <c r="D28" s="122">
        <f t="shared" si="13"/>
        <v>4.7246482591209995</v>
      </c>
      <c r="E28" s="122">
        <f t="shared" si="13"/>
        <v>7.3791220973959826</v>
      </c>
      <c r="F28" s="122">
        <f t="shared" si="13"/>
        <v>3.8670883064439425</v>
      </c>
      <c r="G28" s="122">
        <f t="shared" si="13"/>
        <v>3.5571129306843385</v>
      </c>
      <c r="H28" s="122">
        <f t="shared" si="13"/>
        <v>4.3187503143390256</v>
      </c>
      <c r="I28" s="122">
        <f t="shared" si="13"/>
        <v>3.862668214734891</v>
      </c>
      <c r="J28" s="122">
        <f t="shared" si="13"/>
        <v>2.683695520198925</v>
      </c>
      <c r="K28" s="122">
        <f t="shared" si="13"/>
        <v>2.1489780298925205</v>
      </c>
      <c r="L28" s="122">
        <f t="shared" si="13"/>
        <v>1.7487708775563611</v>
      </c>
      <c r="M28" s="122">
        <f t="shared" si="13"/>
        <v>2.26711576621231</v>
      </c>
      <c r="N28" s="122">
        <f t="shared" si="13"/>
        <v>4.5331973137797377</v>
      </c>
      <c r="O28" s="122">
        <f t="shared" si="13"/>
        <v>3.7616733792412962</v>
      </c>
      <c r="P28" s="122">
        <f t="shared" si="13"/>
        <v>4.5160565193505589</v>
      </c>
      <c r="Q28" s="122">
        <f t="shared" si="13"/>
        <v>4.3614912821725431</v>
      </c>
      <c r="R28" s="122">
        <f t="shared" si="13"/>
        <v>3.9427637804250484</v>
      </c>
      <c r="S28" s="122">
        <f t="shared" si="13"/>
        <v>4.5629966168517475</v>
      </c>
      <c r="T28" s="122">
        <f t="shared" si="13"/>
        <v>2.7818611257894137</v>
      </c>
      <c r="U28" s="122">
        <f t="shared" si="13"/>
        <v>2.2574234732391094</v>
      </c>
      <c r="V28" s="122">
        <f t="shared" si="13"/>
        <v>1.5808924477447737</v>
      </c>
      <c r="W28" s="122">
        <f t="shared" si="13"/>
        <v>1.2646041807569828</v>
      </c>
      <c r="DA28" s="130" t="s">
        <v>1763</v>
      </c>
    </row>
    <row r="29" spans="1:105" ht="12" customHeight="1" x14ac:dyDescent="0.25">
      <c r="A29" s="97" t="s">
        <v>53</v>
      </c>
      <c r="B29" s="98">
        <v>3.6830826506896956</v>
      </c>
      <c r="C29" s="98">
        <v>5.382232737713716</v>
      </c>
      <c r="D29" s="98">
        <v>4.7246482591209995</v>
      </c>
      <c r="E29" s="98">
        <v>7.3791220973959826</v>
      </c>
      <c r="F29" s="98">
        <v>3.8670883064439425</v>
      </c>
      <c r="G29" s="98">
        <v>3.5571129306843385</v>
      </c>
      <c r="H29" s="98">
        <v>4.3187503143390256</v>
      </c>
      <c r="I29" s="98">
        <v>3.862668214734891</v>
      </c>
      <c r="J29" s="98">
        <v>2.683695520198925</v>
      </c>
      <c r="K29" s="98">
        <v>2.1489780298925205</v>
      </c>
      <c r="L29" s="98">
        <v>1.7487708775563611</v>
      </c>
      <c r="M29" s="98">
        <v>2.26711576621231</v>
      </c>
      <c r="N29" s="98">
        <v>4.5331973137797377</v>
      </c>
      <c r="O29" s="98">
        <v>3.7616733792412962</v>
      </c>
      <c r="P29" s="98">
        <v>4.5160565193505589</v>
      </c>
      <c r="Q29" s="98">
        <v>4.3614912821725431</v>
      </c>
      <c r="R29" s="98">
        <v>3.9427637804250484</v>
      </c>
      <c r="S29" s="98">
        <v>4.5629966168517475</v>
      </c>
      <c r="T29" s="98">
        <v>2.7818611257894137</v>
      </c>
      <c r="U29" s="98">
        <v>2.2574234732391094</v>
      </c>
      <c r="V29" s="98">
        <v>1.5808924477447737</v>
      </c>
      <c r="W29" s="98">
        <v>1.2646041807569828</v>
      </c>
      <c r="DA29" s="63" t="s">
        <v>1764</v>
      </c>
    </row>
    <row r="30" spans="1:105" ht="12" customHeight="1" x14ac:dyDescent="0.25">
      <c r="A30" s="121" t="s">
        <v>55</v>
      </c>
      <c r="B30" s="122">
        <v>5.8220000924188362</v>
      </c>
      <c r="C30" s="122">
        <v>4.78171159318733</v>
      </c>
      <c r="D30" s="122">
        <v>5.730225308466478</v>
      </c>
      <c r="E30" s="122">
        <v>5.2113953840204941</v>
      </c>
      <c r="F30" s="122">
        <v>5.7227927078849641</v>
      </c>
      <c r="G30" s="122">
        <v>5.3705333142242351</v>
      </c>
      <c r="H30" s="122">
        <v>4.9621417411337667</v>
      </c>
      <c r="I30" s="122">
        <v>4.3664080254905286</v>
      </c>
      <c r="J30" s="122">
        <v>3.8676352918282122</v>
      </c>
      <c r="K30" s="122">
        <v>2.4475268670841279</v>
      </c>
      <c r="L30" s="122">
        <v>2.8990456329053935</v>
      </c>
      <c r="M30" s="122">
        <v>2.7614840339408944</v>
      </c>
      <c r="N30" s="122">
        <v>2.4247366184561789</v>
      </c>
      <c r="O30" s="122">
        <v>2.742317903294913</v>
      </c>
      <c r="P30" s="122">
        <v>2.7028660205153701</v>
      </c>
      <c r="Q30" s="122">
        <v>2.7528669609990724</v>
      </c>
      <c r="R30" s="122">
        <v>2.2299578636971562</v>
      </c>
      <c r="S30" s="122">
        <v>1.9198378683454216</v>
      </c>
      <c r="T30" s="122">
        <v>1.4641113907658612</v>
      </c>
      <c r="U30" s="122">
        <v>1.3015758432567168</v>
      </c>
      <c r="V30" s="122">
        <v>1.2704453245591496</v>
      </c>
      <c r="W30" s="122">
        <v>0.94034810796346713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5.8220000924188362</v>
      </c>
      <c r="C35" s="101">
        <v>4.78171159318733</v>
      </c>
      <c r="D35" s="101">
        <v>5.5739513850390354</v>
      </c>
      <c r="E35" s="101">
        <v>5.0244942896684721</v>
      </c>
      <c r="F35" s="101">
        <v>5.4860887324490433</v>
      </c>
      <c r="G35" s="101">
        <v>5.0822763176603596</v>
      </c>
      <c r="H35" s="101">
        <v>4.6260025235712261</v>
      </c>
      <c r="I35" s="101">
        <v>4.0142418987462722</v>
      </c>
      <c r="J35" s="101">
        <v>3.5272195776564201</v>
      </c>
      <c r="K35" s="101">
        <v>1.9716452385568759</v>
      </c>
      <c r="L35" s="101">
        <v>2.0303274009467605</v>
      </c>
      <c r="M35" s="101">
        <v>1.7666836903385152</v>
      </c>
      <c r="N35" s="101">
        <v>1.2492352602928116</v>
      </c>
      <c r="O35" s="101">
        <v>1.5757730503141556</v>
      </c>
      <c r="P35" s="101">
        <v>1.5508392301396361</v>
      </c>
      <c r="Q35" s="101">
        <v>1.6082308797853457</v>
      </c>
      <c r="R35" s="101">
        <v>1.3277168107827642</v>
      </c>
      <c r="S35" s="101">
        <v>1.2083113002534436</v>
      </c>
      <c r="T35" s="101">
        <v>0.97414017056496116</v>
      </c>
      <c r="U35" s="101">
        <v>0.92214006321137543</v>
      </c>
      <c r="V35" s="101">
        <v>0.99632995581636241</v>
      </c>
      <c r="W35" s="101">
        <v>0.73661616604847924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0.15627392342744256</v>
      </c>
      <c r="E36" s="104">
        <v>0.18690109435202201</v>
      </c>
      <c r="F36" s="104">
        <v>0.236703975435921</v>
      </c>
      <c r="G36" s="104">
        <v>0.28825699656387571</v>
      </c>
      <c r="H36" s="104">
        <v>0.33613921756254062</v>
      </c>
      <c r="I36" s="104">
        <v>0.3521661267442564</v>
      </c>
      <c r="J36" s="104">
        <v>0.34041571417179212</v>
      </c>
      <c r="K36" s="104">
        <v>0.47588162852725191</v>
      </c>
      <c r="L36" s="104">
        <v>0.86871823195863307</v>
      </c>
      <c r="M36" s="104">
        <v>0.99480034360237923</v>
      </c>
      <c r="N36" s="104">
        <v>1.1755013581633673</v>
      </c>
      <c r="O36" s="104">
        <v>1.1665448529807574</v>
      </c>
      <c r="P36" s="104">
        <v>1.152026790375734</v>
      </c>
      <c r="Q36" s="104">
        <v>1.1446360812137264</v>
      </c>
      <c r="R36" s="104">
        <v>0.90224105291439205</v>
      </c>
      <c r="S36" s="104">
        <v>0.71152656809197801</v>
      </c>
      <c r="T36" s="104">
        <v>0.4899712202009</v>
      </c>
      <c r="U36" s="104">
        <v>0.3794357800453414</v>
      </c>
      <c r="V36" s="104">
        <v>0.27411536874278719</v>
      </c>
      <c r="W36" s="104">
        <v>0.20373194191498789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2.7252226272551052E-2</v>
      </c>
      <c r="E37" s="98">
        <v>3.2562118773718576E-2</v>
      </c>
      <c r="F37" s="98">
        <v>4.1177587102853304E-2</v>
      </c>
      <c r="G37" s="98">
        <v>5.0274461736439124E-2</v>
      </c>
      <c r="H37" s="98">
        <v>5.8537476878287774E-2</v>
      </c>
      <c r="I37" s="98">
        <v>6.113181003133674E-2</v>
      </c>
      <c r="J37" s="98">
        <v>5.9235269681216465E-2</v>
      </c>
      <c r="K37" s="98">
        <v>0.21380064230634643</v>
      </c>
      <c r="L37" s="98">
        <v>9.0545077097480664E-2</v>
      </c>
      <c r="M37" s="98">
        <v>0.1739567896933106</v>
      </c>
      <c r="N37" s="98">
        <v>0.20600274990181364</v>
      </c>
      <c r="O37" s="98">
        <v>0.15046618982336563</v>
      </c>
      <c r="P37" s="98">
        <v>0.11430400944073175</v>
      </c>
      <c r="Q37" s="98">
        <v>0.1348027878277597</v>
      </c>
      <c r="R37" s="98">
        <v>8.9367925204059631E-2</v>
      </c>
      <c r="S37" s="98">
        <v>9.2414656152755667E-2</v>
      </c>
      <c r="T37" s="98">
        <v>0.12240009647305146</v>
      </c>
      <c r="U37" s="98">
        <v>8.3850996720235299E-2</v>
      </c>
      <c r="V37" s="98">
        <v>4.0663214034394012E-2</v>
      </c>
      <c r="W37" s="98">
        <v>3.5081015486703088E-2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0.12902169715489151</v>
      </c>
      <c r="E38" s="98">
        <v>0.15433897557830342</v>
      </c>
      <c r="F38" s="98">
        <v>0.19552638833306771</v>
      </c>
      <c r="G38" s="98">
        <v>0.23798253482743661</v>
      </c>
      <c r="H38" s="98">
        <v>0.27760174068425286</v>
      </c>
      <c r="I38" s="98">
        <v>0.29103431671291968</v>
      </c>
      <c r="J38" s="98">
        <v>0.28118044449057567</v>
      </c>
      <c r="K38" s="98">
        <v>0.26208098622090548</v>
      </c>
      <c r="L38" s="98">
        <v>0.77817315486115235</v>
      </c>
      <c r="M38" s="98">
        <v>0.8208435539090686</v>
      </c>
      <c r="N38" s="98">
        <v>0.96949860826155365</v>
      </c>
      <c r="O38" s="98">
        <v>1.0160786631573917</v>
      </c>
      <c r="P38" s="98">
        <v>1.0377227809350023</v>
      </c>
      <c r="Q38" s="98">
        <v>1.0098332933859666</v>
      </c>
      <c r="R38" s="98">
        <v>0.81287312771033238</v>
      </c>
      <c r="S38" s="98">
        <v>0.61911191193922233</v>
      </c>
      <c r="T38" s="98">
        <v>0.36757112372784856</v>
      </c>
      <c r="U38" s="98">
        <v>0.29558478332510613</v>
      </c>
      <c r="V38" s="98">
        <v>0.2334521547083932</v>
      </c>
      <c r="W38" s="98">
        <v>0.1686509264282848</v>
      </c>
      <c r="DA38" s="63" t="s">
        <v>1773</v>
      </c>
    </row>
    <row r="39" spans="1:105" ht="12" customHeight="1" x14ac:dyDescent="0.25">
      <c r="A39" s="121" t="s">
        <v>54</v>
      </c>
      <c r="B39" s="122">
        <v>5.3464604707429748</v>
      </c>
      <c r="C39" s="122">
        <v>4.7438694631807881</v>
      </c>
      <c r="D39" s="122">
        <v>4.7290058747327288</v>
      </c>
      <c r="E39" s="122">
        <v>4.1568593631208772</v>
      </c>
      <c r="F39" s="122">
        <v>4.2519115221000741</v>
      </c>
      <c r="G39" s="122">
        <v>3.7617660490377727</v>
      </c>
      <c r="H39" s="122">
        <v>3.0047708812495881</v>
      </c>
      <c r="I39" s="122">
        <v>2.4864351884729272</v>
      </c>
      <c r="J39" s="122">
        <v>2.4548770746684161</v>
      </c>
      <c r="K39" s="122">
        <v>2.3889264719987802</v>
      </c>
      <c r="L39" s="122">
        <v>2.1720659540017992</v>
      </c>
      <c r="M39" s="122">
        <v>1.9492421805419911</v>
      </c>
      <c r="N39" s="122">
        <v>1.7675760475485478</v>
      </c>
      <c r="O39" s="122">
        <v>2.0872895116202779</v>
      </c>
      <c r="P39" s="122">
        <v>1.9332218164453923</v>
      </c>
      <c r="Q39" s="122">
        <v>2.0029976965290435</v>
      </c>
      <c r="R39" s="122">
        <v>1.742714680717266</v>
      </c>
      <c r="S39" s="122">
        <v>1.0860432611678676</v>
      </c>
      <c r="T39" s="122">
        <v>0.72837198458577213</v>
      </c>
      <c r="U39" s="122">
        <v>0.60026861020420819</v>
      </c>
      <c r="V39" s="122">
        <v>0.58780541196304725</v>
      </c>
      <c r="W39" s="122">
        <v>0.49504318907954542</v>
      </c>
      <c r="DA39" s="130" t="s">
        <v>1774</v>
      </c>
    </row>
    <row r="40" spans="1:105" ht="12" customHeight="1" x14ac:dyDescent="0.25">
      <c r="A40" s="97" t="s">
        <v>50</v>
      </c>
      <c r="B40" s="98">
        <v>4.233238749534654</v>
      </c>
      <c r="C40" s="98">
        <v>4.0470075399711503</v>
      </c>
      <c r="D40" s="98">
        <v>3.6904657155690832</v>
      </c>
      <c r="E40" s="98">
        <v>3.0681896495618322</v>
      </c>
      <c r="F40" s="98">
        <v>3.2321585492009377</v>
      </c>
      <c r="G40" s="98">
        <v>2.8273675680422659</v>
      </c>
      <c r="H40" s="98">
        <v>2.2148536591819679</v>
      </c>
      <c r="I40" s="98">
        <v>1.8736762457197149</v>
      </c>
      <c r="J40" s="98">
        <v>1.9699466216119585</v>
      </c>
      <c r="K40" s="98">
        <v>1.9872328889261566</v>
      </c>
      <c r="L40" s="98">
        <v>1.6644142693805863</v>
      </c>
      <c r="M40" s="98">
        <v>1.4552437837540961</v>
      </c>
      <c r="N40" s="98">
        <v>1.4767428901895501</v>
      </c>
      <c r="O40" s="98">
        <v>1.5949019519005965</v>
      </c>
      <c r="P40" s="98">
        <v>1.4506514471778928</v>
      </c>
      <c r="Q40" s="98">
        <v>1.4620825924339433</v>
      </c>
      <c r="R40" s="98">
        <v>1.1489582253031223</v>
      </c>
      <c r="S40" s="98">
        <v>0.89343092863648277</v>
      </c>
      <c r="T40" s="98">
        <v>0.56007231225913667</v>
      </c>
      <c r="U40" s="98">
        <v>0.44800384866445198</v>
      </c>
      <c r="V40" s="98">
        <v>0.42765453026437977</v>
      </c>
      <c r="W40" s="98">
        <v>0.37563348726456774</v>
      </c>
      <c r="DA40" s="63" t="s">
        <v>1775</v>
      </c>
    </row>
    <row r="41" spans="1:105" ht="12" customHeight="1" x14ac:dyDescent="0.25">
      <c r="A41" s="109" t="s">
        <v>120</v>
      </c>
      <c r="B41" s="33">
        <v>1.1132217212083209</v>
      </c>
      <c r="C41" s="33">
        <v>0.69686192320963758</v>
      </c>
      <c r="D41" s="33">
        <v>1.0385401591636458</v>
      </c>
      <c r="E41" s="33">
        <v>1.0886697135590448</v>
      </c>
      <c r="F41" s="33">
        <v>1.0197529728991366</v>
      </c>
      <c r="G41" s="33">
        <v>0.93439848099550693</v>
      </c>
      <c r="H41" s="33">
        <v>0.78991722206762027</v>
      </c>
      <c r="I41" s="33">
        <v>0.61275894275321241</v>
      </c>
      <c r="J41" s="33">
        <v>0.48493045305645732</v>
      </c>
      <c r="K41" s="33">
        <v>0.40169358307262365</v>
      </c>
      <c r="L41" s="33">
        <v>0.50765168462121291</v>
      </c>
      <c r="M41" s="33">
        <v>0.49399839678789487</v>
      </c>
      <c r="N41" s="33">
        <v>0.29083315735899778</v>
      </c>
      <c r="O41" s="33">
        <v>0.49238755971968118</v>
      </c>
      <c r="P41" s="33">
        <v>0.48257036926749941</v>
      </c>
      <c r="Q41" s="33">
        <v>0.54091510409510013</v>
      </c>
      <c r="R41" s="33">
        <v>0.59375645541414379</v>
      </c>
      <c r="S41" s="33">
        <v>0.19261233253138488</v>
      </c>
      <c r="T41" s="33">
        <v>0.16829967232663551</v>
      </c>
      <c r="U41" s="33">
        <v>0.15226476153975624</v>
      </c>
      <c r="V41" s="33">
        <v>0.16015088169866751</v>
      </c>
      <c r="W41" s="33">
        <v>0.11940970181497769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1.0044183781220228</v>
      </c>
      <c r="C43" s="117">
        <f t="shared" si="14"/>
        <v>0.97073038724612104</v>
      </c>
      <c r="D43" s="117">
        <f t="shared" si="14"/>
        <v>0.87249548425043599</v>
      </c>
      <c r="E43" s="117">
        <f t="shared" si="14"/>
        <v>0.89156235684754526</v>
      </c>
      <c r="F43" s="117">
        <f t="shared" si="14"/>
        <v>0.73046658138655163</v>
      </c>
      <c r="G43" s="117">
        <f t="shared" si="14"/>
        <v>0.69389220188335254</v>
      </c>
      <c r="H43" s="117">
        <f t="shared" si="14"/>
        <v>0.69280229373942226</v>
      </c>
      <c r="I43" s="117">
        <f t="shared" si="14"/>
        <v>0.65882013218222191</v>
      </c>
      <c r="J43" s="117">
        <f t="shared" si="14"/>
        <v>0.64668609964055146</v>
      </c>
      <c r="K43" s="117">
        <f t="shared" si="14"/>
        <v>0.60529330245760304</v>
      </c>
      <c r="L43" s="117">
        <f t="shared" si="14"/>
        <v>0.64731029951388064</v>
      </c>
      <c r="M43" s="117">
        <f t="shared" si="14"/>
        <v>0.6914190166018982</v>
      </c>
      <c r="N43" s="117">
        <f t="shared" si="14"/>
        <v>0.83671168179731659</v>
      </c>
      <c r="O43" s="117">
        <f t="shared" si="14"/>
        <v>0.75000801890346069</v>
      </c>
      <c r="P43" s="117">
        <f t="shared" si="14"/>
        <v>0.75545442290093001</v>
      </c>
      <c r="Q43" s="117">
        <f t="shared" si="14"/>
        <v>0.70932738205673473</v>
      </c>
      <c r="R43" s="117">
        <f t="shared" ref="R43:V43" si="15">R44+R47+R49+R58</f>
        <v>0.62903835904196603</v>
      </c>
      <c r="S43" s="117">
        <f t="shared" si="15"/>
        <v>0.53955914637296598</v>
      </c>
      <c r="T43" s="117">
        <f t="shared" si="15"/>
        <v>0.26063389935005765</v>
      </c>
      <c r="U43" s="117">
        <f t="shared" si="15"/>
        <v>0.13887667874612472</v>
      </c>
      <c r="V43" s="117">
        <f t="shared" si="15"/>
        <v>7.2777074987018187E-2</v>
      </c>
      <c r="W43" s="117">
        <f t="shared" ref="W43" si="16">W44+W47+W49+W58</f>
        <v>6.4498465732349158E-2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0.10126519379377656</v>
      </c>
      <c r="C44" s="122">
        <f t="shared" si="17"/>
        <v>0.10116367284756149</v>
      </c>
      <c r="D44" s="122">
        <f t="shared" si="17"/>
        <v>0.10266652621352917</v>
      </c>
      <c r="E44" s="122">
        <f t="shared" si="17"/>
        <v>0.10231111909584112</v>
      </c>
      <c r="F44" s="122">
        <f t="shared" si="17"/>
        <v>0.10279083988602152</v>
      </c>
      <c r="G44" s="122">
        <f t="shared" si="17"/>
        <v>0.10221334562642477</v>
      </c>
      <c r="H44" s="122">
        <f t="shared" si="17"/>
        <v>0.10082278003312359</v>
      </c>
      <c r="I44" s="122">
        <f t="shared" si="17"/>
        <v>0.10189770034725826</v>
      </c>
      <c r="J44" s="122">
        <f t="shared" si="17"/>
        <v>0.10687880149731589</v>
      </c>
      <c r="K44" s="122">
        <f t="shared" si="17"/>
        <v>0.111930401300999</v>
      </c>
      <c r="L44" s="122">
        <f t="shared" si="17"/>
        <v>0.11288540719405518</v>
      </c>
      <c r="M44" s="122">
        <f t="shared" si="17"/>
        <v>0.11487876672638189</v>
      </c>
      <c r="N44" s="122">
        <f t="shared" si="17"/>
        <v>0.12101834295656329</v>
      </c>
      <c r="O44" s="122">
        <f t="shared" si="17"/>
        <v>0.12925071120801643</v>
      </c>
      <c r="P44" s="122">
        <f t="shared" si="17"/>
        <v>0.12738936373775026</v>
      </c>
      <c r="Q44" s="122">
        <f t="shared" si="17"/>
        <v>0.13124899811804694</v>
      </c>
      <c r="R44" s="122">
        <f t="shared" ref="R44:V44" si="18">SUM(R45:R46)</f>
        <v>0.12758706253197374</v>
      </c>
      <c r="S44" s="122">
        <f t="shared" si="18"/>
        <v>0.13107207741616889</v>
      </c>
      <c r="T44" s="122">
        <f t="shared" si="18"/>
        <v>3.2308580331199578E-2</v>
      </c>
      <c r="U44" s="122">
        <f t="shared" si="18"/>
        <v>2.351416164521046E-2</v>
      </c>
      <c r="V44" s="122">
        <f t="shared" si="18"/>
        <v>1.490312790477609E-2</v>
      </c>
      <c r="W44" s="122">
        <f t="shared" ref="W44" si="19">SUM(W45:W46)</f>
        <v>1.5526571855974371E-2</v>
      </c>
      <c r="DA44" s="130" t="s">
        <v>1778</v>
      </c>
    </row>
    <row r="45" spans="1:105" ht="12" customHeight="1" x14ac:dyDescent="0.25">
      <c r="A45" s="97" t="s">
        <v>216</v>
      </c>
      <c r="B45" s="98">
        <v>9.9067299730311767E-2</v>
      </c>
      <c r="C45" s="98">
        <v>9.9181241789078223E-2</v>
      </c>
      <c r="D45" s="98">
        <v>0.10040251629120316</v>
      </c>
      <c r="E45" s="98">
        <v>0.10040447827465809</v>
      </c>
      <c r="F45" s="98">
        <v>0.10040407026108478</v>
      </c>
      <c r="G45" s="98">
        <v>9.9847080355591311E-2</v>
      </c>
      <c r="H45" s="98">
        <v>9.8646945789588936E-2</v>
      </c>
      <c r="I45" s="98">
        <v>9.9761196413893305E-2</v>
      </c>
      <c r="J45" s="98">
        <v>0.10455896544609107</v>
      </c>
      <c r="K45" s="98">
        <v>0.10952724394411366</v>
      </c>
      <c r="L45" s="98">
        <v>0.11031732232687354</v>
      </c>
      <c r="M45" s="98">
        <v>0.11234124130822137</v>
      </c>
      <c r="N45" s="98">
        <v>0.11902975028892544</v>
      </c>
      <c r="O45" s="98">
        <v>0.1266692482665327</v>
      </c>
      <c r="P45" s="98">
        <v>0.12489945110578624</v>
      </c>
      <c r="Q45" s="98">
        <v>0.12864261507066607</v>
      </c>
      <c r="R45" s="98">
        <v>0.12506828665753691</v>
      </c>
      <c r="S45" s="98">
        <v>0.12829949350850806</v>
      </c>
      <c r="T45" s="98">
        <v>3.1522957449136912E-2</v>
      </c>
      <c r="U45" s="98">
        <v>2.2987814894528825E-2</v>
      </c>
      <c r="V45" s="98">
        <v>1.4580587855346026E-2</v>
      </c>
      <c r="W45" s="98">
        <v>1.518877564699464E-2</v>
      </c>
      <c r="DA45" s="63" t="s">
        <v>1779</v>
      </c>
    </row>
    <row r="46" spans="1:105" ht="12" customHeight="1" x14ac:dyDescent="0.25">
      <c r="A46" s="97" t="s">
        <v>53</v>
      </c>
      <c r="B46" s="98">
        <v>2.1978940634648004E-3</v>
      </c>
      <c r="C46" s="98">
        <v>1.9824310584832688E-3</v>
      </c>
      <c r="D46" s="98">
        <v>2.2640099223260146E-3</v>
      </c>
      <c r="E46" s="98">
        <v>1.9066408211830315E-3</v>
      </c>
      <c r="F46" s="98">
        <v>2.3867696249367382E-3</v>
      </c>
      <c r="G46" s="98">
        <v>2.3662652708334561E-3</v>
      </c>
      <c r="H46" s="98">
        <v>2.175834243534654E-3</v>
      </c>
      <c r="I46" s="98">
        <v>2.1365039333649588E-3</v>
      </c>
      <c r="J46" s="98">
        <v>2.3198360512248174E-3</v>
      </c>
      <c r="K46" s="98">
        <v>2.4031573568853446E-3</v>
      </c>
      <c r="L46" s="98">
        <v>2.5680848671816394E-3</v>
      </c>
      <c r="M46" s="98">
        <v>2.5375254181605185E-3</v>
      </c>
      <c r="N46" s="98">
        <v>1.9885926676378486E-3</v>
      </c>
      <c r="O46" s="98">
        <v>2.5814629414837188E-3</v>
      </c>
      <c r="P46" s="98">
        <v>2.4899126319640279E-3</v>
      </c>
      <c r="Q46" s="98">
        <v>2.6063830473808565E-3</v>
      </c>
      <c r="R46" s="98">
        <v>2.5187758744368177E-3</v>
      </c>
      <c r="S46" s="98">
        <v>2.7725839076608318E-3</v>
      </c>
      <c r="T46" s="98">
        <v>7.85622882062666E-4</v>
      </c>
      <c r="U46" s="98">
        <v>5.2634675068163493E-4</v>
      </c>
      <c r="V46" s="98">
        <v>3.2254004943006379E-4</v>
      </c>
      <c r="W46" s="98">
        <v>3.3779620897973008E-4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0.22403629636710898</v>
      </c>
      <c r="C47" s="122">
        <f t="shared" si="20"/>
        <v>0.32010661454853206</v>
      </c>
      <c r="D47" s="122">
        <f t="shared" si="20"/>
        <v>0.26786243254734227</v>
      </c>
      <c r="E47" s="122">
        <f t="shared" si="20"/>
        <v>0.38192014399352475</v>
      </c>
      <c r="F47" s="122">
        <f t="shared" si="20"/>
        <v>0.18762909691427029</v>
      </c>
      <c r="G47" s="122">
        <f t="shared" si="20"/>
        <v>0.16539021864929673</v>
      </c>
      <c r="H47" s="122">
        <f t="shared" si="20"/>
        <v>0.19130270402873395</v>
      </c>
      <c r="I47" s="122">
        <f t="shared" si="20"/>
        <v>0.16872409215523887</v>
      </c>
      <c r="J47" s="122">
        <f t="shared" si="20"/>
        <v>0.13015432289601903</v>
      </c>
      <c r="K47" s="122">
        <f t="shared" si="20"/>
        <v>0.15044615040738468</v>
      </c>
      <c r="L47" s="122">
        <f t="shared" si="20"/>
        <v>0.16801137134786701</v>
      </c>
      <c r="M47" s="122">
        <f t="shared" si="20"/>
        <v>0.23573018033141085</v>
      </c>
      <c r="N47" s="122">
        <f t="shared" si="20"/>
        <v>0.43130934616463462</v>
      </c>
      <c r="O47" s="122">
        <f t="shared" si="20"/>
        <v>0.30852359430027448</v>
      </c>
      <c r="P47" s="122">
        <f t="shared" si="20"/>
        <v>0.33349911679264871</v>
      </c>
      <c r="Q47" s="122">
        <f t="shared" si="20"/>
        <v>0.29092638462949721</v>
      </c>
      <c r="R47" s="122">
        <f t="shared" si="20"/>
        <v>0.24111699521783495</v>
      </c>
      <c r="S47" s="122">
        <f t="shared" si="20"/>
        <v>0.23325498245884557</v>
      </c>
      <c r="T47" s="122">
        <f t="shared" si="20"/>
        <v>0.1152156587874504</v>
      </c>
      <c r="U47" s="122">
        <f t="shared" si="20"/>
        <v>5.8384193539121845E-2</v>
      </c>
      <c r="V47" s="122">
        <f t="shared" si="20"/>
        <v>3.2461730452679631E-2</v>
      </c>
      <c r="W47" s="122">
        <f t="shared" si="20"/>
        <v>3.1177699858863969E-2</v>
      </c>
      <c r="DA47" s="130" t="s">
        <v>1781</v>
      </c>
    </row>
    <row r="48" spans="1:105" ht="12" customHeight="1" x14ac:dyDescent="0.25">
      <c r="A48" s="97" t="s">
        <v>53</v>
      </c>
      <c r="B48" s="98">
        <v>0.22403629636710898</v>
      </c>
      <c r="C48" s="98">
        <v>0.32010661454853206</v>
      </c>
      <c r="D48" s="98">
        <v>0.26786243254734227</v>
      </c>
      <c r="E48" s="98">
        <v>0.38192014399352475</v>
      </c>
      <c r="F48" s="98">
        <v>0.18762909691427029</v>
      </c>
      <c r="G48" s="98">
        <v>0.16539021864929673</v>
      </c>
      <c r="H48" s="98">
        <v>0.19130270402873395</v>
      </c>
      <c r="I48" s="98">
        <v>0.16872409215523887</v>
      </c>
      <c r="J48" s="98">
        <v>0.13015432289601903</v>
      </c>
      <c r="K48" s="98">
        <v>0.15044615040738468</v>
      </c>
      <c r="L48" s="98">
        <v>0.16801137134786701</v>
      </c>
      <c r="M48" s="98">
        <v>0.23573018033141085</v>
      </c>
      <c r="N48" s="98">
        <v>0.43130934616463462</v>
      </c>
      <c r="O48" s="98">
        <v>0.30852359430027448</v>
      </c>
      <c r="P48" s="98">
        <v>0.33349911679264871</v>
      </c>
      <c r="Q48" s="98">
        <v>0.29092638462949721</v>
      </c>
      <c r="R48" s="98">
        <v>0.24111699521783495</v>
      </c>
      <c r="S48" s="98">
        <v>0.23325498245884557</v>
      </c>
      <c r="T48" s="98">
        <v>0.1152156587874504</v>
      </c>
      <c r="U48" s="98">
        <v>5.8384193539121845E-2</v>
      </c>
      <c r="V48" s="98">
        <v>3.2461730452679631E-2</v>
      </c>
      <c r="W48" s="98">
        <v>3.1177699858863969E-2</v>
      </c>
      <c r="DA48" s="63" t="s">
        <v>1782</v>
      </c>
    </row>
    <row r="49" spans="1:105" ht="12" customHeight="1" x14ac:dyDescent="0.25">
      <c r="A49" s="121" t="s">
        <v>55</v>
      </c>
      <c r="B49" s="122">
        <v>0.35401666952742689</v>
      </c>
      <c r="C49" s="122">
        <v>0.27581881789494261</v>
      </c>
      <c r="D49" s="122">
        <v>0.27510095856529215</v>
      </c>
      <c r="E49" s="122">
        <v>0.22722127455231625</v>
      </c>
      <c r="F49" s="122">
        <v>0.25240351404328365</v>
      </c>
      <c r="G49" s="122">
        <v>0.25070208223888496</v>
      </c>
      <c r="H49" s="122">
        <v>0.24996646742456968</v>
      </c>
      <c r="I49" s="122">
        <v>0.24758928873937888</v>
      </c>
      <c r="J49" s="122">
        <v>0.24970997523539734</v>
      </c>
      <c r="K49" s="122">
        <v>0.17235724143975054</v>
      </c>
      <c r="L49" s="122">
        <v>0.2097392511319178</v>
      </c>
      <c r="M49" s="122">
        <v>0.20016477479803146</v>
      </c>
      <c r="N49" s="122">
        <v>0.16387911147475195</v>
      </c>
      <c r="O49" s="122">
        <v>0.17730506118567529</v>
      </c>
      <c r="P49" s="122">
        <v>0.17182866669882127</v>
      </c>
      <c r="Q49" s="122">
        <v>0.1663656015440102</v>
      </c>
      <c r="R49" s="122">
        <v>0.14627860157667877</v>
      </c>
      <c r="S49" s="122">
        <v>0.11221741165675267</v>
      </c>
      <c r="T49" s="122">
        <v>7.5628806185560088E-2</v>
      </c>
      <c r="U49" s="122">
        <v>3.8997525993065579E-2</v>
      </c>
      <c r="V49" s="122">
        <v>1.7344861440921934E-2</v>
      </c>
      <c r="W49" s="122">
        <v>1.1668435216477905E-2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0.35401666952742689</v>
      </c>
      <c r="C54" s="101">
        <v>0.27581881789494261</v>
      </c>
      <c r="D54" s="101">
        <v>0.27510095856529215</v>
      </c>
      <c r="E54" s="101">
        <v>0.22663952623897801</v>
      </c>
      <c r="F54" s="101">
        <v>0.25060822535300553</v>
      </c>
      <c r="G54" s="101">
        <v>0.24441710787531598</v>
      </c>
      <c r="H54" s="101">
        <v>0.23898866858395332</v>
      </c>
      <c r="I54" s="101">
        <v>0.23123900042380788</v>
      </c>
      <c r="J54" s="101">
        <v>0.22870214997093849</v>
      </c>
      <c r="K54" s="101">
        <v>0.1388838096213543</v>
      </c>
      <c r="L54" s="101">
        <v>0.15431223784957679</v>
      </c>
      <c r="M54" s="101">
        <v>0.13755947499339571</v>
      </c>
      <c r="N54" s="101">
        <v>9.6800945917757314E-2</v>
      </c>
      <c r="O54" s="101">
        <v>0.11195842569717743</v>
      </c>
      <c r="P54" s="101">
        <v>0.10757959820877308</v>
      </c>
      <c r="Q54" s="101">
        <v>0.10322278946889493</v>
      </c>
      <c r="R54" s="101">
        <v>9.0271229731726493E-2</v>
      </c>
      <c r="S54" s="101">
        <v>7.3233135292980714E-2</v>
      </c>
      <c r="T54" s="101">
        <v>5.170473117519294E-2</v>
      </c>
      <c r="U54" s="101">
        <v>2.8075869332589425E-2</v>
      </c>
      <c r="V54" s="101">
        <v>1.3438276674314142E-2</v>
      </c>
      <c r="W54" s="101">
        <v>8.5544466321496593E-3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5.8174831333824878E-4</v>
      </c>
      <c r="F55" s="104">
        <v>1.7952886902781386E-3</v>
      </c>
      <c r="G55" s="104">
        <v>6.2849743635690018E-3</v>
      </c>
      <c r="H55" s="104">
        <v>1.097779884061636E-2</v>
      </c>
      <c r="I55" s="104">
        <v>1.6350288315571004E-2</v>
      </c>
      <c r="J55" s="104">
        <v>2.1007825264458845E-2</v>
      </c>
      <c r="K55" s="104">
        <v>3.3473431818396245E-2</v>
      </c>
      <c r="L55" s="104">
        <v>5.5427013282341016E-2</v>
      </c>
      <c r="M55" s="104">
        <v>6.2605299804635764E-2</v>
      </c>
      <c r="N55" s="104">
        <v>6.707816555699464E-2</v>
      </c>
      <c r="O55" s="104">
        <v>6.5346635488497867E-2</v>
      </c>
      <c r="P55" s="104">
        <v>6.4249068490048189E-2</v>
      </c>
      <c r="Q55" s="104">
        <v>6.3142812075115268E-2</v>
      </c>
      <c r="R55" s="104">
        <v>5.6007371844952261E-2</v>
      </c>
      <c r="S55" s="104">
        <v>3.8984276363771955E-2</v>
      </c>
      <c r="T55" s="104">
        <v>2.3924075010367148E-2</v>
      </c>
      <c r="U55" s="104">
        <v>1.0921656660476155E-2</v>
      </c>
      <c r="V55" s="104">
        <v>3.9065847666077914E-3</v>
      </c>
      <c r="W55" s="104">
        <v>3.1139885843282453E-3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1.0135284515590944E-4</v>
      </c>
      <c r="F56" s="98">
        <v>3.1231269471732287E-4</v>
      </c>
      <c r="G56" s="98">
        <v>1.0961527627161439E-3</v>
      </c>
      <c r="H56" s="98">
        <v>1.9117455275432494E-3</v>
      </c>
      <c r="I56" s="98">
        <v>2.8382136820073178E-3</v>
      </c>
      <c r="J56" s="98">
        <v>3.6555427471485634E-3</v>
      </c>
      <c r="K56" s="98">
        <v>1.5038700369919777E-2</v>
      </c>
      <c r="L56" s="98">
        <v>5.7770667246357862E-3</v>
      </c>
      <c r="M56" s="98">
        <v>1.0947540420386771E-2</v>
      </c>
      <c r="N56" s="98">
        <v>1.1755228071110055E-2</v>
      </c>
      <c r="O56" s="98">
        <v>8.4287022780193E-3</v>
      </c>
      <c r="P56" s="98">
        <v>6.3747876287229858E-3</v>
      </c>
      <c r="Q56" s="98">
        <v>7.4362736233024151E-3</v>
      </c>
      <c r="R56" s="98">
        <v>5.5475890858078343E-3</v>
      </c>
      <c r="S56" s="98">
        <v>5.0633646824784044E-3</v>
      </c>
      <c r="T56" s="98">
        <v>5.9764920235453444E-3</v>
      </c>
      <c r="U56" s="98">
        <v>2.41356204390553E-3</v>
      </c>
      <c r="V56" s="98">
        <v>5.7951618414046229E-4</v>
      </c>
      <c r="W56" s="98">
        <v>5.3620399788767295E-4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4.8039546818233936E-4</v>
      </c>
      <c r="F57" s="98">
        <v>1.4829759955608157E-3</v>
      </c>
      <c r="G57" s="98">
        <v>5.1888216008528576E-3</v>
      </c>
      <c r="H57" s="98">
        <v>9.0660533130731101E-3</v>
      </c>
      <c r="I57" s="98">
        <v>1.3512074633563687E-2</v>
      </c>
      <c r="J57" s="98">
        <v>1.7352282517310282E-2</v>
      </c>
      <c r="K57" s="98">
        <v>1.8434731448476467E-2</v>
      </c>
      <c r="L57" s="98">
        <v>4.964994655770523E-2</v>
      </c>
      <c r="M57" s="98">
        <v>5.1657759384248998E-2</v>
      </c>
      <c r="N57" s="98">
        <v>5.5322937485884592E-2</v>
      </c>
      <c r="O57" s="98">
        <v>5.6917933210478562E-2</v>
      </c>
      <c r="P57" s="98">
        <v>5.7874280861325206E-2</v>
      </c>
      <c r="Q57" s="98">
        <v>5.5706538451812851E-2</v>
      </c>
      <c r="R57" s="98">
        <v>5.045978275914443E-2</v>
      </c>
      <c r="S57" s="98">
        <v>3.3920911681293554E-2</v>
      </c>
      <c r="T57" s="98">
        <v>1.7947582986821801E-2</v>
      </c>
      <c r="U57" s="98">
        <v>8.5080946165706252E-3</v>
      </c>
      <c r="V57" s="98">
        <v>3.327068582467329E-3</v>
      </c>
      <c r="W57" s="98">
        <v>2.5777845864405724E-3</v>
      </c>
      <c r="DA57" s="63" t="s">
        <v>1791</v>
      </c>
    </row>
    <row r="58" spans="1:105" ht="12" customHeight="1" x14ac:dyDescent="0.25">
      <c r="A58" s="121" t="s">
        <v>54</v>
      </c>
      <c r="B58" s="122">
        <v>0.3251002184337104</v>
      </c>
      <c r="C58" s="122">
        <v>0.27364128195508486</v>
      </c>
      <c r="D58" s="122">
        <v>0.22686556692427237</v>
      </c>
      <c r="E58" s="122">
        <v>0.18010981920586314</v>
      </c>
      <c r="F58" s="122">
        <v>0.18764313054297624</v>
      </c>
      <c r="G58" s="122">
        <v>0.17558655536874604</v>
      </c>
      <c r="H58" s="122">
        <v>0.1507103422529949</v>
      </c>
      <c r="I58" s="122">
        <v>0.14060905094034595</v>
      </c>
      <c r="J58" s="122">
        <v>0.15994300001181916</v>
      </c>
      <c r="K58" s="122">
        <v>0.17055950930946889</v>
      </c>
      <c r="L58" s="122">
        <v>0.15667426984004065</v>
      </c>
      <c r="M58" s="122">
        <v>0.14064529474607404</v>
      </c>
      <c r="N58" s="122">
        <v>0.12050488120136667</v>
      </c>
      <c r="O58" s="122">
        <v>0.13492865220949449</v>
      </c>
      <c r="P58" s="122">
        <v>0.12273727567170978</v>
      </c>
      <c r="Q58" s="122">
        <v>0.12078639776518039</v>
      </c>
      <c r="R58" s="122">
        <v>0.11405569971547853</v>
      </c>
      <c r="S58" s="122">
        <v>6.3014674841198867E-2</v>
      </c>
      <c r="T58" s="122">
        <v>3.7480854045847584E-2</v>
      </c>
      <c r="U58" s="122">
        <v>1.7980797568726836E-2</v>
      </c>
      <c r="V58" s="122">
        <v>8.067355188640539E-3</v>
      </c>
      <c r="W58" s="122">
        <v>6.1257588010329208E-3</v>
      </c>
      <c r="DA58" s="130" t="s">
        <v>1792</v>
      </c>
    </row>
    <row r="59" spans="1:105" ht="12" customHeight="1" x14ac:dyDescent="0.25">
      <c r="A59" s="97" t="s">
        <v>50</v>
      </c>
      <c r="B59" s="98">
        <v>0.25741268252676058</v>
      </c>
      <c r="C59" s="98">
        <v>0.23348876161776763</v>
      </c>
      <c r="D59" s="98">
        <v>0.18312587449129786</v>
      </c>
      <c r="E59" s="98">
        <v>0.14045245814482316</v>
      </c>
      <c r="F59" s="98">
        <v>0.14942022190843518</v>
      </c>
      <c r="G59" s="98">
        <v>0.13876685261697996</v>
      </c>
      <c r="H59" s="98">
        <v>0.11839530240120537</v>
      </c>
      <c r="I59" s="98">
        <v>0.11442859420581385</v>
      </c>
      <c r="J59" s="98">
        <v>0.13695240236142717</v>
      </c>
      <c r="K59" s="98">
        <v>0.1482907818896646</v>
      </c>
      <c r="L59" s="98">
        <v>0.12601074526560499</v>
      </c>
      <c r="M59" s="98">
        <v>0.10997536723465447</v>
      </c>
      <c r="N59" s="98">
        <v>0.1033644537893795</v>
      </c>
      <c r="O59" s="98">
        <v>0.10682322455827742</v>
      </c>
      <c r="P59" s="98">
        <v>9.4213448628342619E-2</v>
      </c>
      <c r="Q59" s="98">
        <v>8.8589747337393457E-2</v>
      </c>
      <c r="R59" s="98">
        <v>7.5206978492593876E-2</v>
      </c>
      <c r="S59" s="98">
        <v>5.1256094694674625E-2</v>
      </c>
      <c r="T59" s="98">
        <v>2.8228318646962743E-2</v>
      </c>
      <c r="U59" s="98">
        <v>1.2863816481559723E-2</v>
      </c>
      <c r="V59" s="98">
        <v>5.2067321299943741E-3</v>
      </c>
      <c r="W59" s="98">
        <v>4.1096026378618982E-3</v>
      </c>
      <c r="DA59" s="63" t="s">
        <v>1793</v>
      </c>
    </row>
    <row r="60" spans="1:105" ht="12" customHeight="1" x14ac:dyDescent="0.25">
      <c r="A60" s="109" t="s">
        <v>120</v>
      </c>
      <c r="B60" s="33">
        <v>6.76875359069498E-2</v>
      </c>
      <c r="C60" s="33">
        <v>4.0152520337317213E-2</v>
      </c>
      <c r="D60" s="33">
        <v>4.3739692432974507E-2</v>
      </c>
      <c r="E60" s="33">
        <v>3.9657361061039974E-2</v>
      </c>
      <c r="F60" s="33">
        <v>3.8222908634541058E-2</v>
      </c>
      <c r="G60" s="33">
        <v>3.6819702751766069E-2</v>
      </c>
      <c r="H60" s="33">
        <v>3.2315039851789518E-2</v>
      </c>
      <c r="I60" s="33">
        <v>2.6180456734532103E-2</v>
      </c>
      <c r="J60" s="33">
        <v>2.2990597650391992E-2</v>
      </c>
      <c r="K60" s="33">
        <v>2.2268727419804287E-2</v>
      </c>
      <c r="L60" s="33">
        <v>3.066352457443567E-2</v>
      </c>
      <c r="M60" s="33">
        <v>3.0669927511419583E-2</v>
      </c>
      <c r="N60" s="33">
        <v>1.714042741198717E-2</v>
      </c>
      <c r="O60" s="33">
        <v>2.8105427651217072E-2</v>
      </c>
      <c r="P60" s="33">
        <v>2.8523827043367159E-2</v>
      </c>
      <c r="Q60" s="33">
        <v>3.2196650427786938E-2</v>
      </c>
      <c r="R60" s="33">
        <v>3.8848721222884658E-2</v>
      </c>
      <c r="S60" s="33">
        <v>1.1758580146524238E-2</v>
      </c>
      <c r="T60" s="33">
        <v>9.2525353988848445E-3</v>
      </c>
      <c r="U60" s="33">
        <v>5.1169810871671126E-3</v>
      </c>
      <c r="V60" s="33">
        <v>2.8606230586461657E-3</v>
      </c>
      <c r="W60" s="33">
        <v>2.0161561631710226E-3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1796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1797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1799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1800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1801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1810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1811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1.9648631681464435</v>
      </c>
      <c r="M81" s="117">
        <f t="shared" si="28"/>
        <v>3.3772562313534964</v>
      </c>
      <c r="N81" s="117">
        <f t="shared" si="28"/>
        <v>5.1308752428277575</v>
      </c>
      <c r="O81" s="117">
        <f t="shared" si="28"/>
        <v>4.7767829479038371</v>
      </c>
      <c r="P81" s="117">
        <f t="shared" si="28"/>
        <v>5.1068148312988351</v>
      </c>
      <c r="Q81" s="117">
        <f t="shared" si="28"/>
        <v>5.0361670140798527</v>
      </c>
      <c r="R81" s="117">
        <f t="shared" ref="R81:V81" si="29">R82+R85+R87+R100</f>
        <v>4.8160068958031044</v>
      </c>
      <c r="S81" s="117">
        <f t="shared" si="29"/>
        <v>5.1178596153637574</v>
      </c>
      <c r="T81" s="117">
        <f t="shared" si="29"/>
        <v>4.5194046676936033</v>
      </c>
      <c r="U81" s="117">
        <f t="shared" si="29"/>
        <v>4.1552328556856892</v>
      </c>
      <c r="V81" s="117">
        <f t="shared" si="29"/>
        <v>3.5731468371174198</v>
      </c>
      <c r="W81" s="117">
        <f t="shared" ref="W81" si="30">W82+W85+W87+W100</f>
        <v>3.537058683322484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0.57794405192640896</v>
      </c>
      <c r="M82" s="122">
        <f t="shared" si="31"/>
        <v>0.56111404338341186</v>
      </c>
      <c r="N82" s="122">
        <f t="shared" si="31"/>
        <v>0.74897371556057679</v>
      </c>
      <c r="O82" s="122">
        <f t="shared" si="31"/>
        <v>0.67528620136461492</v>
      </c>
      <c r="P82" s="122">
        <f t="shared" si="31"/>
        <v>0.84616151979153253</v>
      </c>
      <c r="Q82" s="122">
        <f t="shared" si="31"/>
        <v>0.90274366431400144</v>
      </c>
      <c r="R82" s="122">
        <f t="shared" ref="R82:V82" si="32">SUM(R83:R84)</f>
        <v>0.85663238336129122</v>
      </c>
      <c r="S82" s="122">
        <f t="shared" si="32"/>
        <v>1.0685440145588494</v>
      </c>
      <c r="T82" s="122">
        <f t="shared" si="32"/>
        <v>1.0599189325222085</v>
      </c>
      <c r="U82" s="122">
        <f t="shared" si="32"/>
        <v>1.3303027586484439</v>
      </c>
      <c r="V82" s="122">
        <f t="shared" si="32"/>
        <v>1.1461172638853905</v>
      </c>
      <c r="W82" s="122">
        <f t="shared" ref="W82" si="33">SUM(W83:W84)</f>
        <v>1.2468013701727418</v>
      </c>
      <c r="DA82" s="130" t="s">
        <v>1814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0.57261210064472856</v>
      </c>
      <c r="M83" s="98">
        <v>0.55608973769567427</v>
      </c>
      <c r="N83" s="98">
        <v>0.7440017938072897</v>
      </c>
      <c r="O83" s="98">
        <v>0.66982589979582208</v>
      </c>
      <c r="P83" s="98">
        <v>0.83946749288857647</v>
      </c>
      <c r="Q83" s="98">
        <v>0.89548640949040004</v>
      </c>
      <c r="R83" s="98">
        <v>0.84978677133522851</v>
      </c>
      <c r="S83" s="98">
        <v>1.0593865718263327</v>
      </c>
      <c r="T83" s="98">
        <v>1.0494570025302781</v>
      </c>
      <c r="U83" s="98">
        <v>1.3182294788516513</v>
      </c>
      <c r="V83" s="98">
        <v>1.1360648186371114</v>
      </c>
      <c r="W83" s="98">
        <v>1.2358076952594066</v>
      </c>
      <c r="DA83" s="63" t="s">
        <v>1815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5.3319512816804339E-3</v>
      </c>
      <c r="M84" s="98">
        <v>5.0243056877375706E-3</v>
      </c>
      <c r="N84" s="98">
        <v>4.9719217532870437E-3</v>
      </c>
      <c r="O84" s="98">
        <v>5.4603015687928582E-3</v>
      </c>
      <c r="P84" s="98">
        <v>6.694026902956036E-3</v>
      </c>
      <c r="Q84" s="98">
        <v>7.2572548236014105E-3</v>
      </c>
      <c r="R84" s="98">
        <v>6.8456120260627041E-3</v>
      </c>
      <c r="S84" s="98">
        <v>9.1574427325167469E-3</v>
      </c>
      <c r="T84" s="98">
        <v>1.0461929991930468E-2</v>
      </c>
      <c r="U84" s="98">
        <v>1.2073279796792662E-2</v>
      </c>
      <c r="V84" s="98">
        <v>1.0052445248279028E-2</v>
      </c>
      <c r="W84" s="98">
        <v>1.0993674913335225E-2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0.15564418291480436</v>
      </c>
      <c r="M85" s="122">
        <f t="shared" si="34"/>
        <v>1.2441393299016537</v>
      </c>
      <c r="N85" s="122">
        <f t="shared" si="34"/>
        <v>2.8049976278043109</v>
      </c>
      <c r="O85" s="122">
        <f t="shared" si="34"/>
        <v>2.2940267125532707</v>
      </c>
      <c r="P85" s="122">
        <f t="shared" si="34"/>
        <v>2.3973133042068975</v>
      </c>
      <c r="Q85" s="122">
        <f t="shared" si="34"/>
        <v>2.2143861648623444</v>
      </c>
      <c r="R85" s="122">
        <f t="shared" si="34"/>
        <v>1.9811287050554021</v>
      </c>
      <c r="S85" s="122">
        <f t="shared" si="34"/>
        <v>2.3025904681958069</v>
      </c>
      <c r="T85" s="122">
        <f t="shared" si="34"/>
        <v>1.4367901630481994</v>
      </c>
      <c r="U85" s="122">
        <f t="shared" si="34"/>
        <v>0.8381149927516901</v>
      </c>
      <c r="V85" s="122">
        <f t="shared" si="34"/>
        <v>0.64930633461190557</v>
      </c>
      <c r="W85" s="122">
        <f t="shared" si="34"/>
        <v>0.87448027875062884</v>
      </c>
      <c r="DA85" s="130" t="s">
        <v>1817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0.15564418291480436</v>
      </c>
      <c r="M86" s="98">
        <v>1.2441393299016537</v>
      </c>
      <c r="N86" s="98">
        <v>2.8049976278043109</v>
      </c>
      <c r="O86" s="98">
        <v>2.2940267125532707</v>
      </c>
      <c r="P86" s="98">
        <v>2.3973133042068975</v>
      </c>
      <c r="Q86" s="98">
        <v>2.2143861648623444</v>
      </c>
      <c r="R86" s="98">
        <v>1.9811287050554021</v>
      </c>
      <c r="S86" s="98">
        <v>2.3025904681958069</v>
      </c>
      <c r="T86" s="98">
        <v>1.4367901630481994</v>
      </c>
      <c r="U86" s="98">
        <v>0.8381149927516901</v>
      </c>
      <c r="V86" s="98">
        <v>0.64930633461190557</v>
      </c>
      <c r="W86" s="98">
        <v>0.87448027875062884</v>
      </c>
      <c r="DA86" s="63" t="s">
        <v>1818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0.69495552891029544</v>
      </c>
      <c r="M87" s="122">
        <v>0.9087281343098923</v>
      </c>
      <c r="N87" s="122">
        <v>0.92452363080107081</v>
      </c>
      <c r="O87" s="122">
        <v>1.0258134737167546</v>
      </c>
      <c r="P87" s="122">
        <v>1.0851074187110659</v>
      </c>
      <c r="Q87" s="122">
        <v>1.1077675896858694</v>
      </c>
      <c r="R87" s="122">
        <v>1.1019538268317286</v>
      </c>
      <c r="S87" s="122">
        <v>1.1166372689881028</v>
      </c>
      <c r="T87" s="122">
        <v>1.3502981986494631</v>
      </c>
      <c r="U87" s="122">
        <v>1.3597192128156701</v>
      </c>
      <c r="V87" s="122">
        <v>1.2158566189660327</v>
      </c>
      <c r="W87" s="122">
        <v>0.9266339343333807</v>
      </c>
      <c r="DA87" s="130" t="s">
        <v>1819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2.012553375657164E-2</v>
      </c>
      <c r="M96" s="101">
        <v>0.15316720691788718</v>
      </c>
      <c r="N96" s="101">
        <v>0.18201160667245683</v>
      </c>
      <c r="O96" s="101">
        <v>0.27170836832959683</v>
      </c>
      <c r="P96" s="101">
        <v>0.32801854091849897</v>
      </c>
      <c r="Q96" s="101">
        <v>0.37632638677966446</v>
      </c>
      <c r="R96" s="101">
        <v>0.43386560250026424</v>
      </c>
      <c r="S96" s="101">
        <v>0.51511729317365573</v>
      </c>
      <c r="T96" s="101">
        <v>0.79629165725005435</v>
      </c>
      <c r="U96" s="101">
        <v>0.84485112918707672</v>
      </c>
      <c r="V96" s="101">
        <v>0.7756884822985961</v>
      </c>
      <c r="W96" s="101">
        <v>0.59840923664192069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0.67482999515372377</v>
      </c>
      <c r="M97" s="104">
        <v>0.75556092739200509</v>
      </c>
      <c r="N97" s="104">
        <v>0.74251202412861395</v>
      </c>
      <c r="O97" s="104">
        <v>0.7541051053871578</v>
      </c>
      <c r="P97" s="104">
        <v>0.75708887779256695</v>
      </c>
      <c r="Q97" s="104">
        <v>0.73144120290620485</v>
      </c>
      <c r="R97" s="104">
        <v>0.66808822433146431</v>
      </c>
      <c r="S97" s="104">
        <v>0.60151997581444694</v>
      </c>
      <c r="T97" s="104">
        <v>0.55400654139940886</v>
      </c>
      <c r="U97" s="104">
        <v>0.51486808362859326</v>
      </c>
      <c r="V97" s="104">
        <v>0.44016813666743648</v>
      </c>
      <c r="W97" s="104">
        <v>0.32822469769146001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7.0336424045254767E-2</v>
      </c>
      <c r="M98" s="98">
        <v>0.13212194204805006</v>
      </c>
      <c r="N98" s="98">
        <v>0.13012279206945712</v>
      </c>
      <c r="O98" s="98">
        <v>9.7267860420472738E-2</v>
      </c>
      <c r="P98" s="98">
        <v>7.5118300162490062E-2</v>
      </c>
      <c r="Q98" s="98">
        <v>8.614118924094602E-2</v>
      </c>
      <c r="R98" s="98">
        <v>6.6174841267650011E-2</v>
      </c>
      <c r="S98" s="98">
        <v>7.8126754820938907E-2</v>
      </c>
      <c r="T98" s="98">
        <v>0.13839681050283981</v>
      </c>
      <c r="U98" s="98">
        <v>0.11377999720146596</v>
      </c>
      <c r="V98" s="98">
        <v>6.5296051201066824E-2</v>
      </c>
      <c r="W98" s="98">
        <v>5.6517675110745486E-2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0.60449357110846902</v>
      </c>
      <c r="M99" s="98">
        <v>0.62343898534395503</v>
      </c>
      <c r="N99" s="98">
        <v>0.61238923205915685</v>
      </c>
      <c r="O99" s="98">
        <v>0.65683724496668505</v>
      </c>
      <c r="P99" s="98">
        <v>0.68197057763007685</v>
      </c>
      <c r="Q99" s="98">
        <v>0.6453000136652588</v>
      </c>
      <c r="R99" s="98">
        <v>0.60191338306381426</v>
      </c>
      <c r="S99" s="98">
        <v>0.52339322099350805</v>
      </c>
      <c r="T99" s="98">
        <v>0.415609730896569</v>
      </c>
      <c r="U99" s="98">
        <v>0.40108808642712734</v>
      </c>
      <c r="V99" s="98">
        <v>0.37487208546636963</v>
      </c>
      <c r="W99" s="98">
        <v>0.2717070225807145</v>
      </c>
      <c r="DA99" s="63" t="s">
        <v>1831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0.53631940439493486</v>
      </c>
      <c r="M100" s="122">
        <v>0.6632747237585388</v>
      </c>
      <c r="N100" s="122">
        <v>0.65238026866179855</v>
      </c>
      <c r="O100" s="122">
        <v>0.78165656026919639</v>
      </c>
      <c r="P100" s="122">
        <v>0.77823258858933886</v>
      </c>
      <c r="Q100" s="122">
        <v>0.81126959521763808</v>
      </c>
      <c r="R100" s="122">
        <v>0.87629198055468294</v>
      </c>
      <c r="S100" s="122">
        <v>0.63008786362099856</v>
      </c>
      <c r="T100" s="122">
        <v>0.67239737347373274</v>
      </c>
      <c r="U100" s="122">
        <v>0.62709589146988542</v>
      </c>
      <c r="V100" s="122">
        <v>0.56186661965409079</v>
      </c>
      <c r="W100" s="122">
        <v>0.48914310006573236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0.31250664825870045</v>
      </c>
      <c r="M102" s="98">
        <v>0.39082859540957204</v>
      </c>
      <c r="N102" s="98">
        <v>0.47676476884156804</v>
      </c>
      <c r="O102" s="98">
        <v>0.52404155932715246</v>
      </c>
      <c r="P102" s="98">
        <v>0.52030004582351663</v>
      </c>
      <c r="Q102" s="98">
        <v>0.53651726029500346</v>
      </c>
      <c r="R102" s="98">
        <v>0.53775312418383092</v>
      </c>
      <c r="S102" s="98">
        <v>0.51521795468303766</v>
      </c>
      <c r="T102" s="98">
        <v>0.5278648773849911</v>
      </c>
      <c r="U102" s="98">
        <v>0.47750486779549584</v>
      </c>
      <c r="V102" s="98">
        <v>0.42724129755565066</v>
      </c>
      <c r="W102" s="98">
        <v>0.38266723024090843</v>
      </c>
      <c r="DA102" s="63" t="s">
        <v>1834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0.22381275613623447</v>
      </c>
      <c r="M103" s="33">
        <v>0.2724461283489667</v>
      </c>
      <c r="N103" s="33">
        <v>0.17561549982023048</v>
      </c>
      <c r="O103" s="33">
        <v>0.25761500094204393</v>
      </c>
      <c r="P103" s="33">
        <v>0.25793254276582223</v>
      </c>
      <c r="Q103" s="33">
        <v>0.27475233492263462</v>
      </c>
      <c r="R103" s="33">
        <v>0.33853885637085207</v>
      </c>
      <c r="S103" s="33">
        <v>0.11486990893796095</v>
      </c>
      <c r="T103" s="33">
        <v>0.14453249608874169</v>
      </c>
      <c r="U103" s="33">
        <v>0.14959102367438964</v>
      </c>
      <c r="V103" s="33">
        <v>0.13462532209844011</v>
      </c>
      <c r="W103" s="33">
        <v>0.1064758698248239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14.698244683438302</v>
      </c>
      <c r="C143" s="117">
        <f t="shared" si="49"/>
        <v>15.587300810523381</v>
      </c>
      <c r="D143" s="117">
        <f t="shared" si="49"/>
        <v>14.319237738416316</v>
      </c>
      <c r="E143" s="117">
        <f t="shared" si="49"/>
        <v>21.038615097143431</v>
      </c>
      <c r="F143" s="117">
        <f t="shared" si="49"/>
        <v>16.893097627705721</v>
      </c>
      <c r="G143" s="117">
        <f t="shared" si="49"/>
        <v>18.452482546693396</v>
      </c>
      <c r="H143" s="117">
        <f t="shared" si="49"/>
        <v>24.039532276109302</v>
      </c>
      <c r="I143" s="117">
        <f t="shared" si="49"/>
        <v>27.206836913124825</v>
      </c>
      <c r="J143" s="117">
        <f t="shared" si="49"/>
        <v>27.732654734346816</v>
      </c>
      <c r="K143" s="117">
        <f t="shared" si="49"/>
        <v>29.591538265878317</v>
      </c>
      <c r="L143" s="117">
        <f t="shared" si="49"/>
        <v>30.613876542609852</v>
      </c>
      <c r="M143" s="117">
        <f t="shared" si="49"/>
        <v>31.731004930669002</v>
      </c>
      <c r="N143" s="117">
        <f t="shared" si="49"/>
        <v>45.324425135262317</v>
      </c>
      <c r="O143" s="117">
        <f t="shared" si="49"/>
        <v>39.288298412245538</v>
      </c>
      <c r="P143" s="117">
        <f t="shared" si="49"/>
        <v>40.998280072499895</v>
      </c>
      <c r="Q143" s="117">
        <f t="shared" si="49"/>
        <v>45.674321015168289</v>
      </c>
      <c r="R143" s="117">
        <f t="shared" ref="R143:V143" si="50">R144+R146+R148+R157</f>
        <v>46.232992324092749</v>
      </c>
      <c r="S143" s="117">
        <f t="shared" si="50"/>
        <v>59.331312757684223</v>
      </c>
      <c r="T143" s="117">
        <f t="shared" si="50"/>
        <v>60.314938785989504</v>
      </c>
      <c r="U143" s="117">
        <f t="shared" si="50"/>
        <v>70.102965101493268</v>
      </c>
      <c r="V143" s="117">
        <f t="shared" si="50"/>
        <v>77.575587599451168</v>
      </c>
      <c r="W143" s="117">
        <f t="shared" ref="W143" si="51">W144+W146+W148+W157</f>
        <v>99.780053687127634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0.52320586518091294</v>
      </c>
      <c r="C144" s="122">
        <f t="shared" si="52"/>
        <v>0.53685216796835289</v>
      </c>
      <c r="D144" s="122">
        <f t="shared" si="52"/>
        <v>0.82458330530453117</v>
      </c>
      <c r="E144" s="122">
        <f t="shared" si="52"/>
        <v>1.5026237944819092</v>
      </c>
      <c r="F144" s="122">
        <f t="shared" si="52"/>
        <v>1.6549047589386807</v>
      </c>
      <c r="G144" s="122">
        <f t="shared" si="52"/>
        <v>1.7239203932266272</v>
      </c>
      <c r="H144" s="122">
        <f t="shared" si="52"/>
        <v>2.2411907963616966</v>
      </c>
      <c r="I144" s="122">
        <f t="shared" si="52"/>
        <v>2.6664923161561513</v>
      </c>
      <c r="J144" s="122">
        <f t="shared" si="52"/>
        <v>2.7007839165149821</v>
      </c>
      <c r="K144" s="122">
        <f t="shared" si="52"/>
        <v>2.5394328455072337</v>
      </c>
      <c r="L144" s="122">
        <f t="shared" si="52"/>
        <v>3.8144062824583891</v>
      </c>
      <c r="M144" s="122">
        <f t="shared" si="52"/>
        <v>3.77949653786811</v>
      </c>
      <c r="N144" s="122">
        <f t="shared" si="52"/>
        <v>4.7567235108659354</v>
      </c>
      <c r="O144" s="122">
        <f t="shared" si="52"/>
        <v>4.9104615374225435</v>
      </c>
      <c r="P144" s="122">
        <f t="shared" si="52"/>
        <v>4.9935789332251934</v>
      </c>
      <c r="Q144" s="122">
        <f t="shared" si="52"/>
        <v>7.1637620784555569</v>
      </c>
      <c r="R144" s="122">
        <f t="shared" si="52"/>
        <v>6.291249154250603</v>
      </c>
      <c r="S144" s="122">
        <f t="shared" si="52"/>
        <v>8.9068974809482366</v>
      </c>
      <c r="T144" s="122">
        <f t="shared" si="52"/>
        <v>9.494027098220986</v>
      </c>
      <c r="U144" s="122">
        <f t="shared" si="52"/>
        <v>11.879487859275734</v>
      </c>
      <c r="V144" s="122">
        <f t="shared" si="52"/>
        <v>12.961382301058622</v>
      </c>
      <c r="W144" s="122">
        <f t="shared" si="52"/>
        <v>14.203148670621578</v>
      </c>
      <c r="DA144" s="130" t="s">
        <v>1873</v>
      </c>
    </row>
    <row r="145" spans="1:105" ht="12" customHeight="1" x14ac:dyDescent="0.25">
      <c r="A145" s="97" t="s">
        <v>53</v>
      </c>
      <c r="B145" s="98">
        <v>0.52320586518091294</v>
      </c>
      <c r="C145" s="98">
        <v>0.53685216796835289</v>
      </c>
      <c r="D145" s="98">
        <v>0.82458330530453117</v>
      </c>
      <c r="E145" s="98">
        <v>1.5026237944819092</v>
      </c>
      <c r="F145" s="98">
        <v>1.6549047589386807</v>
      </c>
      <c r="G145" s="98">
        <v>1.7239203932266272</v>
      </c>
      <c r="H145" s="98">
        <v>2.2411907963616966</v>
      </c>
      <c r="I145" s="98">
        <v>2.6664923161561513</v>
      </c>
      <c r="J145" s="98">
        <v>2.7007839165149821</v>
      </c>
      <c r="K145" s="98">
        <v>2.5394328455072337</v>
      </c>
      <c r="L145" s="98">
        <v>3.8144062824583891</v>
      </c>
      <c r="M145" s="98">
        <v>3.77949653786811</v>
      </c>
      <c r="N145" s="98">
        <v>4.7567235108659354</v>
      </c>
      <c r="O145" s="98">
        <v>4.9104615374225435</v>
      </c>
      <c r="P145" s="98">
        <v>4.9935789332251934</v>
      </c>
      <c r="Q145" s="98">
        <v>7.1637620784555569</v>
      </c>
      <c r="R145" s="98">
        <v>6.291249154250603</v>
      </c>
      <c r="S145" s="98">
        <v>8.9068974809482366</v>
      </c>
      <c r="T145" s="98">
        <v>9.494027098220986</v>
      </c>
      <c r="U145" s="98">
        <v>11.879487859275734</v>
      </c>
      <c r="V145" s="98">
        <v>12.961382301058622</v>
      </c>
      <c r="W145" s="98">
        <v>14.203148670621578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10.635243688699784</v>
      </c>
      <c r="C146" s="122">
        <f t="shared" si="53"/>
        <v>11.652298067234335</v>
      </c>
      <c r="D146" s="122">
        <f t="shared" si="53"/>
        <v>9.2223371782754793</v>
      </c>
      <c r="E146" s="122">
        <f t="shared" si="53"/>
        <v>14.557246643812118</v>
      </c>
      <c r="F146" s="122">
        <f t="shared" si="53"/>
        <v>8.4151601960802136</v>
      </c>
      <c r="G146" s="122">
        <f t="shared" si="53"/>
        <v>8.9311969195446483</v>
      </c>
      <c r="H146" s="122">
        <f t="shared" si="53"/>
        <v>13.224950406793887</v>
      </c>
      <c r="I146" s="122">
        <f t="shared" si="53"/>
        <v>15.347756471175583</v>
      </c>
      <c r="J146" s="122">
        <f t="shared" si="53"/>
        <v>14.543047600571642</v>
      </c>
      <c r="K146" s="122">
        <f t="shared" si="53"/>
        <v>17.64007528173925</v>
      </c>
      <c r="L146" s="122">
        <f t="shared" si="53"/>
        <v>15.623785364712614</v>
      </c>
      <c r="M146" s="122">
        <f t="shared" si="53"/>
        <v>16.604963639416333</v>
      </c>
      <c r="N146" s="122">
        <f t="shared" si="53"/>
        <v>30.116390843994335</v>
      </c>
      <c r="O146" s="122">
        <f t="shared" si="53"/>
        <v>22.200381827836434</v>
      </c>
      <c r="P146" s="122">
        <f t="shared" si="53"/>
        <v>23.588684999549773</v>
      </c>
      <c r="Q146" s="122">
        <f t="shared" si="53"/>
        <v>24.41598524532397</v>
      </c>
      <c r="R146" s="122">
        <f t="shared" si="53"/>
        <v>24.962591478520853</v>
      </c>
      <c r="S146" s="122">
        <f t="shared" si="53"/>
        <v>36.105601347065225</v>
      </c>
      <c r="T146" s="122">
        <f t="shared" si="53"/>
        <v>33.107057708635544</v>
      </c>
      <c r="U146" s="122">
        <f t="shared" si="53"/>
        <v>39.37102521200552</v>
      </c>
      <c r="V146" s="122">
        <f t="shared" si="53"/>
        <v>45.569228349526476</v>
      </c>
      <c r="W146" s="122">
        <f t="shared" si="53"/>
        <v>69.569010697584616</v>
      </c>
      <c r="DA146" s="130" t="s">
        <v>1875</v>
      </c>
    </row>
    <row r="147" spans="1:105" ht="12" customHeight="1" x14ac:dyDescent="0.25">
      <c r="A147" s="97" t="s">
        <v>53</v>
      </c>
      <c r="B147" s="98">
        <v>10.635243688699784</v>
      </c>
      <c r="C147" s="98">
        <v>11.652298067234335</v>
      </c>
      <c r="D147" s="98">
        <v>9.2223371782754793</v>
      </c>
      <c r="E147" s="98">
        <v>14.557246643812118</v>
      </c>
      <c r="F147" s="98">
        <v>8.4151601960802136</v>
      </c>
      <c r="G147" s="98">
        <v>8.9311969195446483</v>
      </c>
      <c r="H147" s="98">
        <v>13.224950406793887</v>
      </c>
      <c r="I147" s="98">
        <v>15.347756471175583</v>
      </c>
      <c r="J147" s="98">
        <v>14.543047600571642</v>
      </c>
      <c r="K147" s="98">
        <v>17.64007528173925</v>
      </c>
      <c r="L147" s="98">
        <v>15.623785364712614</v>
      </c>
      <c r="M147" s="98">
        <v>16.604963639416333</v>
      </c>
      <c r="N147" s="98">
        <v>30.116390843994335</v>
      </c>
      <c r="O147" s="98">
        <v>22.200381827836434</v>
      </c>
      <c r="P147" s="98">
        <v>23.588684999549773</v>
      </c>
      <c r="Q147" s="98">
        <v>24.41598524532397</v>
      </c>
      <c r="R147" s="98">
        <v>24.962591478520853</v>
      </c>
      <c r="S147" s="98">
        <v>36.105601347065225</v>
      </c>
      <c r="T147" s="98">
        <v>33.107057708635544</v>
      </c>
      <c r="U147" s="98">
        <v>39.37102521200552</v>
      </c>
      <c r="V147" s="98">
        <v>45.569228349526476</v>
      </c>
      <c r="W147" s="98">
        <v>69.569010697584616</v>
      </c>
      <c r="DA147" s="63" t="s">
        <v>1876</v>
      </c>
    </row>
    <row r="148" spans="1:105" ht="12" customHeight="1" x14ac:dyDescent="0.25">
      <c r="A148" s="121" t="s">
        <v>55</v>
      </c>
      <c r="B148" s="122">
        <v>1.8452556712935935</v>
      </c>
      <c r="C148" s="122">
        <v>1.7058892987664607</v>
      </c>
      <c r="D148" s="122">
        <v>2.3399651033859299</v>
      </c>
      <c r="E148" s="122">
        <v>2.7618766779202994</v>
      </c>
      <c r="F148" s="122">
        <v>3.9137532304495437</v>
      </c>
      <c r="G148" s="122">
        <v>4.5826038799898408</v>
      </c>
      <c r="H148" s="122">
        <v>5.3361505297304781</v>
      </c>
      <c r="I148" s="122">
        <v>5.8548759650427176</v>
      </c>
      <c r="J148" s="122">
        <v>6.3971236704349694</v>
      </c>
      <c r="K148" s="122">
        <v>4.7397625958670488</v>
      </c>
      <c r="L148" s="122">
        <v>6.3867461047184406</v>
      </c>
      <c r="M148" s="122">
        <v>6.6509708252894759</v>
      </c>
      <c r="N148" s="122">
        <v>6.0421893424757283</v>
      </c>
      <c r="O148" s="122">
        <v>6.9217596311074248</v>
      </c>
      <c r="P148" s="122">
        <v>7.2419572259338061</v>
      </c>
      <c r="Q148" s="122">
        <v>8.1514124860958432</v>
      </c>
      <c r="R148" s="122">
        <v>8.3870507875533153</v>
      </c>
      <c r="S148" s="122">
        <v>9.1179089722190891</v>
      </c>
      <c r="T148" s="122">
        <v>11.800029832746056</v>
      </c>
      <c r="U148" s="122">
        <v>12.858556755384324</v>
      </c>
      <c r="V148" s="122">
        <v>12.965994649640905</v>
      </c>
      <c r="W148" s="122">
        <v>10.425986754691653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1.8452556712935935</v>
      </c>
      <c r="C153" s="101">
        <v>1.7058892987664607</v>
      </c>
      <c r="D153" s="101">
        <v>2.2337172237194935</v>
      </c>
      <c r="E153" s="101">
        <v>2.6083616466250117</v>
      </c>
      <c r="F153" s="101">
        <v>3.7077403483522438</v>
      </c>
      <c r="G153" s="101">
        <v>4.3048884216005181</v>
      </c>
      <c r="H153" s="101">
        <v>4.9853956010282898</v>
      </c>
      <c r="I153" s="101">
        <v>5.3730295913336272</v>
      </c>
      <c r="J153" s="101">
        <v>5.7814750660766743</v>
      </c>
      <c r="K153" s="101">
        <v>3.6828351708104572</v>
      </c>
      <c r="L153" s="101">
        <v>4.2102626545748114</v>
      </c>
      <c r="M153" s="101">
        <v>4.1097759057707766</v>
      </c>
      <c r="N153" s="101">
        <v>3.2229367480905111</v>
      </c>
      <c r="O153" s="101">
        <v>4.113249574531789</v>
      </c>
      <c r="P153" s="101">
        <v>4.2918569148451509</v>
      </c>
      <c r="Q153" s="101">
        <v>4.9379376732536455</v>
      </c>
      <c r="R153" s="101">
        <v>5.0267263477991673</v>
      </c>
      <c r="S153" s="101">
        <v>5.570658548708276</v>
      </c>
      <c r="T153" s="101">
        <v>7.3852777656019359</v>
      </c>
      <c r="U153" s="101">
        <v>8.5245489336476368</v>
      </c>
      <c r="V153" s="101">
        <v>8.9293344910255712</v>
      </c>
      <c r="W153" s="101">
        <v>7.5323797282028533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0.10624787966643644</v>
      </c>
      <c r="E154" s="104">
        <v>0.15351503129528782</v>
      </c>
      <c r="F154" s="104">
        <v>0.20601288209729995</v>
      </c>
      <c r="G154" s="104">
        <v>0.27771545838932282</v>
      </c>
      <c r="H154" s="104">
        <v>0.35075492870218811</v>
      </c>
      <c r="I154" s="104">
        <v>0.48184637370908995</v>
      </c>
      <c r="J154" s="104">
        <v>0.61564860435829505</v>
      </c>
      <c r="K154" s="104">
        <v>1.0569274250565912</v>
      </c>
      <c r="L154" s="104">
        <v>2.1764834501436292</v>
      </c>
      <c r="M154" s="104">
        <v>2.5411949195186994</v>
      </c>
      <c r="N154" s="104">
        <v>2.8192525943852171</v>
      </c>
      <c r="O154" s="104">
        <v>2.8085100565756358</v>
      </c>
      <c r="P154" s="104">
        <v>2.9501003110886552</v>
      </c>
      <c r="Q154" s="104">
        <v>3.2134748128421986</v>
      </c>
      <c r="R154" s="104">
        <v>3.3603244397541476</v>
      </c>
      <c r="S154" s="104">
        <v>3.5472504235108135</v>
      </c>
      <c r="T154" s="104">
        <v>4.4147520671441187</v>
      </c>
      <c r="U154" s="104">
        <v>4.3340078217366864</v>
      </c>
      <c r="V154" s="104">
        <v>4.0366601586153346</v>
      </c>
      <c r="W154" s="104">
        <v>2.893607026488799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1.8528307181030546E-2</v>
      </c>
      <c r="E155" s="98">
        <v>2.6745561335094495E-2</v>
      </c>
      <c r="F155" s="98">
        <v>3.583849143745331E-2</v>
      </c>
      <c r="G155" s="98">
        <v>4.8435928192007559E-2</v>
      </c>
      <c r="H155" s="98">
        <v>6.1082752193381488E-2</v>
      </c>
      <c r="I155" s="98">
        <v>8.3642743423940069E-2</v>
      </c>
      <c r="J155" s="98">
        <v>0.10712816591546769</v>
      </c>
      <c r="K155" s="98">
        <v>0.47484867833125755</v>
      </c>
      <c r="L155" s="98">
        <v>0.22685130177402504</v>
      </c>
      <c r="M155" s="98">
        <v>0.44436867460624285</v>
      </c>
      <c r="N155" s="98">
        <v>0.4940647520974305</v>
      </c>
      <c r="O155" s="98">
        <v>0.36225422984272654</v>
      </c>
      <c r="P155" s="98">
        <v>0.29270872572312534</v>
      </c>
      <c r="Q155" s="98">
        <v>0.37844811158327668</v>
      </c>
      <c r="R155" s="98">
        <v>0.33284366990759867</v>
      </c>
      <c r="S155" s="98">
        <v>0.4607247893153758</v>
      </c>
      <c r="T155" s="98">
        <v>1.1028526914325294</v>
      </c>
      <c r="U155" s="98">
        <v>0.95776649108444778</v>
      </c>
      <c r="V155" s="98">
        <v>0.59881201395864925</v>
      </c>
      <c r="W155" s="98">
        <v>0.49825605133162754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8.7719572485405892E-2</v>
      </c>
      <c r="E156" s="98">
        <v>0.12676946996019334</v>
      </c>
      <c r="F156" s="98">
        <v>0.17017439065984663</v>
      </c>
      <c r="G156" s="98">
        <v>0.22927953019731526</v>
      </c>
      <c r="H156" s="98">
        <v>0.28967217650880661</v>
      </c>
      <c r="I156" s="98">
        <v>0.39820363028514988</v>
      </c>
      <c r="J156" s="98">
        <v>0.50852043844282735</v>
      </c>
      <c r="K156" s="98">
        <v>0.58207874672533355</v>
      </c>
      <c r="L156" s="98">
        <v>1.9496321483696042</v>
      </c>
      <c r="M156" s="98">
        <v>2.0968262449124566</v>
      </c>
      <c r="N156" s="98">
        <v>2.3251878422877867</v>
      </c>
      <c r="O156" s="98">
        <v>2.4462558267329091</v>
      </c>
      <c r="P156" s="98">
        <v>2.6573915853655299</v>
      </c>
      <c r="Q156" s="98">
        <v>2.8350267012589221</v>
      </c>
      <c r="R156" s="98">
        <v>3.0274807698465489</v>
      </c>
      <c r="S156" s="98">
        <v>3.0865256341954379</v>
      </c>
      <c r="T156" s="98">
        <v>3.3118993757115893</v>
      </c>
      <c r="U156" s="98">
        <v>3.3762413306522387</v>
      </c>
      <c r="V156" s="98">
        <v>3.4378481446566855</v>
      </c>
      <c r="W156" s="98">
        <v>2.3953509751571715</v>
      </c>
      <c r="DA156" s="63" t="s">
        <v>1885</v>
      </c>
    </row>
    <row r="157" spans="1:105" ht="12" customHeight="1" x14ac:dyDescent="0.25">
      <c r="A157" s="121" t="s">
        <v>54</v>
      </c>
      <c r="B157" s="122">
        <v>1.694539458264013</v>
      </c>
      <c r="C157" s="122">
        <v>1.6922612765542298</v>
      </c>
      <c r="D157" s="122">
        <v>1.9323521514503756</v>
      </c>
      <c r="E157" s="122">
        <v>2.2168679809291061</v>
      </c>
      <c r="F157" s="122">
        <v>2.9092794422372812</v>
      </c>
      <c r="G157" s="122">
        <v>3.214761353932277</v>
      </c>
      <c r="H157" s="122">
        <v>3.2372405432232396</v>
      </c>
      <c r="I157" s="122">
        <v>3.3377121607503701</v>
      </c>
      <c r="J157" s="122">
        <v>4.0916995468252244</v>
      </c>
      <c r="K157" s="122">
        <v>4.6722675427647813</v>
      </c>
      <c r="L157" s="122">
        <v>4.78893879072041</v>
      </c>
      <c r="M157" s="122">
        <v>4.6955739280950821</v>
      </c>
      <c r="N157" s="122">
        <v>4.4091214379263191</v>
      </c>
      <c r="O157" s="122">
        <v>5.2556954158791278</v>
      </c>
      <c r="P157" s="122">
        <v>5.1740589137911179</v>
      </c>
      <c r="Q157" s="122">
        <v>5.9431612052929133</v>
      </c>
      <c r="R157" s="122">
        <v>6.5921009037679763</v>
      </c>
      <c r="S157" s="122">
        <v>5.2009049574516695</v>
      </c>
      <c r="T157" s="122">
        <v>5.9138241463869168</v>
      </c>
      <c r="U157" s="122">
        <v>5.9938952748276888</v>
      </c>
      <c r="V157" s="122">
        <v>6.0789822992251583</v>
      </c>
      <c r="W157" s="122">
        <v>5.5819075642297964</v>
      </c>
      <c r="DA157" s="130" t="s">
        <v>1886</v>
      </c>
    </row>
    <row r="158" spans="1:105" ht="12" customHeight="1" x14ac:dyDescent="0.25">
      <c r="A158" s="97" t="s">
        <v>50</v>
      </c>
      <c r="B158" s="98">
        <v>1.3416765661589305</v>
      </c>
      <c r="C158" s="98">
        <v>1.4429257396248767</v>
      </c>
      <c r="D158" s="98">
        <v>1.4727523375607452</v>
      </c>
      <c r="E158" s="98">
        <v>1.5514220870899937</v>
      </c>
      <c r="F158" s="98">
        <v>2.1310724322614982</v>
      </c>
      <c r="G158" s="98">
        <v>2.3729188229733191</v>
      </c>
      <c r="H158" s="98">
        <v>2.3970495070767122</v>
      </c>
      <c r="I158" s="98">
        <v>2.6074818006046661</v>
      </c>
      <c r="J158" s="98">
        <v>3.4190510952470556</v>
      </c>
      <c r="K158" s="98">
        <v>3.9919150956139533</v>
      </c>
      <c r="L158" s="98">
        <v>3.7200516866155864</v>
      </c>
      <c r="M158" s="98">
        <v>3.5345501573311049</v>
      </c>
      <c r="N158" s="98">
        <v>3.7011922333501936</v>
      </c>
      <c r="O158" s="98">
        <v>4.0749419090339813</v>
      </c>
      <c r="P158" s="98">
        <v>3.8380069154110505</v>
      </c>
      <c r="Q158" s="98">
        <v>4.2464091046568209</v>
      </c>
      <c r="R158" s="98">
        <v>4.2958824880206681</v>
      </c>
      <c r="S158" s="98">
        <v>4.3146907083507644</v>
      </c>
      <c r="T158" s="98">
        <v>4.5793542067714581</v>
      </c>
      <c r="U158" s="98">
        <v>4.4921304741372143</v>
      </c>
      <c r="V158" s="98">
        <v>4.5415514387521494</v>
      </c>
      <c r="W158" s="98">
        <v>4.2996322444530284</v>
      </c>
      <c r="DA158" s="63" t="s">
        <v>1887</v>
      </c>
    </row>
    <row r="159" spans="1:105" ht="12" customHeight="1" x14ac:dyDescent="0.25">
      <c r="A159" s="109" t="s">
        <v>120</v>
      </c>
      <c r="B159" s="33">
        <v>0.35286289210508254</v>
      </c>
      <c r="C159" s="33">
        <v>0.24933553692935301</v>
      </c>
      <c r="D159" s="33">
        <v>0.45959981388963056</v>
      </c>
      <c r="E159" s="33">
        <v>0.66544589383911235</v>
      </c>
      <c r="F159" s="33">
        <v>0.77820700997578307</v>
      </c>
      <c r="G159" s="33">
        <v>0.84184253095895778</v>
      </c>
      <c r="H159" s="33">
        <v>0.84019103614652768</v>
      </c>
      <c r="I159" s="33">
        <v>0.73023036014570397</v>
      </c>
      <c r="J159" s="33">
        <v>0.6726484515781691</v>
      </c>
      <c r="K159" s="33">
        <v>0.68035244715082832</v>
      </c>
      <c r="L159" s="33">
        <v>1.0688871041048238</v>
      </c>
      <c r="M159" s="33">
        <v>1.161023770763977</v>
      </c>
      <c r="N159" s="33">
        <v>0.7079292045761254</v>
      </c>
      <c r="O159" s="33">
        <v>1.180753506845146</v>
      </c>
      <c r="P159" s="33">
        <v>1.3360519983800676</v>
      </c>
      <c r="Q159" s="33">
        <v>1.6967521006360928</v>
      </c>
      <c r="R159" s="33">
        <v>2.2962184157473078</v>
      </c>
      <c r="S159" s="33">
        <v>0.88621424910090496</v>
      </c>
      <c r="T159" s="33">
        <v>1.3344699396154582</v>
      </c>
      <c r="U159" s="33">
        <v>1.5017648006904742</v>
      </c>
      <c r="V159" s="33">
        <v>1.5374308604730085</v>
      </c>
      <c r="W159" s="33">
        <v>1.2822753197767682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3.452612918260666</v>
      </c>
      <c r="C161" s="117">
        <f t="shared" si="54"/>
        <v>3.756073351100107</v>
      </c>
      <c r="D161" s="117">
        <f t="shared" si="54"/>
        <v>3.5748334734419713</v>
      </c>
      <c r="E161" s="117">
        <f t="shared" si="54"/>
        <v>4.8887162066974579</v>
      </c>
      <c r="F161" s="117">
        <f t="shared" si="54"/>
        <v>3.8679912585766223</v>
      </c>
      <c r="G161" s="117">
        <f t="shared" si="54"/>
        <v>4.0996005333569983</v>
      </c>
      <c r="H161" s="117">
        <f t="shared" si="54"/>
        <v>5.1621523153722144</v>
      </c>
      <c r="I161" s="117">
        <f t="shared" si="54"/>
        <v>5.5007402300676791</v>
      </c>
      <c r="J161" s="117">
        <f t="shared" si="54"/>
        <v>5.3486623624452738</v>
      </c>
      <c r="K161" s="117">
        <f t="shared" si="54"/>
        <v>4.8150573155394829</v>
      </c>
      <c r="L161" s="117">
        <f t="shared" si="54"/>
        <v>4.4627312603233849</v>
      </c>
      <c r="M161" s="117">
        <f t="shared" si="54"/>
        <v>4.0431087380041477</v>
      </c>
      <c r="N161" s="117">
        <f t="shared" si="54"/>
        <v>4.5369640863744056</v>
      </c>
      <c r="O161" s="117">
        <f t="shared" si="54"/>
        <v>3.3127148928378971</v>
      </c>
      <c r="P161" s="117">
        <f t="shared" si="54"/>
        <v>2.9300653233969225</v>
      </c>
      <c r="Q161" s="117">
        <f t="shared" si="54"/>
        <v>3.2263547810356599</v>
      </c>
      <c r="R161" s="117">
        <f t="shared" ref="R161:V161" si="55">R162+R164+R166+R175</f>
        <v>4.6006067789152736</v>
      </c>
      <c r="S161" s="117">
        <f t="shared" si="55"/>
        <v>10.136110081583974</v>
      </c>
      <c r="T161" s="117">
        <f t="shared" si="55"/>
        <v>13.290991655709451</v>
      </c>
      <c r="U161" s="117">
        <f t="shared" si="55"/>
        <v>15.609975399840767</v>
      </c>
      <c r="V161" s="117">
        <f t="shared" si="55"/>
        <v>18.955931972931147</v>
      </c>
      <c r="W161" s="117">
        <f t="shared" ref="W161" si="56">W162+W164+W166+W175</f>
        <v>28.446926801450964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0.24508712921906306</v>
      </c>
      <c r="C162" s="122">
        <f t="shared" si="57"/>
        <v>0.16156083038902597</v>
      </c>
      <c r="D162" s="122">
        <f t="shared" si="57"/>
        <v>0.23887587141584771</v>
      </c>
      <c r="E162" s="122">
        <f t="shared" si="57"/>
        <v>0.3361553292469055</v>
      </c>
      <c r="F162" s="122">
        <f t="shared" si="57"/>
        <v>0.42156670194541923</v>
      </c>
      <c r="G162" s="122">
        <f t="shared" si="57"/>
        <v>0.41517314911385034</v>
      </c>
      <c r="H162" s="122">
        <f t="shared" si="57"/>
        <v>0.54569411241832699</v>
      </c>
      <c r="I162" s="122">
        <f t="shared" si="57"/>
        <v>0.56717680514099478</v>
      </c>
      <c r="J162" s="122">
        <f t="shared" si="57"/>
        <v>0.62946357647486451</v>
      </c>
      <c r="K162" s="122">
        <f t="shared" si="57"/>
        <v>0.45355164328061459</v>
      </c>
      <c r="L162" s="122">
        <f t="shared" si="57"/>
        <v>0.69425960038419532</v>
      </c>
      <c r="M162" s="122">
        <f t="shared" si="57"/>
        <v>0.59728922079555535</v>
      </c>
      <c r="N162" s="122">
        <f t="shared" si="57"/>
        <v>0.51313610919973962</v>
      </c>
      <c r="O162" s="122">
        <f t="shared" si="57"/>
        <v>0.46538516603782432</v>
      </c>
      <c r="P162" s="122">
        <f t="shared" si="57"/>
        <v>0.4100185443658515</v>
      </c>
      <c r="Q162" s="122">
        <f t="shared" si="57"/>
        <v>0.53352504139376189</v>
      </c>
      <c r="R162" s="122">
        <f t="shared" si="57"/>
        <v>0.65913965284704323</v>
      </c>
      <c r="S162" s="122">
        <f t="shared" si="57"/>
        <v>2.3205708116892878</v>
      </c>
      <c r="T162" s="122">
        <f t="shared" si="57"/>
        <v>2.6958817174774641</v>
      </c>
      <c r="U162" s="122">
        <f t="shared" si="57"/>
        <v>2.5250080626099245</v>
      </c>
      <c r="V162" s="122">
        <f t="shared" si="57"/>
        <v>3.53882939004848</v>
      </c>
      <c r="W162" s="122">
        <f t="shared" si="57"/>
        <v>4.847198306260557</v>
      </c>
      <c r="DA162" s="130" t="s">
        <v>1890</v>
      </c>
    </row>
    <row r="163" spans="1:105" ht="12" customHeight="1" x14ac:dyDescent="0.25">
      <c r="A163" s="97" t="s">
        <v>53</v>
      </c>
      <c r="B163" s="33">
        <v>0.24508712921906306</v>
      </c>
      <c r="C163" s="33">
        <v>0.16156083038902597</v>
      </c>
      <c r="D163" s="33">
        <v>0.23887587141584771</v>
      </c>
      <c r="E163" s="33">
        <v>0.3361553292469055</v>
      </c>
      <c r="F163" s="33">
        <v>0.42156670194541923</v>
      </c>
      <c r="G163" s="33">
        <v>0.41517314911385034</v>
      </c>
      <c r="H163" s="33">
        <v>0.54569411241832699</v>
      </c>
      <c r="I163" s="33">
        <v>0.56717680514099478</v>
      </c>
      <c r="J163" s="33">
        <v>0.62946357647486451</v>
      </c>
      <c r="K163" s="33">
        <v>0.45355164328061459</v>
      </c>
      <c r="L163" s="33">
        <v>0.69425960038419532</v>
      </c>
      <c r="M163" s="33">
        <v>0.59728922079555535</v>
      </c>
      <c r="N163" s="33">
        <v>0.51313610919973962</v>
      </c>
      <c r="O163" s="33">
        <v>0.46538516603782432</v>
      </c>
      <c r="P163" s="33">
        <v>0.4100185443658515</v>
      </c>
      <c r="Q163" s="33">
        <v>0.53352504139376189</v>
      </c>
      <c r="R163" s="33">
        <v>0.65913965284704323</v>
      </c>
      <c r="S163" s="33">
        <v>2.3205708116892878</v>
      </c>
      <c r="T163" s="33">
        <v>2.6958817174774641</v>
      </c>
      <c r="U163" s="33">
        <v>2.5250080626099245</v>
      </c>
      <c r="V163" s="33">
        <v>3.53882939004848</v>
      </c>
      <c r="W163" s="33">
        <v>4.847198306260557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1.9967003471263662</v>
      </c>
      <c r="C164" s="122">
        <f t="shared" si="58"/>
        <v>2.5177599370894654</v>
      </c>
      <c r="D164" s="122">
        <f t="shared" si="58"/>
        <v>2.0597526888319773</v>
      </c>
      <c r="E164" s="122">
        <f t="shared" si="58"/>
        <v>3.2565986944901999</v>
      </c>
      <c r="F164" s="122">
        <f t="shared" si="58"/>
        <v>1.7584784355405016</v>
      </c>
      <c r="G164" s="122">
        <f t="shared" si="58"/>
        <v>1.8189393072525766</v>
      </c>
      <c r="H164" s="122">
        <f t="shared" si="58"/>
        <v>2.5906195130996861</v>
      </c>
      <c r="I164" s="122">
        <f t="shared" si="58"/>
        <v>2.8903839272501028</v>
      </c>
      <c r="J164" s="122">
        <f t="shared" si="58"/>
        <v>2.517882179275408</v>
      </c>
      <c r="K164" s="122">
        <f t="shared" si="58"/>
        <v>2.6476108792525204</v>
      </c>
      <c r="L164" s="122">
        <f t="shared" si="58"/>
        <v>1.9701627375581605</v>
      </c>
      <c r="M164" s="122">
        <f t="shared" si="58"/>
        <v>1.8962789123655521</v>
      </c>
      <c r="N164" s="122">
        <f t="shared" si="58"/>
        <v>2.8782142840786755</v>
      </c>
      <c r="O164" s="122">
        <f t="shared" si="58"/>
        <v>1.6379198566568731</v>
      </c>
      <c r="P164" s="122">
        <f t="shared" si="58"/>
        <v>1.4160852419983694</v>
      </c>
      <c r="Q164" s="122">
        <f t="shared" si="58"/>
        <v>1.2420268514210906</v>
      </c>
      <c r="R164" s="122">
        <f t="shared" si="58"/>
        <v>1.7396761114722046</v>
      </c>
      <c r="S164" s="122">
        <f t="shared" si="58"/>
        <v>4.7450535017017819</v>
      </c>
      <c r="T164" s="122">
        <f t="shared" si="58"/>
        <v>6.2006115963633954</v>
      </c>
      <c r="U164" s="122">
        <f t="shared" si="58"/>
        <v>8.2881024945194053</v>
      </c>
      <c r="V164" s="122">
        <f t="shared" si="58"/>
        <v>10.285444195143393</v>
      </c>
      <c r="W164" s="122">
        <f t="shared" si="58"/>
        <v>18.537705051394294</v>
      </c>
      <c r="DA164" s="130" t="s">
        <v>1892</v>
      </c>
    </row>
    <row r="165" spans="1:105" ht="12" customHeight="1" x14ac:dyDescent="0.25">
      <c r="A165" s="97" t="s">
        <v>53</v>
      </c>
      <c r="B165" s="98">
        <v>1.9967003471263662</v>
      </c>
      <c r="C165" s="98">
        <v>2.5177599370894654</v>
      </c>
      <c r="D165" s="98">
        <v>2.0597526888319773</v>
      </c>
      <c r="E165" s="98">
        <v>3.2565986944901999</v>
      </c>
      <c r="F165" s="98">
        <v>1.7584784355405016</v>
      </c>
      <c r="G165" s="98">
        <v>1.8189393072525766</v>
      </c>
      <c r="H165" s="98">
        <v>2.5906195130996861</v>
      </c>
      <c r="I165" s="98">
        <v>2.8903839272501028</v>
      </c>
      <c r="J165" s="98">
        <v>2.517882179275408</v>
      </c>
      <c r="K165" s="98">
        <v>2.6476108792525204</v>
      </c>
      <c r="L165" s="98">
        <v>1.9701627375581605</v>
      </c>
      <c r="M165" s="98">
        <v>1.8962789123655521</v>
      </c>
      <c r="N165" s="98">
        <v>2.8782142840786755</v>
      </c>
      <c r="O165" s="98">
        <v>1.6379198566568731</v>
      </c>
      <c r="P165" s="98">
        <v>1.4160852419983694</v>
      </c>
      <c r="Q165" s="98">
        <v>1.2420268514210906</v>
      </c>
      <c r="R165" s="98">
        <v>1.7396761114722046</v>
      </c>
      <c r="S165" s="98">
        <v>4.7450535017017819</v>
      </c>
      <c r="T165" s="98">
        <v>6.2006115963633954</v>
      </c>
      <c r="U165" s="98">
        <v>8.2881024945194053</v>
      </c>
      <c r="V165" s="98">
        <v>10.285444195143393</v>
      </c>
      <c r="W165" s="98">
        <v>18.537705051394294</v>
      </c>
      <c r="DA165" s="63" t="s">
        <v>1893</v>
      </c>
    </row>
    <row r="166" spans="1:105" ht="12" customHeight="1" x14ac:dyDescent="0.25">
      <c r="A166" s="121" t="s">
        <v>55</v>
      </c>
      <c r="B166" s="122">
        <v>0.63119051931713999</v>
      </c>
      <c r="C166" s="122">
        <v>0.54052185824044674</v>
      </c>
      <c r="D166" s="122">
        <v>0.6990671016315908</v>
      </c>
      <c r="E166" s="122">
        <v>0.71977068953576895</v>
      </c>
      <c r="F166" s="122">
        <v>0.9682571218145134</v>
      </c>
      <c r="G166" s="122">
        <v>1.0964974311843176</v>
      </c>
      <c r="H166" s="122">
        <v>1.2612751069884354</v>
      </c>
      <c r="I166" s="122">
        <v>1.3014219729996144</v>
      </c>
      <c r="J166" s="122">
        <v>1.3432707141671214</v>
      </c>
      <c r="K166" s="122">
        <v>0.86338757064294835</v>
      </c>
      <c r="L166" s="122">
        <v>1.0290934228765469</v>
      </c>
      <c r="M166" s="122">
        <v>0.91102811719536281</v>
      </c>
      <c r="N166" s="122">
        <v>0.66058658415734239</v>
      </c>
      <c r="O166" s="122">
        <v>0.68840619448061946</v>
      </c>
      <c r="P166" s="122">
        <v>0.64546797761037833</v>
      </c>
      <c r="Q166" s="122">
        <v>0.83984980483988092</v>
      </c>
      <c r="R166" s="122">
        <v>1.2344003472643235</v>
      </c>
      <c r="S166" s="122">
        <v>1.9383800428966658</v>
      </c>
      <c r="T166" s="122">
        <v>2.9200288873566773</v>
      </c>
      <c r="U166" s="122">
        <v>3.2691124282493198</v>
      </c>
      <c r="V166" s="122">
        <v>3.4903940661026782</v>
      </c>
      <c r="W166" s="122">
        <v>3.2906588375299752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0.63119051931713999</v>
      </c>
      <c r="C171" s="101">
        <v>0.54052185824044674</v>
      </c>
      <c r="D171" s="101">
        <v>0.67227034657210727</v>
      </c>
      <c r="E171" s="101">
        <v>0.68477188825802726</v>
      </c>
      <c r="F171" s="101">
        <v>0.92124332885627003</v>
      </c>
      <c r="G171" s="101">
        <v>1.0323003916158708</v>
      </c>
      <c r="H171" s="101">
        <v>1.178277393086093</v>
      </c>
      <c r="I171" s="101">
        <v>1.1979988647970012</v>
      </c>
      <c r="J171" s="101">
        <v>1.2214783324519405</v>
      </c>
      <c r="K171" s="101">
        <v>0.73832408509929881</v>
      </c>
      <c r="L171" s="101">
        <v>0.81110786498945764</v>
      </c>
      <c r="M171" s="101">
        <v>0.67894666565585271</v>
      </c>
      <c r="N171" s="101">
        <v>0.43870058386621352</v>
      </c>
      <c r="O171" s="101">
        <v>0.46993662561772936</v>
      </c>
      <c r="P171" s="101">
        <v>0.41910220341666338</v>
      </c>
      <c r="Q171" s="101">
        <v>0.54545697175021945</v>
      </c>
      <c r="R171" s="101">
        <v>0.73339194087737025</v>
      </c>
      <c r="S171" s="101">
        <v>1.1042580742338213</v>
      </c>
      <c r="T171" s="101">
        <v>1.6968938945372483</v>
      </c>
      <c r="U171" s="101">
        <v>2.0025359740972344</v>
      </c>
      <c r="V171" s="101">
        <v>2.239145781028268</v>
      </c>
      <c r="W171" s="101">
        <v>2.3707095926222856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2.6796755059483538E-2</v>
      </c>
      <c r="E172" s="104">
        <v>3.4998801277741631E-2</v>
      </c>
      <c r="F172" s="104">
        <v>4.7013792958243351E-2</v>
      </c>
      <c r="G172" s="104">
        <v>6.4197039568446773E-2</v>
      </c>
      <c r="H172" s="104">
        <v>8.299771390234241E-2</v>
      </c>
      <c r="I172" s="104">
        <v>0.10342310820261322</v>
      </c>
      <c r="J172" s="104">
        <v>0.12179238171518103</v>
      </c>
      <c r="K172" s="104">
        <v>0.1250634855436496</v>
      </c>
      <c r="L172" s="104">
        <v>0.21798555788708934</v>
      </c>
      <c r="M172" s="104">
        <v>0.23208145153951013</v>
      </c>
      <c r="N172" s="104">
        <v>0.22188600029112882</v>
      </c>
      <c r="O172" s="104">
        <v>0.21846956886289012</v>
      </c>
      <c r="P172" s="104">
        <v>0.22636577419371492</v>
      </c>
      <c r="Q172" s="104">
        <v>0.29439283308966147</v>
      </c>
      <c r="R172" s="104">
        <v>0.50100840638695332</v>
      </c>
      <c r="S172" s="104">
        <v>0.8341219686628446</v>
      </c>
      <c r="T172" s="104">
        <v>1.2231349928194288</v>
      </c>
      <c r="U172" s="104">
        <v>1.2665764541520854</v>
      </c>
      <c r="V172" s="104">
        <v>1.2512482850744104</v>
      </c>
      <c r="W172" s="104">
        <v>0.9199492449076897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4.6730204005547673E-3</v>
      </c>
      <c r="E173" s="98">
        <v>6.0975305045412494E-3</v>
      </c>
      <c r="F173" s="98">
        <v>8.1786313517056061E-3</v>
      </c>
      <c r="G173" s="98">
        <v>1.1196507449425804E-2</v>
      </c>
      <c r="H173" s="98">
        <v>1.4453763514235479E-2</v>
      </c>
      <c r="I173" s="98">
        <v>1.7953009455914833E-2</v>
      </c>
      <c r="J173" s="98">
        <v>2.1192924637949102E-2</v>
      </c>
      <c r="K173" s="98">
        <v>5.6187614598724817E-2</v>
      </c>
      <c r="L173" s="98">
        <v>2.2720277322283367E-2</v>
      </c>
      <c r="M173" s="98">
        <v>4.0583162759052653E-2</v>
      </c>
      <c r="N173" s="98">
        <v>3.8884792354561146E-2</v>
      </c>
      <c r="O173" s="98">
        <v>2.8179185339643958E-2</v>
      </c>
      <c r="P173" s="98">
        <v>2.2459994686458568E-2</v>
      </c>
      <c r="Q173" s="98">
        <v>3.4670385870519141E-2</v>
      </c>
      <c r="R173" s="98">
        <v>4.9625409577591775E-2</v>
      </c>
      <c r="S173" s="98">
        <v>0.10833761995725197</v>
      </c>
      <c r="T173" s="98">
        <v>0.30555231603047567</v>
      </c>
      <c r="U173" s="98">
        <v>0.27989900712669424</v>
      </c>
      <c r="V173" s="98">
        <v>0.18561446247799268</v>
      </c>
      <c r="W173" s="98">
        <v>0.15840792270587625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2.2123734658928772E-2</v>
      </c>
      <c r="E174" s="33">
        <v>2.8901270773200382E-2</v>
      </c>
      <c r="F174" s="33">
        <v>3.8835161606537744E-2</v>
      </c>
      <c r="G174" s="33">
        <v>5.3000532119020963E-2</v>
      </c>
      <c r="H174" s="33">
        <v>6.8543950388106928E-2</v>
      </c>
      <c r="I174" s="33">
        <v>8.5470098746698392E-2</v>
      </c>
      <c r="J174" s="33">
        <v>0.10059945707723193</v>
      </c>
      <c r="K174" s="33">
        <v>6.8875870944924783E-2</v>
      </c>
      <c r="L174" s="33">
        <v>0.19526528056480597</v>
      </c>
      <c r="M174" s="33">
        <v>0.19149828878045747</v>
      </c>
      <c r="N174" s="33">
        <v>0.18300120793656768</v>
      </c>
      <c r="O174" s="33">
        <v>0.19029038352324618</v>
      </c>
      <c r="P174" s="33">
        <v>0.20390577950725636</v>
      </c>
      <c r="Q174" s="33">
        <v>0.25972244721914234</v>
      </c>
      <c r="R174" s="33">
        <v>0.45138299680936156</v>
      </c>
      <c r="S174" s="33">
        <v>0.72578434870559261</v>
      </c>
      <c r="T174" s="33">
        <v>0.91758267678895311</v>
      </c>
      <c r="U174" s="33">
        <v>0.98667744702539106</v>
      </c>
      <c r="V174" s="33">
        <v>1.0656338225964177</v>
      </c>
      <c r="W174" s="33">
        <v>0.76154132220181348</v>
      </c>
      <c r="DA174" s="60" t="s">
        <v>1902</v>
      </c>
    </row>
    <row r="175" spans="1:105" ht="12" customHeight="1" x14ac:dyDescent="0.25">
      <c r="A175" s="121" t="s">
        <v>54</v>
      </c>
      <c r="B175" s="122">
        <v>0.57963492259809635</v>
      </c>
      <c r="C175" s="122">
        <v>0.53623072538116867</v>
      </c>
      <c r="D175" s="122">
        <v>0.57713781156255584</v>
      </c>
      <c r="E175" s="122">
        <v>0.57619149342458331</v>
      </c>
      <c r="F175" s="122">
        <v>0.71968899927618779</v>
      </c>
      <c r="G175" s="122">
        <v>0.7689906458062532</v>
      </c>
      <c r="H175" s="122">
        <v>0.76456358286576664</v>
      </c>
      <c r="I175" s="122">
        <v>0.74175752467696732</v>
      </c>
      <c r="J175" s="122">
        <v>0.85804589252787955</v>
      </c>
      <c r="K175" s="122">
        <v>0.85050722236339971</v>
      </c>
      <c r="L175" s="122">
        <v>0.76921549950448254</v>
      </c>
      <c r="M175" s="122">
        <v>0.63851248764767732</v>
      </c>
      <c r="N175" s="122">
        <v>0.48502710893864787</v>
      </c>
      <c r="O175" s="122">
        <v>0.5210036756625801</v>
      </c>
      <c r="P175" s="122">
        <v>0.45849355942232328</v>
      </c>
      <c r="Q175" s="122">
        <v>0.61095308338092646</v>
      </c>
      <c r="R175" s="122">
        <v>0.96739066733170198</v>
      </c>
      <c r="S175" s="122">
        <v>1.1321057252962381</v>
      </c>
      <c r="T175" s="122">
        <v>1.4744694545119144</v>
      </c>
      <c r="U175" s="122">
        <v>1.5277524144621175</v>
      </c>
      <c r="V175" s="122">
        <v>1.6412643216365956</v>
      </c>
      <c r="W175" s="122">
        <v>1.7713646062661412</v>
      </c>
      <c r="DA175" s="130" t="s">
        <v>1903</v>
      </c>
    </row>
    <row r="176" spans="1:105" ht="12" customHeight="1" x14ac:dyDescent="0.25">
      <c r="A176" s="97" t="s">
        <v>50</v>
      </c>
      <c r="B176" s="98">
        <v>0.45894615317480786</v>
      </c>
      <c r="C176" s="98">
        <v>0.45737748037988762</v>
      </c>
      <c r="D176" s="98">
        <v>0.4439759814271424</v>
      </c>
      <c r="E176" s="98">
        <v>0.41253261709250727</v>
      </c>
      <c r="F176" s="98">
        <v>0.53484985901363102</v>
      </c>
      <c r="G176" s="98">
        <v>0.573069291714287</v>
      </c>
      <c r="H176" s="98">
        <v>0.57110349403591854</v>
      </c>
      <c r="I176" s="98">
        <v>0.57757005065780143</v>
      </c>
      <c r="J176" s="98">
        <v>0.71172947327598857</v>
      </c>
      <c r="K176" s="98">
        <v>0.72730120546575172</v>
      </c>
      <c r="L176" s="98">
        <v>0.61230497880338053</v>
      </c>
      <c r="M176" s="98">
        <v>0.50210722588401735</v>
      </c>
      <c r="N176" s="98">
        <v>0.41823854695400825</v>
      </c>
      <c r="O176" s="98">
        <v>0.4161780265850677</v>
      </c>
      <c r="P176" s="98">
        <v>0.34703746656247564</v>
      </c>
      <c r="Q176" s="98">
        <v>0.43802407754970307</v>
      </c>
      <c r="R176" s="98">
        <v>0.64764719227630285</v>
      </c>
      <c r="S176" s="98">
        <v>0.97850348542943733</v>
      </c>
      <c r="T176" s="98">
        <v>1.1882109185691643</v>
      </c>
      <c r="U176" s="98">
        <v>1.1900316627090883</v>
      </c>
      <c r="V176" s="98">
        <v>1.268459122716723</v>
      </c>
      <c r="W176" s="98">
        <v>1.3933923866950604</v>
      </c>
      <c r="DA176" s="63" t="s">
        <v>1904</v>
      </c>
    </row>
    <row r="177" spans="1:105" ht="12" customHeight="1" x14ac:dyDescent="0.25">
      <c r="A177" s="109" t="s">
        <v>120</v>
      </c>
      <c r="B177" s="33">
        <v>0.1206887694232885</v>
      </c>
      <c r="C177" s="33">
        <v>7.8853245001281005E-2</v>
      </c>
      <c r="D177" s="33">
        <v>0.13316183013541349</v>
      </c>
      <c r="E177" s="33">
        <v>0.16365887633207599</v>
      </c>
      <c r="F177" s="33">
        <v>0.18483914026255674</v>
      </c>
      <c r="G177" s="33">
        <v>0.19592135409196615</v>
      </c>
      <c r="H177" s="33">
        <v>0.19346008882984805</v>
      </c>
      <c r="I177" s="33">
        <v>0.16418747401916589</v>
      </c>
      <c r="J177" s="33">
        <v>0.14631641925189104</v>
      </c>
      <c r="K177" s="33">
        <v>0.12320601689764799</v>
      </c>
      <c r="L177" s="33">
        <v>0.15691052070110204</v>
      </c>
      <c r="M177" s="33">
        <v>0.13640526176365994</v>
      </c>
      <c r="N177" s="33">
        <v>6.6788561984639602E-2</v>
      </c>
      <c r="O177" s="33">
        <v>0.10482564907751238</v>
      </c>
      <c r="P177" s="33">
        <v>0.11145609285984762</v>
      </c>
      <c r="Q177" s="33">
        <v>0.17292900583122339</v>
      </c>
      <c r="R177" s="33">
        <v>0.31974347505539913</v>
      </c>
      <c r="S177" s="33">
        <v>0.15360223986680072</v>
      </c>
      <c r="T177" s="33">
        <v>0.28625853594275008</v>
      </c>
      <c r="U177" s="33">
        <v>0.33772075175302924</v>
      </c>
      <c r="V177" s="33">
        <v>0.37280519891987257</v>
      </c>
      <c r="W177" s="33">
        <v>0.37797221957108085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0.62781431047460934</v>
      </c>
      <c r="C24" s="119">
        <f>IF(RES_hhdet_tes!C24=0,"",RES_hhdet_tes!C24/RES_hhdet_fec!C24)</f>
        <v>0.68992039634176383</v>
      </c>
      <c r="D24" s="119">
        <f>IF(RES_hhdet_tes!D24=0,"",RES_hhdet_tes!D24/RES_hhdet_fec!D24)</f>
        <v>0.65576972212499829</v>
      </c>
      <c r="E24" s="119">
        <f>IF(RES_hhdet_tes!E24=0,"",RES_hhdet_tes!E24/RES_hhdet_fec!E24)</f>
        <v>0.72849535725177561</v>
      </c>
      <c r="F24" s="119">
        <f>IF(RES_hhdet_tes!F24=0,"",RES_hhdet_tes!F24/RES_hhdet_fec!F24)</f>
        <v>0.64762769566111844</v>
      </c>
      <c r="G24" s="119">
        <f>IF(RES_hhdet_tes!G24=0,"",RES_hhdet_tes!G24/RES_hhdet_fec!G24)</f>
        <v>0.65053307314919517</v>
      </c>
      <c r="H24" s="119">
        <f>IF(RES_hhdet_tes!H24=0,"",RES_hhdet_tes!H24/RES_hhdet_fec!H24)</f>
        <v>0.69260697808136507</v>
      </c>
      <c r="I24" s="119">
        <f>IF(RES_hhdet_tes!I24=0,"",RES_hhdet_tes!I24/RES_hhdet_fec!I24)</f>
        <v>0.70554826365978951</v>
      </c>
      <c r="J24" s="119">
        <f>IF(RES_hhdet_tes!J24=0,"",RES_hhdet_tes!J24/RES_hhdet_fec!J24)</f>
        <v>0.67376390607745762</v>
      </c>
      <c r="K24" s="119">
        <f>IF(RES_hhdet_tes!K24=0,"",RES_hhdet_tes!K24/RES_hhdet_fec!K24)</f>
        <v>0.67293470614369133</v>
      </c>
      <c r="L24" s="119">
        <f>IF(RES_hhdet_tes!L24=0,"",RES_hhdet_tes!L24/RES_hhdet_fec!L24)</f>
        <v>0.68089091157254034</v>
      </c>
      <c r="M24" s="119">
        <f>IF(RES_hhdet_tes!M24=0,"",RES_hhdet_tes!M24/RES_hhdet_fec!M24)</f>
        <v>0.74175999789275016</v>
      </c>
      <c r="N24" s="119">
        <f>IF(RES_hhdet_tes!N24=0,"",RES_hhdet_tes!N24/RES_hhdet_fec!N24)</f>
        <v>0.90338683544861398</v>
      </c>
      <c r="O24" s="119">
        <f>IF(RES_hhdet_tes!O24=0,"",RES_hhdet_tes!O24/RES_hhdet_fec!O24)</f>
        <v>0.84957583886908117</v>
      </c>
      <c r="P24" s="119">
        <f>IF(RES_hhdet_tes!P24=0,"",RES_hhdet_tes!P24/RES_hhdet_fec!P24)</f>
        <v>0.91885719596216042</v>
      </c>
      <c r="Q24" s="119">
        <f>IF(RES_hhdet_tes!Q24=0,"",RES_hhdet_tes!Q24/RES_hhdet_fec!Q24)</f>
        <v>0.86919927981609779</v>
      </c>
      <c r="R24" s="119">
        <f>IF(RES_hhdet_tes!R24=0,"",RES_hhdet_tes!R24/RES_hhdet_fec!R24)</f>
        <v>0.94378994719186071</v>
      </c>
      <c r="S24" s="119">
        <f>IF(RES_hhdet_tes!S24=0,"",RES_hhdet_tes!S24/RES_hhdet_fec!S24)</f>
        <v>0.94658973683749448</v>
      </c>
      <c r="T24" s="119">
        <f>IF(RES_hhdet_tes!T24=0,"",RES_hhdet_tes!T24/RES_hhdet_fec!T24)</f>
        <v>1.088693690041433</v>
      </c>
      <c r="U24" s="119">
        <f>IF(RES_hhdet_tes!U24=0,"",RES_hhdet_tes!U24/RES_hhdet_fec!U24)</f>
        <v>0.94864462290222995</v>
      </c>
      <c r="V24" s="119">
        <f>IF(RES_hhdet_tes!V24=0,"",RES_hhdet_tes!V24/RES_hhdet_fec!V24)</f>
        <v>0.82075985451793942</v>
      </c>
      <c r="W24" s="119">
        <f>IF(RES_hhdet_tes!W24=0,"",RES_hhdet_tes!W24/RES_hhdet_fec!W24)</f>
        <v>0.84646063552015971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0.39303040769468328</v>
      </c>
      <c r="C25" s="124">
        <f>IF(RES_hhdet_tes!C25=0,"",RES_hhdet_tes!C25/RES_hhdet_fec!C25)</f>
        <v>0.39550778398187936</v>
      </c>
      <c r="D25" s="124">
        <f>IF(RES_hhdet_tes!D25=0,"",RES_hhdet_tes!D25/RES_hhdet_fec!D25)</f>
        <v>0.39933483579917489</v>
      </c>
      <c r="E25" s="124">
        <f>IF(RES_hhdet_tes!E25=0,"",RES_hhdet_tes!E25/RES_hhdet_fec!E25)</f>
        <v>0.39967462188675207</v>
      </c>
      <c r="F25" s="124">
        <f>IF(RES_hhdet_tes!F25=0,"",RES_hhdet_tes!F25/RES_hhdet_fec!F25)</f>
        <v>0.40150329234281196</v>
      </c>
      <c r="G25" s="124">
        <f>IF(RES_hhdet_tes!G25=0,"",RES_hhdet_tes!G25/RES_hhdet_fec!G25)</f>
        <v>0.40253110290191479</v>
      </c>
      <c r="H25" s="124">
        <f>IF(RES_hhdet_tes!H25=0,"",RES_hhdet_tes!H25/RES_hhdet_fec!H25)</f>
        <v>0.40336048900898475</v>
      </c>
      <c r="I25" s="124">
        <f>IF(RES_hhdet_tes!I25=0,"",RES_hhdet_tes!I25/RES_hhdet_fec!I25)</f>
        <v>0.40560399943633246</v>
      </c>
      <c r="J25" s="124">
        <f>IF(RES_hhdet_tes!J25=0,"",RES_hhdet_tes!J25/RES_hhdet_fec!J25)</f>
        <v>0.41004001938463419</v>
      </c>
      <c r="K25" s="124">
        <f>IF(RES_hhdet_tes!K25=0,"",RES_hhdet_tes!K25/RES_hhdet_fec!K25)</f>
        <v>0.4190108700301427</v>
      </c>
      <c r="L25" s="124">
        <f>IF(RES_hhdet_tes!L25=0,"",RES_hhdet_tes!L25/RES_hhdet_fec!L25)</f>
        <v>0.42842375749345113</v>
      </c>
      <c r="M25" s="124">
        <f>IF(RES_hhdet_tes!M25=0,"",RES_hhdet_tes!M25/RES_hhdet_fec!M25)</f>
        <v>0.44651127013783015</v>
      </c>
      <c r="N25" s="124">
        <f>IF(RES_hhdet_tes!N25=0,"",RES_hhdet_tes!N25/RES_hhdet_fec!N25)</f>
        <v>0.47293947457689639</v>
      </c>
      <c r="O25" s="124">
        <f>IF(RES_hhdet_tes!O25=0,"",RES_hhdet_tes!O25/RES_hhdet_fec!O25)</f>
        <v>0.50421914899712694</v>
      </c>
      <c r="P25" s="124">
        <f>IF(RES_hhdet_tes!P25=0,"",RES_hhdet_tes!P25/RES_hhdet_fec!P25)</f>
        <v>0.50774038032252122</v>
      </c>
      <c r="Q25" s="124">
        <f>IF(RES_hhdet_tes!Q25=0,"",RES_hhdet_tes!Q25/RES_hhdet_fec!Q25)</f>
        <v>0.51133882706656408</v>
      </c>
      <c r="R25" s="124">
        <f>IF(RES_hhdet_tes!R25=0,"",RES_hhdet_tes!R25/RES_hhdet_fec!R25)</f>
        <v>0.51481919344498994</v>
      </c>
      <c r="S25" s="124">
        <f>IF(RES_hhdet_tes!S25=0,"",RES_hhdet_tes!S25/RES_hhdet_fec!S25)</f>
        <v>0.51915482791859524</v>
      </c>
      <c r="T25" s="124">
        <f>IF(RES_hhdet_tes!T25=0,"",RES_hhdet_tes!T25/RES_hhdet_fec!T25)</f>
        <v>0.52281489174246698</v>
      </c>
      <c r="U25" s="124">
        <f>IF(RES_hhdet_tes!U25=0,"",RES_hhdet_tes!U25/RES_hhdet_fec!U25)</f>
        <v>0.52285374594654732</v>
      </c>
      <c r="V25" s="124">
        <f>IF(RES_hhdet_tes!V25=0,"",RES_hhdet_tes!V25/RES_hhdet_fec!V25)</f>
        <v>0.52423867721492057</v>
      </c>
      <c r="W25" s="124">
        <f>IF(RES_hhdet_tes!W25=0,"",RES_hhdet_tes!W25/RES_hhdet_fec!W25)</f>
        <v>0.52467598352904643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0.38780812629160144</v>
      </c>
      <c r="C26" s="111">
        <f>IF(RES_hhdet_tes!C26=0,"",RES_hhdet_tes!C26/RES_hhdet_fec!C26)</f>
        <v>0.3907860843651832</v>
      </c>
      <c r="D26" s="111">
        <f>IF(RES_hhdet_tes!D26=0,"",RES_hhdet_tes!D26/RES_hhdet_fec!D26)</f>
        <v>0.39399828672415171</v>
      </c>
      <c r="E26" s="111">
        <f>IF(RES_hhdet_tes!E26=0,"",RES_hhdet_tes!E26/RES_hhdet_fec!E26)</f>
        <v>0.395169711500439</v>
      </c>
      <c r="F26" s="111">
        <f>IF(RES_hhdet_tes!F26=0,"",RES_hhdet_tes!F26/RES_hhdet_fec!F26)</f>
        <v>0.39587113492051745</v>
      </c>
      <c r="G26" s="111">
        <f>IF(RES_hhdet_tes!G26=0,"",RES_hhdet_tes!G26/RES_hhdet_fec!G26)</f>
        <v>0.39691109915616618</v>
      </c>
      <c r="H26" s="111">
        <f>IF(RES_hhdet_tes!H26=0,"",RES_hhdet_tes!H26/RES_hhdet_fec!H26)</f>
        <v>0.39812123425991208</v>
      </c>
      <c r="I26" s="111">
        <f>IF(RES_hhdet_tes!I26=0,"",RES_hhdet_tes!I26/RES_hhdet_fec!I26)</f>
        <v>0.40050568506280526</v>
      </c>
      <c r="J26" s="111">
        <f>IF(RES_hhdet_tes!J26=0,"",RES_hhdet_tes!J26/RES_hhdet_fec!J26)</f>
        <v>0.40474220110323766</v>
      </c>
      <c r="K26" s="111">
        <f>IF(RES_hhdet_tes!K26=0,"",RES_hhdet_tes!K26/RES_hhdet_fec!K26)</f>
        <v>0.41373672427015779</v>
      </c>
      <c r="L26" s="111">
        <f>IF(RES_hhdet_tes!L26=0,"",RES_hhdet_tes!L26/RES_hhdet_fec!L26)</f>
        <v>0.42279810551764413</v>
      </c>
      <c r="M26" s="111">
        <f>IF(RES_hhdet_tes!M26=0,"",RES_hhdet_tes!M26/RES_hhdet_fec!M26)</f>
        <v>0.44099790831401353</v>
      </c>
      <c r="N26" s="111">
        <f>IF(RES_hhdet_tes!N26=0,"",RES_hhdet_tes!N26/RES_hhdet_fec!N26)</f>
        <v>0.46881138651555965</v>
      </c>
      <c r="O26" s="111">
        <f>IF(RES_hhdet_tes!O26=0,"",RES_hhdet_tes!O26/RES_hhdet_fec!O26)</f>
        <v>0.4991755821264024</v>
      </c>
      <c r="P26" s="111">
        <f>IF(RES_hhdet_tes!P26=0,"",RES_hhdet_tes!P26/RES_hhdet_fec!P26)</f>
        <v>0.50280616177158055</v>
      </c>
      <c r="Q26" s="111">
        <f>IF(RES_hhdet_tes!Q26=0,"",RES_hhdet_tes!Q26/RES_hhdet_fec!Q26)</f>
        <v>0.50632590031256408</v>
      </c>
      <c r="R26" s="111">
        <f>IF(RES_hhdet_tes!R26=0,"",RES_hhdet_tes!R26/RES_hhdet_fec!R26)</f>
        <v>0.50983749189643301</v>
      </c>
      <c r="S26" s="111">
        <f>IF(RES_hhdet_tes!S26=0,"",RES_hhdet_tes!S26/RES_hhdet_fec!S26)</f>
        <v>0.51381567493044555</v>
      </c>
      <c r="T26" s="111">
        <f>IF(RES_hhdet_tes!T26=0,"",RES_hhdet_tes!T26/RES_hhdet_fec!T26)</f>
        <v>0.51667037669070637</v>
      </c>
      <c r="U26" s="111">
        <f>IF(RES_hhdet_tes!U26=0,"",RES_hhdet_tes!U26/RES_hhdet_fec!U26)</f>
        <v>0.51720324419546138</v>
      </c>
      <c r="V26" s="111">
        <f>IF(RES_hhdet_tes!V26=0,"",RES_hhdet_tes!V26/RES_hhdet_fec!V26)</f>
        <v>0.51877883618810428</v>
      </c>
      <c r="W26" s="111">
        <f>IF(RES_hhdet_tes!W26=0,"",RES_hhdet_tes!W26/RES_hhdet_fec!W26)</f>
        <v>0.51918757972345064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1.8642351734849059</v>
      </c>
      <c r="C28" s="124">
        <f>IF(RES_hhdet_tes!C28=0,"",RES_hhdet_tes!C28/RES_hhdet_fec!C28)</f>
        <v>2.0716010216933385</v>
      </c>
      <c r="D28" s="124">
        <f>IF(RES_hhdet_tes!D28=0,"",RES_hhdet_tes!D28/RES_hhdet_fec!D28)</f>
        <v>2.1890616693843765</v>
      </c>
      <c r="E28" s="124">
        <f>IF(RES_hhdet_tes!E28=0,"",RES_hhdet_tes!E28/RES_hhdet_fec!E28)</f>
        <v>2.2803586447700375</v>
      </c>
      <c r="F28" s="124">
        <f>IF(RES_hhdet_tes!F28=0,"",RES_hhdet_tes!F28/RES_hhdet_fec!F28)</f>
        <v>2.3783326434812309</v>
      </c>
      <c r="G28" s="124">
        <f>IF(RES_hhdet_tes!G28=0,"",RES_hhdet_tes!G28/RES_hhdet_fec!G28)</f>
        <v>2.4783523867452706</v>
      </c>
      <c r="H28" s="124">
        <f>IF(RES_hhdet_tes!H28=0,"",RES_hhdet_tes!H28/RES_hhdet_fec!H28)</f>
        <v>2.6173024182420388</v>
      </c>
      <c r="I28" s="124">
        <f>IF(RES_hhdet_tes!I28=0,"",RES_hhdet_tes!I28/RES_hhdet_fec!I28)</f>
        <v>2.7047982390021512</v>
      </c>
      <c r="J28" s="124">
        <f>IF(RES_hhdet_tes!J28=0,"",RES_hhdet_tes!J28/RES_hhdet_fec!J28)</f>
        <v>2.7507075476926852</v>
      </c>
      <c r="K28" s="124">
        <f>IF(RES_hhdet_tes!K28=0,"",RES_hhdet_tes!K28/RES_hhdet_fec!K28)</f>
        <v>2.9012024552204716</v>
      </c>
      <c r="L28" s="124">
        <f>IF(RES_hhdet_tes!L28=0,"",RES_hhdet_tes!L28/RES_hhdet_fec!L28)</f>
        <v>3.0993568131218541</v>
      </c>
      <c r="M28" s="124">
        <f>IF(RES_hhdet_tes!M28=0,"",RES_hhdet_tes!M28/RES_hhdet_fec!M28)</f>
        <v>3.2835148451510725</v>
      </c>
      <c r="N28" s="124">
        <f>IF(RES_hhdet_tes!N28=0,"",RES_hhdet_tes!N28/RES_hhdet_fec!N28)</f>
        <v>3.4261848403173261</v>
      </c>
      <c r="O28" s="124">
        <f>IF(RES_hhdet_tes!O28=0,"",RES_hhdet_tes!O28/RES_hhdet_fec!O28)</f>
        <v>3.601052975343026</v>
      </c>
      <c r="P28" s="124">
        <f>IF(RES_hhdet_tes!P28=0,"",RES_hhdet_tes!P28/RES_hhdet_fec!P28)</f>
        <v>3.6716590414785482</v>
      </c>
      <c r="Q28" s="124">
        <f>IF(RES_hhdet_tes!Q28=0,"",RES_hhdet_tes!Q28/RES_hhdet_fec!Q28)</f>
        <v>3.7131544493509065</v>
      </c>
      <c r="R28" s="124">
        <f>IF(RES_hhdet_tes!R28=0,"",RES_hhdet_tes!R28/RES_hhdet_fec!R28)</f>
        <v>3.7475340870593792</v>
      </c>
      <c r="S28" s="124">
        <f>IF(RES_hhdet_tes!S28=0,"",RES_hhdet_tes!S28/RES_hhdet_fec!S28)</f>
        <v>3.80235597368796</v>
      </c>
      <c r="T28" s="124">
        <f>IF(RES_hhdet_tes!T28=0,"",RES_hhdet_tes!T28/RES_hhdet_fec!T28)</f>
        <v>3.8789898862310195</v>
      </c>
      <c r="U28" s="124">
        <f>IF(RES_hhdet_tes!U28=0,"",RES_hhdet_tes!U28/RES_hhdet_fec!U28)</f>
        <v>3.962848265087779</v>
      </c>
      <c r="V28" s="124">
        <f>IF(RES_hhdet_tes!V28=0,"",RES_hhdet_tes!V28/RES_hhdet_fec!V28)</f>
        <v>4.0613289376684882</v>
      </c>
      <c r="W28" s="124">
        <f>IF(RES_hhdet_tes!W28=0,"",RES_hhdet_tes!W28/RES_hhdet_fec!W28)</f>
        <v>4.2786536127358996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1.8642351734849059</v>
      </c>
      <c r="C29" s="111">
        <f>IF(RES_hhdet_tes!C29=0,"",RES_hhdet_tes!C29/RES_hhdet_fec!C29)</f>
        <v>2.0716010216933385</v>
      </c>
      <c r="D29" s="111">
        <f>IF(RES_hhdet_tes!D29=0,"",RES_hhdet_tes!D29/RES_hhdet_fec!D29)</f>
        <v>2.1890616693843765</v>
      </c>
      <c r="E29" s="111">
        <f>IF(RES_hhdet_tes!E29=0,"",RES_hhdet_tes!E29/RES_hhdet_fec!E29)</f>
        <v>2.2803586447700375</v>
      </c>
      <c r="F29" s="111">
        <f>IF(RES_hhdet_tes!F29=0,"",RES_hhdet_tes!F29/RES_hhdet_fec!F29)</f>
        <v>2.3783326434812309</v>
      </c>
      <c r="G29" s="111">
        <f>IF(RES_hhdet_tes!G29=0,"",RES_hhdet_tes!G29/RES_hhdet_fec!G29)</f>
        <v>2.4783523867452706</v>
      </c>
      <c r="H29" s="111">
        <f>IF(RES_hhdet_tes!H29=0,"",RES_hhdet_tes!H29/RES_hhdet_fec!H29)</f>
        <v>2.6173024182420388</v>
      </c>
      <c r="I29" s="111">
        <f>IF(RES_hhdet_tes!I29=0,"",RES_hhdet_tes!I29/RES_hhdet_fec!I29)</f>
        <v>2.7047982390021512</v>
      </c>
      <c r="J29" s="111">
        <f>IF(RES_hhdet_tes!J29=0,"",RES_hhdet_tes!J29/RES_hhdet_fec!J29)</f>
        <v>2.7507075476926852</v>
      </c>
      <c r="K29" s="111">
        <f>IF(RES_hhdet_tes!K29=0,"",RES_hhdet_tes!K29/RES_hhdet_fec!K29)</f>
        <v>2.9012024552204716</v>
      </c>
      <c r="L29" s="111">
        <f>IF(RES_hhdet_tes!L29=0,"",RES_hhdet_tes!L29/RES_hhdet_fec!L29)</f>
        <v>3.0993568131218541</v>
      </c>
      <c r="M29" s="111">
        <f>IF(RES_hhdet_tes!M29=0,"",RES_hhdet_tes!M29/RES_hhdet_fec!M29)</f>
        <v>3.2835148451510725</v>
      </c>
      <c r="N29" s="111">
        <f>IF(RES_hhdet_tes!N29=0,"",RES_hhdet_tes!N29/RES_hhdet_fec!N29)</f>
        <v>3.4261848403173261</v>
      </c>
      <c r="O29" s="111">
        <f>IF(RES_hhdet_tes!O29=0,"",RES_hhdet_tes!O29/RES_hhdet_fec!O29)</f>
        <v>3.601052975343026</v>
      </c>
      <c r="P29" s="111">
        <f>IF(RES_hhdet_tes!P29=0,"",RES_hhdet_tes!P29/RES_hhdet_fec!P29)</f>
        <v>3.6716590414785482</v>
      </c>
      <c r="Q29" s="111">
        <f>IF(RES_hhdet_tes!Q29=0,"",RES_hhdet_tes!Q29/RES_hhdet_fec!Q29)</f>
        <v>3.7131544493509065</v>
      </c>
      <c r="R29" s="111">
        <f>IF(RES_hhdet_tes!R29=0,"",RES_hhdet_tes!R29/RES_hhdet_fec!R29)</f>
        <v>3.7475340870593792</v>
      </c>
      <c r="S29" s="111">
        <f>IF(RES_hhdet_tes!S29=0,"",RES_hhdet_tes!S29/RES_hhdet_fec!S29)</f>
        <v>3.80235597368796</v>
      </c>
      <c r="T29" s="111">
        <f>IF(RES_hhdet_tes!T29=0,"",RES_hhdet_tes!T29/RES_hhdet_fec!T29)</f>
        <v>3.8789898862310195</v>
      </c>
      <c r="U29" s="111">
        <f>IF(RES_hhdet_tes!U29=0,"",RES_hhdet_tes!U29/RES_hhdet_fec!U29)</f>
        <v>3.962848265087779</v>
      </c>
      <c r="V29" s="111">
        <f>IF(RES_hhdet_tes!V29=0,"",RES_hhdet_tes!V29/RES_hhdet_fec!V29)</f>
        <v>4.0613289376684882</v>
      </c>
      <c r="W29" s="111">
        <f>IF(RES_hhdet_tes!W29=0,"",RES_hhdet_tes!W29/RES_hhdet_fec!W29)</f>
        <v>4.2786536127358996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0.51309956029926429</v>
      </c>
      <c r="C30" s="124">
        <f>IF(RES_hhdet_tes!C30=0,"",RES_hhdet_tes!C30/RES_hhdet_fec!C30)</f>
        <v>0.51568139565770976</v>
      </c>
      <c r="D30" s="124">
        <f>IF(RES_hhdet_tes!D30=0,"",RES_hhdet_tes!D30/RES_hhdet_fec!D30)</f>
        <v>0.52390647782558186</v>
      </c>
      <c r="E30" s="124">
        <f>IF(RES_hhdet_tes!E30=0,"",RES_hhdet_tes!E30/RES_hhdet_fec!E30)</f>
        <v>0.52830737164048336</v>
      </c>
      <c r="F30" s="124">
        <f>IF(RES_hhdet_tes!F30=0,"",RES_hhdet_tes!F30/RES_hhdet_fec!F30)</f>
        <v>0.53261592847695116</v>
      </c>
      <c r="G30" s="124">
        <f>IF(RES_hhdet_tes!G30=0,"",RES_hhdet_tes!G30/RES_hhdet_fec!G30)</f>
        <v>0.539509728909776</v>
      </c>
      <c r="H30" s="124">
        <f>IF(RES_hhdet_tes!H30=0,"",RES_hhdet_tes!H30/RES_hhdet_fec!H30)</f>
        <v>0.54840684468416079</v>
      </c>
      <c r="I30" s="124">
        <f>IF(RES_hhdet_tes!I30=0,"",RES_hhdet_tes!I30/RES_hhdet_fec!I30)</f>
        <v>0.55441217844858359</v>
      </c>
      <c r="J30" s="124">
        <f>IF(RES_hhdet_tes!J30=0,"",RES_hhdet_tes!J30/RES_hhdet_fec!J30)</f>
        <v>0.55714331444487508</v>
      </c>
      <c r="K30" s="124">
        <f>IF(RES_hhdet_tes!K30=0,"",RES_hhdet_tes!K30/RES_hhdet_fec!K30)</f>
        <v>0.56848846109079409</v>
      </c>
      <c r="L30" s="124">
        <f>IF(RES_hhdet_tes!L30=0,"",RES_hhdet_tes!L30/RES_hhdet_fec!L30)</f>
        <v>0.61746696488603248</v>
      </c>
      <c r="M30" s="124">
        <f>IF(RES_hhdet_tes!M30=0,"",RES_hhdet_tes!M30/RES_hhdet_fec!M30)</f>
        <v>0.63038102437447485</v>
      </c>
      <c r="N30" s="124">
        <f>IF(RES_hhdet_tes!N30=0,"",RES_hhdet_tes!N30/RES_hhdet_fec!N30)</f>
        <v>0.67120932399409428</v>
      </c>
      <c r="O30" s="124">
        <f>IF(RES_hhdet_tes!O30=0,"",RES_hhdet_tes!O30/RES_hhdet_fec!O30)</f>
        <v>0.67281206997983101</v>
      </c>
      <c r="P30" s="124">
        <f>IF(RES_hhdet_tes!P30=0,"",RES_hhdet_tes!P30/RES_hhdet_fec!P30)</f>
        <v>0.68107188909098215</v>
      </c>
      <c r="Q30" s="124">
        <f>IF(RES_hhdet_tes!Q30=0,"",RES_hhdet_tes!Q30/RES_hhdet_fec!Q30)</f>
        <v>0.68046963613364764</v>
      </c>
      <c r="R30" s="124">
        <f>IF(RES_hhdet_tes!R30=0,"",RES_hhdet_tes!R30/RES_hhdet_fec!R30)</f>
        <v>0.68348869062747153</v>
      </c>
      <c r="S30" s="124">
        <f>IF(RES_hhdet_tes!S30=0,"",RES_hhdet_tes!S30/RES_hhdet_fec!S30)</f>
        <v>0.67405179122399983</v>
      </c>
      <c r="T30" s="124">
        <f>IF(RES_hhdet_tes!T30=0,"",RES_hhdet_tes!T30/RES_hhdet_fec!T30)</f>
        <v>0.65466876616104397</v>
      </c>
      <c r="U30" s="124">
        <f>IF(RES_hhdet_tes!U30=0,"",RES_hhdet_tes!U30/RES_hhdet_fec!U30)</f>
        <v>0.66373982580716928</v>
      </c>
      <c r="V30" s="124">
        <f>IF(RES_hhdet_tes!V30=0,"",RES_hhdet_tes!V30/RES_hhdet_fec!V30)</f>
        <v>0.67664842741915676</v>
      </c>
      <c r="W30" s="124">
        <f>IF(RES_hhdet_tes!W30=0,"",RES_hhdet_tes!W30/RES_hhdet_fec!W30)</f>
        <v>0.70267883824472588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0.51309956029926429</v>
      </c>
      <c r="C35" s="112">
        <f>IF(RES_hhdet_tes!C35=0,"",RES_hhdet_tes!C35/RES_hhdet_fec!C35)</f>
        <v>0.51568139565770976</v>
      </c>
      <c r="D35" s="112">
        <f>IF(RES_hhdet_tes!D35=0,"",RES_hhdet_tes!D35/RES_hhdet_fec!D35)</f>
        <v>0.51814931499073302</v>
      </c>
      <c r="E35" s="112">
        <f>IF(RES_hhdet_tes!E35=0,"",RES_hhdet_tes!E35/RES_hhdet_fec!E35)</f>
        <v>0.52072564634525931</v>
      </c>
      <c r="F35" s="112">
        <f>IF(RES_hhdet_tes!F35=0,"",RES_hhdet_tes!F35/RES_hhdet_fec!F35)</f>
        <v>0.52387669595370856</v>
      </c>
      <c r="G35" s="112">
        <f>IF(RES_hhdet_tes!G35=0,"",RES_hhdet_tes!G35/RES_hhdet_fec!G35)</f>
        <v>0.52816279468236949</v>
      </c>
      <c r="H35" s="112">
        <f>IF(RES_hhdet_tes!H35=0,"",RES_hhdet_tes!H35/RES_hhdet_fec!H35)</f>
        <v>0.53408621890844687</v>
      </c>
      <c r="I35" s="112">
        <f>IF(RES_hhdet_tes!I35=0,"",RES_hhdet_tes!I35/RES_hhdet_fec!I35)</f>
        <v>0.53731281286869381</v>
      </c>
      <c r="J35" s="112">
        <f>IF(RES_hhdet_tes!J35=0,"",RES_hhdet_tes!J35/RES_hhdet_fec!J35)</f>
        <v>0.53843964871344985</v>
      </c>
      <c r="K35" s="112">
        <f>IF(RES_hhdet_tes!K35=0,"",RES_hhdet_tes!K35/RES_hhdet_fec!K35)</f>
        <v>0.54002267040581264</v>
      </c>
      <c r="L35" s="112">
        <f>IF(RES_hhdet_tes!L35=0,"",RES_hhdet_tes!L35/RES_hhdet_fec!L35)</f>
        <v>0.54116198186039621</v>
      </c>
      <c r="M35" s="112">
        <f>IF(RES_hhdet_tes!M35=0,"",RES_hhdet_tes!M35/RES_hhdet_fec!M35)</f>
        <v>0.54465030696792682</v>
      </c>
      <c r="N35" s="112">
        <f>IF(RES_hhdet_tes!N35=0,"",RES_hhdet_tes!N35/RES_hhdet_fec!N35)</f>
        <v>0.5498249681057138</v>
      </c>
      <c r="O35" s="112">
        <f>IF(RES_hhdet_tes!O35=0,"",RES_hhdet_tes!O35/RES_hhdet_fec!O35)</f>
        <v>0.56493854005819899</v>
      </c>
      <c r="P35" s="112">
        <f>IF(RES_hhdet_tes!P35=0,"",RES_hhdet_tes!P35/RES_hhdet_fec!P35)</f>
        <v>0.56891184179850074</v>
      </c>
      <c r="Q35" s="112">
        <f>IF(RES_hhdet_tes!Q35=0,"",RES_hhdet_tes!Q35/RES_hhdet_fec!Q35)</f>
        <v>0.57520630791277505</v>
      </c>
      <c r="R35" s="112">
        <f>IF(RES_hhdet_tes!R35=0,"",RES_hhdet_tes!R35/RES_hhdet_fec!R35)</f>
        <v>0.57928678125191935</v>
      </c>
      <c r="S35" s="112">
        <f>IF(RES_hhdet_tes!S35=0,"",RES_hhdet_tes!S35/RES_hhdet_fec!S35)</f>
        <v>0.58403296265044735</v>
      </c>
      <c r="T35" s="112">
        <f>IF(RES_hhdet_tes!T35=0,"",RES_hhdet_tes!T35/RES_hhdet_fec!T35)</f>
        <v>0.58689381854051414</v>
      </c>
      <c r="U35" s="112">
        <f>IF(RES_hhdet_tes!U35=0,"",RES_hhdet_tes!U35/RES_hhdet_fec!U35)</f>
        <v>0.60442190314259048</v>
      </c>
      <c r="V35" s="112">
        <f>IF(RES_hhdet_tes!V35=0,"",RES_hhdet_tes!V35/RES_hhdet_fec!V35)</f>
        <v>0.63024675612142889</v>
      </c>
      <c r="W35" s="112">
        <f>IF(RES_hhdet_tes!W35=0,"",RES_hhdet_tes!W35/RES_hhdet_fec!W35)</f>
        <v>0.6605024125802591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0.8678339681584426</v>
      </c>
      <c r="E36" s="113">
        <f>IF(RES_hhdet_tes!E36=0,"",RES_hhdet_tes!E36/RES_hhdet_fec!E36)</f>
        <v>0.86809407746531564</v>
      </c>
      <c r="F36" s="113">
        <f>IF(RES_hhdet_tes!F36=0,"",RES_hhdet_tes!F36/RES_hhdet_fec!F36)</f>
        <v>0.86835111155411915</v>
      </c>
      <c r="G36" s="113">
        <f>IF(RES_hhdet_tes!G36=0,"",RES_hhdet_tes!G36/RES_hhdet_fec!G36)</f>
        <v>0.86847063256807777</v>
      </c>
      <c r="H36" s="113">
        <f>IF(RES_hhdet_tes!H36=0,"",RES_hhdet_tes!H36/RES_hhdet_fec!H36)</f>
        <v>0.86912032052614008</v>
      </c>
      <c r="I36" s="113">
        <f>IF(RES_hhdet_tes!I36=0,"",RES_hhdet_tes!I36/RES_hhdet_fec!I36)</f>
        <v>0.87000886762166996</v>
      </c>
      <c r="J36" s="113">
        <f>IF(RES_hhdet_tes!J36=0,"",RES_hhdet_tes!J36/RES_hhdet_fec!J36)</f>
        <v>0.8704350822839183</v>
      </c>
      <c r="K36" s="113">
        <f>IF(RES_hhdet_tes!K36=0,"",RES_hhdet_tes!K36/RES_hhdet_fec!K36)</f>
        <v>0.72733398214440836</v>
      </c>
      <c r="L36" s="113">
        <f>IF(RES_hhdet_tes!L36=0,"",RES_hhdet_tes!L36/RES_hhdet_fec!L36)</f>
        <v>0.92096500321070029</v>
      </c>
      <c r="M36" s="113">
        <f>IF(RES_hhdet_tes!M36=0,"",RES_hhdet_tes!M36/RES_hhdet_fec!M36)</f>
        <v>0.8749683294178795</v>
      </c>
      <c r="N36" s="113">
        <f>IF(RES_hhdet_tes!N36=0,"",RES_hhdet_tes!N36/RES_hhdet_fec!N36)</f>
        <v>0.87695868345077788</v>
      </c>
      <c r="O36" s="113">
        <f>IF(RES_hhdet_tes!O36=0,"",RES_hhdet_tes!O36/RES_hhdet_fec!O36)</f>
        <v>0.90667221947639109</v>
      </c>
      <c r="P36" s="113">
        <f>IF(RES_hhdet_tes!P36=0,"",RES_hhdet_tes!P36/RES_hhdet_fec!P36)</f>
        <v>0.92713027654708569</v>
      </c>
      <c r="Q36" s="113">
        <f>IF(RES_hhdet_tes!Q36=0,"",RES_hhdet_tes!Q36/RES_hhdet_fec!Q36)</f>
        <v>0.91598758472143971</v>
      </c>
      <c r="R36" s="113">
        <f>IF(RES_hhdet_tes!R36=0,"",RES_hhdet_tes!R36/RES_hhdet_fec!R36)</f>
        <v>0.92954564878421286</v>
      </c>
      <c r="S36" s="113">
        <f>IF(RES_hhdet_tes!S36=0,"",RES_hhdet_tes!S36/RES_hhdet_fec!S36)</f>
        <v>0.91303779652336869</v>
      </c>
      <c r="T36" s="113">
        <f>IF(RES_hhdet_tes!T36=0,"",RES_hhdet_tes!T36/RES_hhdet_fec!T36)</f>
        <v>0.84977111701079366</v>
      </c>
      <c r="U36" s="113">
        <f>IF(RES_hhdet_tes!U36=0,"",RES_hhdet_tes!U36/RES_hhdet_fec!U36)</f>
        <v>0.87163160611025448</v>
      </c>
      <c r="V36" s="113">
        <f>IF(RES_hhdet_tes!V36=0,"",RES_hhdet_tes!V36/RES_hhdet_fec!V36)</f>
        <v>0.92388345189111576</v>
      </c>
      <c r="W36" s="113">
        <f>IF(RES_hhdet_tes!W36=0,"",RES_hhdet_tes!W36/RES_hhdet_fec!W36)</f>
        <v>0.91360847457074168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0.53381487789631288</v>
      </c>
      <c r="E37" s="111">
        <f>IF(RES_hhdet_tes!E37=0,"",RES_hhdet_tes!E37/RES_hhdet_fec!E37)</f>
        <v>0.53414207967307314</v>
      </c>
      <c r="F37" s="111">
        <f>IF(RES_hhdet_tes!F37=0,"",RES_hhdet_tes!F37/RES_hhdet_fec!F37)</f>
        <v>0.53433126752086646</v>
      </c>
      <c r="G37" s="111">
        <f>IF(RES_hhdet_tes!G37=0,"",RES_hhdet_tes!G37/RES_hhdet_fec!G37)</f>
        <v>0.53522863538186638</v>
      </c>
      <c r="H37" s="111">
        <f>IF(RES_hhdet_tes!H37=0,"",RES_hhdet_tes!H37/RES_hhdet_fec!H37)</f>
        <v>0.53627239695715878</v>
      </c>
      <c r="I37" s="111">
        <f>IF(RES_hhdet_tes!I37=0,"",RES_hhdet_tes!I37/RES_hhdet_fec!I37)</f>
        <v>0.53742151888576994</v>
      </c>
      <c r="J37" s="111">
        <f>IF(RES_hhdet_tes!J37=0,"",RES_hhdet_tes!J37/RES_hhdet_fec!J37)</f>
        <v>0.53896103311771615</v>
      </c>
      <c r="K37" s="111">
        <f>IF(RES_hhdet_tes!K37=0,"",RES_hhdet_tes!K37/RES_hhdet_fec!K37)</f>
        <v>0.54513008081943948</v>
      </c>
      <c r="L37" s="111">
        <f>IF(RES_hhdet_tes!L37=0,"",RES_hhdet_tes!L37/RES_hhdet_fec!L37)</f>
        <v>0.54843768259106762</v>
      </c>
      <c r="M37" s="111">
        <f>IF(RES_hhdet_tes!M37=0,"",RES_hhdet_tes!M37/RES_hhdet_fec!M37)</f>
        <v>0.55030064504146103</v>
      </c>
      <c r="N37" s="111">
        <f>IF(RES_hhdet_tes!N37=0,"",RES_hhdet_tes!N37/RES_hhdet_fec!N37)</f>
        <v>0.55536681105869945</v>
      </c>
      <c r="O37" s="111">
        <f>IF(RES_hhdet_tes!O37=0,"",RES_hhdet_tes!O37/RES_hhdet_fec!O37)</f>
        <v>0.55616201331519788</v>
      </c>
      <c r="P37" s="111">
        <f>IF(RES_hhdet_tes!P37=0,"",RES_hhdet_tes!P37/RES_hhdet_fec!P37)</f>
        <v>0.55798898183479262</v>
      </c>
      <c r="Q37" s="111">
        <f>IF(RES_hhdet_tes!Q37=0,"",RES_hhdet_tes!Q37/RES_hhdet_fec!Q37)</f>
        <v>0.56217873305957611</v>
      </c>
      <c r="R37" s="111">
        <f>IF(RES_hhdet_tes!R37=0,"",RES_hhdet_tes!R37/RES_hhdet_fec!R37)</f>
        <v>0.56650632250589472</v>
      </c>
      <c r="S37" s="111">
        <f>IF(RES_hhdet_tes!S37=0,"",RES_hhdet_tes!S37/RES_hhdet_fec!S37)</f>
        <v>0.57692834734338772</v>
      </c>
      <c r="T37" s="111">
        <f>IF(RES_hhdet_tes!T37=0,"",RES_hhdet_tes!T37/RES_hhdet_fec!T37)</f>
        <v>0.58558792768085033</v>
      </c>
      <c r="U37" s="111">
        <f>IF(RES_hhdet_tes!U37=0,"",RES_hhdet_tes!U37/RES_hhdet_fec!U37)</f>
        <v>0.60008485240656306</v>
      </c>
      <c r="V37" s="111">
        <f>IF(RES_hhdet_tes!V37=0,"",RES_hhdet_tes!V37/RES_hhdet_fec!V37)</f>
        <v>0.64292793465123277</v>
      </c>
      <c r="W37" s="111">
        <f>IF(RES_hhdet_tes!W37=0,"",RES_hhdet_tes!W37/RES_hhdet_fec!W37)</f>
        <v>0.64551159246230783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0.60705726781274161</v>
      </c>
      <c r="C39" s="124">
        <f>IF(RES_hhdet_tes!C39=0,"",RES_hhdet_tes!C39/RES_hhdet_fec!C39)</f>
        <v>0.59997260089617499</v>
      </c>
      <c r="D39" s="124">
        <f>IF(RES_hhdet_tes!D39=0,"",RES_hhdet_tes!D39/RES_hhdet_fec!D39)</f>
        <v>0.61091866455077548</v>
      </c>
      <c r="E39" s="124">
        <f>IF(RES_hhdet_tes!E39=0,"",RES_hhdet_tes!E39/RES_hhdet_fec!E39)</f>
        <v>0.6179364396302609</v>
      </c>
      <c r="F39" s="124">
        <f>IF(RES_hhdet_tes!F39=0,"",RES_hhdet_tes!F39/RES_hhdet_fec!F39)</f>
        <v>0.61612755896870453</v>
      </c>
      <c r="G39" s="124">
        <f>IF(RES_hhdet_tes!G39=0,"",RES_hhdet_tes!G39/RES_hhdet_fec!G39)</f>
        <v>0.61909428210915274</v>
      </c>
      <c r="H39" s="124">
        <f>IF(RES_hhdet_tes!H39=0,"",RES_hhdet_tes!H39/RES_hhdet_fec!H39)</f>
        <v>0.62350273047526561</v>
      </c>
      <c r="I39" s="124">
        <f>IF(RES_hhdet_tes!I39=0,"",RES_hhdet_tes!I39/RES_hhdet_fec!I39)</f>
        <v>0.62237271074048339</v>
      </c>
      <c r="J39" s="124">
        <f>IF(RES_hhdet_tes!J39=0,"",RES_hhdet_tes!J39/RES_hhdet_fec!J39)</f>
        <v>0.61587013718371797</v>
      </c>
      <c r="K39" s="124">
        <f>IF(RES_hhdet_tes!K39=0,"",RES_hhdet_tes!K39/RES_hhdet_fec!K39)</f>
        <v>0.61267515738460021</v>
      </c>
      <c r="L39" s="124">
        <f>IF(RES_hhdet_tes!L39=0,"",RES_hhdet_tes!L39/RES_hhdet_fec!L39)</f>
        <v>0.6228890020272817</v>
      </c>
      <c r="M39" s="124">
        <f>IF(RES_hhdet_tes!M39=0,"",RES_hhdet_tes!M39/RES_hhdet_fec!M39)</f>
        <v>0.62682107165438061</v>
      </c>
      <c r="N39" s="124">
        <f>IF(RES_hhdet_tes!N39=0,"",RES_hhdet_tes!N39/RES_hhdet_fec!N39)</f>
        <v>0.61477432723868897</v>
      </c>
      <c r="O39" s="124">
        <f>IF(RES_hhdet_tes!O39=0,"",RES_hhdet_tes!O39/RES_hhdet_fec!O39)</f>
        <v>0.62635081492378286</v>
      </c>
      <c r="P39" s="124">
        <f>IF(RES_hhdet_tes!P39=0,"",RES_hhdet_tes!P39/RES_hhdet_fec!P39)</f>
        <v>0.62883019231973503</v>
      </c>
      <c r="Q39" s="124">
        <f>IF(RES_hhdet_tes!Q39=0,"",RES_hhdet_tes!Q39/RES_hhdet_fec!Q39)</f>
        <v>0.63253372556003506</v>
      </c>
      <c r="R39" s="124">
        <f>IF(RES_hhdet_tes!R39=0,"",RES_hhdet_tes!R39/RES_hhdet_fec!R39)</f>
        <v>0.64438778743064573</v>
      </c>
      <c r="S39" s="124">
        <f>IF(RES_hhdet_tes!S39=0,"",RES_hhdet_tes!S39/RES_hhdet_fec!S39)</f>
        <v>0.61933396316112177</v>
      </c>
      <c r="T39" s="124">
        <f>IF(RES_hhdet_tes!T39=0,"",RES_hhdet_tes!T39/RES_hhdet_fec!T39)</f>
        <v>0.62836858496140202</v>
      </c>
      <c r="U39" s="124">
        <f>IF(RES_hhdet_tes!U39=0,"",RES_hhdet_tes!U39/RES_hhdet_fec!U39)</f>
        <v>0.63575640474931061</v>
      </c>
      <c r="V39" s="124">
        <f>IF(RES_hhdet_tes!V39=0,"",RES_hhdet_tes!V39/RES_hhdet_fec!V39)</f>
        <v>0.64677608698001687</v>
      </c>
      <c r="W39" s="124">
        <f>IF(RES_hhdet_tes!W39=0,"",RES_hhdet_tes!W39/RES_hhdet_fec!W39)</f>
        <v>0.64780211727860615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0.58041664793514103</v>
      </c>
      <c r="C40" s="111">
        <f>IF(RES_hhdet_tes!C40=0,"",RES_hhdet_tes!C40/RES_hhdet_fec!C40)</f>
        <v>0.58131498354968136</v>
      </c>
      <c r="D40" s="111">
        <f>IF(RES_hhdet_tes!D40=0,"",RES_hhdet_tes!D40/RES_hhdet_fec!D40)</f>
        <v>0.58215677075066685</v>
      </c>
      <c r="E40" s="111">
        <f>IF(RES_hhdet_tes!E40=0,"",RES_hhdet_tes!E40/RES_hhdet_fec!E40)</f>
        <v>0.58299671696623989</v>
      </c>
      <c r="F40" s="111">
        <f>IF(RES_hhdet_tes!F40=0,"",RES_hhdet_tes!F40/RES_hhdet_fec!F40)</f>
        <v>0.58408990058131094</v>
      </c>
      <c r="G40" s="111">
        <f>IF(RES_hhdet_tes!G40=0,"",RES_hhdet_tes!G40/RES_hhdet_fec!G40)</f>
        <v>0.58564952326454667</v>
      </c>
      <c r="H40" s="111">
        <f>IF(RES_hhdet_tes!H40=0,"",RES_hhdet_tes!H40/RES_hhdet_fec!H40)</f>
        <v>0.58777146155227311</v>
      </c>
      <c r="I40" s="111">
        <f>IF(RES_hhdet_tes!I40=0,"",RES_hhdet_tes!I40/RES_hhdet_fec!I40)</f>
        <v>0.58891646036335621</v>
      </c>
      <c r="J40" s="111">
        <f>IF(RES_hhdet_tes!J40=0,"",RES_hhdet_tes!J40/RES_hhdet_fec!J40)</f>
        <v>0.58932320700306029</v>
      </c>
      <c r="K40" s="111">
        <f>IF(RES_hhdet_tes!K40=0,"",RES_hhdet_tes!K40/RES_hhdet_fec!K40)</f>
        <v>0.59005721997025729</v>
      </c>
      <c r="L40" s="111">
        <f>IF(RES_hhdet_tes!L40=0,"",RES_hhdet_tes!L40/RES_hhdet_fec!L40)</f>
        <v>0.59057960396017362</v>
      </c>
      <c r="M40" s="111">
        <f>IF(RES_hhdet_tes!M40=0,"",RES_hhdet_tes!M40/RES_hhdet_fec!M40)</f>
        <v>0.59118314887412637</v>
      </c>
      <c r="N40" s="111">
        <f>IF(RES_hhdet_tes!N40=0,"",RES_hhdet_tes!N40/RES_hhdet_fec!N40)</f>
        <v>0.59189913549779949</v>
      </c>
      <c r="O40" s="111">
        <f>IF(RES_hhdet_tes!O40=0,"",RES_hhdet_tes!O40/RES_hhdet_fec!O40)</f>
        <v>0.5924515642601329</v>
      </c>
      <c r="P40" s="111">
        <f>IF(RES_hhdet_tes!P40=0,"",RES_hhdet_tes!P40/RES_hhdet_fec!P40)</f>
        <v>0.59256082490887774</v>
      </c>
      <c r="Q40" s="111">
        <f>IF(RES_hhdet_tes!Q40=0,"",RES_hhdet_tes!Q40/RES_hhdet_fec!Q40)</f>
        <v>0.59268333771211434</v>
      </c>
      <c r="R40" s="111">
        <f>IF(RES_hhdet_tes!R40=0,"",RES_hhdet_tes!R40/RES_hhdet_fec!R40)</f>
        <v>0.59284421725026648</v>
      </c>
      <c r="S40" s="111">
        <f>IF(RES_hhdet_tes!S40=0,"",RES_hhdet_tes!S40/RES_hhdet_fec!S40)</f>
        <v>0.59332017741078014</v>
      </c>
      <c r="T40" s="111">
        <f>IF(RES_hhdet_tes!T40=0,"",RES_hhdet_tes!T40/RES_hhdet_fec!T40)</f>
        <v>0.5936035276217646</v>
      </c>
      <c r="U40" s="111">
        <f>IF(RES_hhdet_tes!U40=0,"",RES_hhdet_tes!U40/RES_hhdet_fec!U40)</f>
        <v>0.59552175563143361</v>
      </c>
      <c r="V40" s="111">
        <f>IF(RES_hhdet_tes!V40=0,"",RES_hhdet_tes!V40/RES_hhdet_fec!V40)</f>
        <v>0.60013190332516553</v>
      </c>
      <c r="W40" s="111">
        <f>IF(RES_hhdet_tes!W40=0,"",RES_hhdet_tes!W40/RES_hhdet_fec!W40)</f>
        <v>0.60421825203950941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0.735417149966899</v>
      </c>
      <c r="C41" s="45">
        <f>IF(RES_hhdet_tes!C41=0,"",RES_hhdet_tes!C41/RES_hhdet_fec!C41)</f>
        <v>0.73742401792509515</v>
      </c>
      <c r="D41" s="45">
        <f>IF(RES_hhdet_tes!D41=0,"",RES_hhdet_tes!D41/RES_hhdet_fec!D41)</f>
        <v>0.74101403402422139</v>
      </c>
      <c r="E41" s="45">
        <f>IF(RES_hhdet_tes!E41=0,"",RES_hhdet_tes!E41/RES_hhdet_fec!E41)</f>
        <v>0.74351974510284924</v>
      </c>
      <c r="F41" s="45">
        <f>IF(RES_hhdet_tes!F41=0,"",RES_hhdet_tes!F41/RES_hhdet_fec!F41)</f>
        <v>0.74578317281207185</v>
      </c>
      <c r="G41" s="45">
        <f>IF(RES_hhdet_tes!G41=0,"",RES_hhdet_tes!G41/RES_hhdet_fec!G41)</f>
        <v>0.74842032748581488</v>
      </c>
      <c r="H41" s="45">
        <f>IF(RES_hhdet_tes!H41=0,"",RES_hhdet_tes!H41/RES_hhdet_fec!H41)</f>
        <v>0.75161788461176726</v>
      </c>
      <c r="I41" s="45">
        <f>IF(RES_hhdet_tes!I41=0,"",RES_hhdet_tes!I41/RES_hhdet_fec!I41)</f>
        <v>0.75321474162605639</v>
      </c>
      <c r="J41" s="45">
        <f>IF(RES_hhdet_tes!J41=0,"",RES_hhdet_tes!J41/RES_hhdet_fec!J41)</f>
        <v>0.75381305923729425</v>
      </c>
      <c r="K41" s="45">
        <f>IF(RES_hhdet_tes!K41=0,"",RES_hhdet_tes!K41/RES_hhdet_fec!K41)</f>
        <v>0.75604605038556705</v>
      </c>
      <c r="L41" s="45">
        <f>IF(RES_hhdet_tes!L41=0,"",RES_hhdet_tes!L41/RES_hhdet_fec!L41)</f>
        <v>0.75903612463573189</v>
      </c>
      <c r="M41" s="45">
        <f>IF(RES_hhdet_tes!M41=0,"",RES_hhdet_tes!M41/RES_hhdet_fec!M41)</f>
        <v>0.76216908230576319</v>
      </c>
      <c r="N41" s="45">
        <f>IF(RES_hhdet_tes!N41=0,"",RES_hhdet_tes!N41/RES_hhdet_fec!N41)</f>
        <v>0.76486890924945039</v>
      </c>
      <c r="O41" s="45">
        <f>IF(RES_hhdet_tes!O41=0,"",RES_hhdet_tes!O41/RES_hhdet_fec!O41)</f>
        <v>0.76884734319416026</v>
      </c>
      <c r="P41" s="45">
        <f>IF(RES_hhdet_tes!P41=0,"",RES_hhdet_tes!P41/RES_hhdet_fec!P41)</f>
        <v>0.77062189292138694</v>
      </c>
      <c r="Q41" s="45">
        <f>IF(RES_hhdet_tes!Q41=0,"",RES_hhdet_tes!Q41/RES_hhdet_fec!Q41)</f>
        <v>0.77302374274319063</v>
      </c>
      <c r="R41" s="45">
        <f>IF(RES_hhdet_tes!R41=0,"",RES_hhdet_tes!R41/RES_hhdet_fec!R41)</f>
        <v>0.77472822747429582</v>
      </c>
      <c r="S41" s="45">
        <f>IF(RES_hhdet_tes!S41=0,"",RES_hhdet_tes!S41/RES_hhdet_fec!S41)</f>
        <v>0.77744446141617074</v>
      </c>
      <c r="T41" s="45">
        <f>IF(RES_hhdet_tes!T41=0,"",RES_hhdet_tes!T41/RES_hhdet_fec!T41)</f>
        <v>0.78048316798517581</v>
      </c>
      <c r="U41" s="45">
        <f>IF(RES_hhdet_tes!U41=0,"",RES_hhdet_tes!U41/RES_hhdet_fec!U41)</f>
        <v>0.79349098830202625</v>
      </c>
      <c r="V41" s="45">
        <f>IF(RES_hhdet_tes!V41=0,"",RES_hhdet_tes!V41/RES_hhdet_fec!V41)</f>
        <v>0.8161686966261601</v>
      </c>
      <c r="W41" s="45">
        <f>IF(RES_hhdet_tes!W41=0,"",RES_hhdet_tes!W41/RES_hhdet_fec!W41)</f>
        <v>0.83794048709678792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0.63805533659392855</v>
      </c>
      <c r="C43" s="119">
        <f>IF(RES_hhdet_tes!C43=0,"",RES_hhdet_tes!C43/RES_hhdet_fec!C43)</f>
        <v>0.70568995088078179</v>
      </c>
      <c r="D43" s="119">
        <f>IF(RES_hhdet_tes!D43=0,"",RES_hhdet_tes!D43/RES_hhdet_fec!D43)</f>
        <v>0.69045967935870955</v>
      </c>
      <c r="E43" s="119">
        <f>IF(RES_hhdet_tes!E43=0,"",RES_hhdet_tes!E43/RES_hhdet_fec!E43)</f>
        <v>0.7836696749104165</v>
      </c>
      <c r="F43" s="119">
        <f>IF(RES_hhdet_tes!F43=0,"",RES_hhdet_tes!F43/RES_hhdet_fec!F43)</f>
        <v>0.66172982581749507</v>
      </c>
      <c r="G43" s="119">
        <f>IF(RES_hhdet_tes!G43=0,"",RES_hhdet_tes!G43/RES_hhdet_fec!G43)</f>
        <v>0.65710630563507022</v>
      </c>
      <c r="H43" s="119">
        <f>IF(RES_hhdet_tes!H43=0,"",RES_hhdet_tes!H43/RES_hhdet_fec!H43)</f>
        <v>0.68974553965604901</v>
      </c>
      <c r="I43" s="119">
        <f>IF(RES_hhdet_tes!I43=0,"",RES_hhdet_tes!I43/RES_hhdet_fec!I43)</f>
        <v>0.68481709874006658</v>
      </c>
      <c r="J43" s="119">
        <f>IF(RES_hhdet_tes!J43=0,"",RES_hhdet_tes!J43/RES_hhdet_fec!J43)</f>
        <v>0.65791285277143763</v>
      </c>
      <c r="K43" s="119">
        <f>IF(RES_hhdet_tes!K43=0,"",RES_hhdet_tes!K43/RES_hhdet_fec!K43)</f>
        <v>0.70218387203631094</v>
      </c>
      <c r="L43" s="119">
        <f>IF(RES_hhdet_tes!L43=0,"",RES_hhdet_tes!L43/RES_hhdet_fec!L43)</f>
        <v>0.73777838269888796</v>
      </c>
      <c r="M43" s="119">
        <f>IF(RES_hhdet_tes!M43=0,"",RES_hhdet_tes!M43/RES_hhdet_fec!M43)</f>
        <v>0.81853698018780674</v>
      </c>
      <c r="N43" s="119">
        <f>IF(RES_hhdet_tes!N43=0,"",RES_hhdet_tes!N43/RES_hhdet_fec!N43)</f>
        <v>1.0406784397727951</v>
      </c>
      <c r="O43" s="119">
        <f>IF(RES_hhdet_tes!O43=0,"",RES_hhdet_tes!O43/RES_hhdet_fec!O43)</f>
        <v>0.92832476849443057</v>
      </c>
      <c r="P43" s="119">
        <f>IF(RES_hhdet_tes!P43=0,"",RES_hhdet_tes!P43/RES_hhdet_fec!P43)</f>
        <v>0.97269703225569915</v>
      </c>
      <c r="Q43" s="119">
        <f>IF(RES_hhdet_tes!Q43=0,"",RES_hhdet_tes!Q43/RES_hhdet_fec!Q43)</f>
        <v>0.94066072316682681</v>
      </c>
      <c r="R43" s="119">
        <f>IF(RES_hhdet_tes!R43=0,"",RES_hhdet_tes!R43/RES_hhdet_fec!R43)</f>
        <v>0.91887902333588611</v>
      </c>
      <c r="S43" s="119">
        <f>IF(RES_hhdet_tes!S43=0,"",RES_hhdet_tes!S43/RES_hhdet_fec!S43)</f>
        <v>0.95685702680670937</v>
      </c>
      <c r="T43" s="119">
        <f>IF(RES_hhdet_tes!T43=0,"",RES_hhdet_tes!T43/RES_hhdet_fec!T43)</f>
        <v>0.99448569569103551</v>
      </c>
      <c r="U43" s="119">
        <f>IF(RES_hhdet_tes!U43=0,"",RES_hhdet_tes!U43/RES_hhdet_fec!U43)</f>
        <v>0.96904504564821425</v>
      </c>
      <c r="V43" s="119">
        <f>IF(RES_hhdet_tes!V43=0,"",RES_hhdet_tes!V43/RES_hhdet_fec!V43)</f>
        <v>1.0096072722011178</v>
      </c>
      <c r="W43" s="119">
        <f>IF(RES_hhdet_tes!W43=0,"",RES_hhdet_tes!W43/RES_hhdet_fec!W43)</f>
        <v>1.0696093489158971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0.44313908387375467</v>
      </c>
      <c r="C44" s="124">
        <f>IF(RES_hhdet_tes!C44=0,"",RES_hhdet_tes!C44/RES_hhdet_fec!C44)</f>
        <v>0.44311262393405143</v>
      </c>
      <c r="D44" s="124">
        <f>IF(RES_hhdet_tes!D44=0,"",RES_hhdet_tes!D44/RES_hhdet_fec!D44)</f>
        <v>0.44378140250664611</v>
      </c>
      <c r="E44" s="124">
        <f>IF(RES_hhdet_tes!E44=0,"",RES_hhdet_tes!E44/RES_hhdet_fec!E44)</f>
        <v>0.44292935032483144</v>
      </c>
      <c r="F44" s="124">
        <f>IF(RES_hhdet_tes!F44=0,"",RES_hhdet_tes!F44/RES_hhdet_fec!F44)</f>
        <v>0.44408310869489309</v>
      </c>
      <c r="G44" s="124">
        <f>IF(RES_hhdet_tes!G44=0,"",RES_hhdet_tes!G44/RES_hhdet_fec!G44)</f>
        <v>0.44407038104448426</v>
      </c>
      <c r="H44" s="124">
        <f>IF(RES_hhdet_tes!H44=0,"",RES_hhdet_tes!H44/RES_hhdet_fec!H44)</f>
        <v>0.4448750271773424</v>
      </c>
      <c r="I44" s="124">
        <f>IF(RES_hhdet_tes!I44=0,"",RES_hhdet_tes!I44/RES_hhdet_fec!I44)</f>
        <v>0.45688362433120677</v>
      </c>
      <c r="J44" s="124">
        <f>IF(RES_hhdet_tes!J44=0,"",RES_hhdet_tes!J44/RES_hhdet_fec!J44)</f>
        <v>0.47129742969186289</v>
      </c>
      <c r="K44" s="124">
        <f>IF(RES_hhdet_tes!K44=0,"",RES_hhdet_tes!K44/RES_hhdet_fec!K44)</f>
        <v>0.48620862813889493</v>
      </c>
      <c r="L44" s="124">
        <f>IF(RES_hhdet_tes!L44=0,"",RES_hhdet_tes!L44/RES_hhdet_fec!L44)</f>
        <v>0.49724009726203838</v>
      </c>
      <c r="M44" s="124">
        <f>IF(RES_hhdet_tes!M44=0,"",RES_hhdet_tes!M44/RES_hhdet_fec!M44)</f>
        <v>0.51416295077749286</v>
      </c>
      <c r="N44" s="124">
        <f>IF(RES_hhdet_tes!N44=0,"",RES_hhdet_tes!N44/RES_hhdet_fec!N44)</f>
        <v>0.53442839007798482</v>
      </c>
      <c r="O44" s="124">
        <f>IF(RES_hhdet_tes!O44=0,"",RES_hhdet_tes!O44/RES_hhdet_fec!O44)</f>
        <v>0.56101089725807252</v>
      </c>
      <c r="P44" s="124">
        <f>IF(RES_hhdet_tes!P44=0,"",RES_hhdet_tes!P44/RES_hhdet_fec!P44)</f>
        <v>0.56132072279525391</v>
      </c>
      <c r="Q44" s="124">
        <f>IF(RES_hhdet_tes!Q44=0,"",RES_hhdet_tes!Q44/RES_hhdet_fec!Q44)</f>
        <v>0.5619037957206342</v>
      </c>
      <c r="R44" s="124">
        <f>IF(RES_hhdet_tes!R44=0,"",RES_hhdet_tes!R44/RES_hhdet_fec!R44)</f>
        <v>0.56212035954488171</v>
      </c>
      <c r="S44" s="124">
        <f>IF(RES_hhdet_tes!S44=0,"",RES_hhdet_tes!S44/RES_hhdet_fec!S44)</f>
        <v>0.56286199197063758</v>
      </c>
      <c r="T44" s="124">
        <f>IF(RES_hhdet_tes!T44=0,"",RES_hhdet_tes!T44/RES_hhdet_fec!T44)</f>
        <v>0.56407151289269564</v>
      </c>
      <c r="U44" s="124">
        <f>IF(RES_hhdet_tes!U44=0,"",RES_hhdet_tes!U44/RES_hhdet_fec!U44)</f>
        <v>0.56487833992454761</v>
      </c>
      <c r="V44" s="124">
        <f>IF(RES_hhdet_tes!V44=0,"",RES_hhdet_tes!V44/RES_hhdet_fec!V44)</f>
        <v>0.57249454812602829</v>
      </c>
      <c r="W44" s="124">
        <f>IF(RES_hhdet_tes!W44=0,"",RES_hhdet_tes!W44/RES_hhdet_fec!W44)</f>
        <v>0.57338091217425202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0.43773115924385431</v>
      </c>
      <c r="C45" s="111">
        <f>IF(RES_hhdet_tes!C45=0,"",RES_hhdet_tes!C45/RES_hhdet_fec!C45)</f>
        <v>0.43823461487054699</v>
      </c>
      <c r="D45" s="111">
        <f>IF(RES_hhdet_tes!D45=0,"",RES_hhdet_tes!D45/RES_hhdet_fec!D45)</f>
        <v>0.43828428359101002</v>
      </c>
      <c r="E45" s="111">
        <f>IF(RES_hhdet_tes!E45=0,"",RES_hhdet_tes!E45/RES_hhdet_fec!E45)</f>
        <v>0.43829284818226455</v>
      </c>
      <c r="F45" s="111">
        <f>IF(RES_hhdet_tes!F45=0,"",RES_hhdet_tes!F45/RES_hhdet_fec!F45)</f>
        <v>0.43829106709207599</v>
      </c>
      <c r="G45" s="111">
        <f>IF(RES_hhdet_tes!G45=0,"",RES_hhdet_tes!G45/RES_hhdet_fec!G45)</f>
        <v>0.43829586954379324</v>
      </c>
      <c r="H45" s="111">
        <f>IF(RES_hhdet_tes!H45=0,"",RES_hhdet_tes!H45/RES_hhdet_fec!H45)</f>
        <v>0.43949374669463454</v>
      </c>
      <c r="I45" s="111">
        <f>IF(RES_hhdet_tes!I45=0,"",RES_hhdet_tes!I45/RES_hhdet_fec!I45)</f>
        <v>0.45163049367490088</v>
      </c>
      <c r="J45" s="111">
        <f>IF(RES_hhdet_tes!J45=0,"",RES_hhdet_tes!J45/RES_hhdet_fec!J45)</f>
        <v>0.46583308896794262</v>
      </c>
      <c r="K45" s="111">
        <f>IF(RES_hhdet_tes!K45=0,"",RES_hhdet_tes!K45/RES_hhdet_fec!K45)</f>
        <v>0.48078860645955995</v>
      </c>
      <c r="L45" s="111">
        <f>IF(RES_hhdet_tes!L45=0,"",RES_hhdet_tes!L45/RES_hhdet_fec!L45)</f>
        <v>0.49148782992401796</v>
      </c>
      <c r="M45" s="111">
        <f>IF(RES_hhdet_tes!M45=0,"",RES_hhdet_tes!M45/RES_hhdet_fec!M45)</f>
        <v>0.50858181433174277</v>
      </c>
      <c r="N45" s="111">
        <f>IF(RES_hhdet_tes!N45=0,"",RES_hhdet_tes!N45/RES_hhdet_fec!N45)</f>
        <v>0.53030360447436808</v>
      </c>
      <c r="O45" s="111">
        <f>IF(RES_hhdet_tes!O45=0,"",RES_hhdet_tes!O45/RES_hhdet_fec!O45)</f>
        <v>0.55603637197719635</v>
      </c>
      <c r="P45" s="111">
        <f>IF(RES_hhdet_tes!P45=0,"",RES_hhdet_tes!P45/RES_hhdet_fec!P45)</f>
        <v>0.5564544070494537</v>
      </c>
      <c r="Q45" s="111">
        <f>IF(RES_hhdet_tes!Q45=0,"",RES_hhdet_tes!Q45/RES_hhdet_fec!Q45)</f>
        <v>0.55696015388685838</v>
      </c>
      <c r="R45" s="111">
        <f>IF(RES_hhdet_tes!R45=0,"",RES_hhdet_tes!R45/RES_hhdet_fec!R45)</f>
        <v>0.55720660640666908</v>
      </c>
      <c r="S45" s="111">
        <f>IF(RES_hhdet_tes!S45=0,"",RES_hhdet_tes!S45/RES_hhdet_fec!S45)</f>
        <v>0.55759458501642667</v>
      </c>
      <c r="T45" s="111">
        <f>IF(RES_hhdet_tes!T45=0,"",RES_hhdet_tes!T45/RES_hhdet_fec!T45)</f>
        <v>0.55800912501287803</v>
      </c>
      <c r="U45" s="111">
        <f>IF(RES_hhdet_tes!U45=0,"",RES_hhdet_tes!U45/RES_hhdet_fec!U45)</f>
        <v>0.55930604021624608</v>
      </c>
      <c r="V45" s="111">
        <f>IF(RES_hhdet_tes!V45=0,"",RES_hhdet_tes!V45/RES_hhdet_fec!V45)</f>
        <v>0.56713122661430782</v>
      </c>
      <c r="W45" s="111">
        <f>IF(RES_hhdet_tes!W45=0,"",RES_hhdet_tes!W45/RES_hhdet_fec!W45)</f>
        <v>0.56799183528792052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1.8642351734849059</v>
      </c>
      <c r="C47" s="124">
        <f>IF(RES_hhdet_tes!C47=0,"",RES_hhdet_tes!C47/RES_hhdet_fec!C47)</f>
        <v>2.0631858405454957</v>
      </c>
      <c r="D47" s="124">
        <f>IF(RES_hhdet_tes!D47=0,"",RES_hhdet_tes!D47/RES_hhdet_fec!D47)</f>
        <v>2.163518837521329</v>
      </c>
      <c r="E47" s="124">
        <f>IF(RES_hhdet_tes!E47=0,"",RES_hhdet_tes!E47/RES_hhdet_fec!E47)</f>
        <v>2.2231349744458631</v>
      </c>
      <c r="F47" s="124">
        <f>IF(RES_hhdet_tes!F47=0,"",RES_hhdet_tes!F47/RES_hhdet_fec!F47)</f>
        <v>2.3062221895326487</v>
      </c>
      <c r="G47" s="124">
        <f>IF(RES_hhdet_tes!G47=0,"",RES_hhdet_tes!G47/RES_hhdet_fec!G47)</f>
        <v>2.4106469910020185</v>
      </c>
      <c r="H47" s="124">
        <f>IF(RES_hhdet_tes!H47=0,"",RES_hhdet_tes!H47/RES_hhdet_fec!H47)</f>
        <v>2.5719442205871745</v>
      </c>
      <c r="I47" s="124">
        <f>IF(RES_hhdet_tes!I47=0,"",RES_hhdet_tes!I47/RES_hhdet_fec!I47)</f>
        <v>2.6916758814715243</v>
      </c>
      <c r="J47" s="124">
        <f>IF(RES_hhdet_tes!J47=0,"",RES_hhdet_tes!J47/RES_hhdet_fec!J47)</f>
        <v>2.7990559428847628</v>
      </c>
      <c r="K47" s="124">
        <f>IF(RES_hhdet_tes!K47=0,"",RES_hhdet_tes!K47/RES_hhdet_fec!K47)</f>
        <v>3.0750986892578775</v>
      </c>
      <c r="L47" s="124">
        <f>IF(RES_hhdet_tes!L47=0,"",RES_hhdet_tes!L47/RES_hhdet_fec!L47)</f>
        <v>3.2421492964329941</v>
      </c>
      <c r="M47" s="124">
        <f>IF(RES_hhdet_tes!M47=0,"",RES_hhdet_tes!M47/RES_hhdet_fec!M47)</f>
        <v>3.3317420277509937</v>
      </c>
      <c r="N47" s="124">
        <f>IF(RES_hhdet_tes!N47=0,"",RES_hhdet_tes!N47/RES_hhdet_fec!N47)</f>
        <v>3.3921378826839552</v>
      </c>
      <c r="O47" s="124">
        <f>IF(RES_hhdet_tes!O47=0,"",RES_hhdet_tes!O47/RES_hhdet_fec!O47)</f>
        <v>3.4820568232468738</v>
      </c>
      <c r="P47" s="124">
        <f>IF(RES_hhdet_tes!P47=0,"",RES_hhdet_tes!P47/RES_hhdet_fec!P47)</f>
        <v>3.5356014754006089</v>
      </c>
      <c r="Q47" s="124">
        <f>IF(RES_hhdet_tes!Q47=0,"",RES_hhdet_tes!Q47/RES_hhdet_fec!Q47)</f>
        <v>3.577076837217763</v>
      </c>
      <c r="R47" s="124">
        <f>IF(RES_hhdet_tes!R47=0,"",RES_hhdet_tes!R47/RES_hhdet_fec!R47)</f>
        <v>3.6191278831980873</v>
      </c>
      <c r="S47" s="124">
        <f>IF(RES_hhdet_tes!S47=0,"",RES_hhdet_tes!S47/RES_hhdet_fec!S47)</f>
        <v>3.7017792219504564</v>
      </c>
      <c r="T47" s="124">
        <f>IF(RES_hhdet_tes!T47=0,"",RES_hhdet_tes!T47/RES_hhdet_fec!T47)</f>
        <v>3.8072846670421763</v>
      </c>
      <c r="U47" s="124">
        <f>IF(RES_hhdet_tes!U47=0,"",RES_hhdet_tes!U47/RES_hhdet_fec!U47)</f>
        <v>3.9590950506575293</v>
      </c>
      <c r="V47" s="124">
        <f>IF(RES_hhdet_tes!V47=0,"",RES_hhdet_tes!V47/RES_hhdet_fec!V47)</f>
        <v>4.0953011696867367</v>
      </c>
      <c r="W47" s="124">
        <f>IF(RES_hhdet_tes!W47=0,"",RES_hhdet_tes!W47/RES_hhdet_fec!W47)</f>
        <v>4.2576121573389463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1.8642351734849059</v>
      </c>
      <c r="C48" s="111">
        <f>IF(RES_hhdet_tes!C48=0,"",RES_hhdet_tes!C48/RES_hhdet_fec!C48)</f>
        <v>2.0631858405454957</v>
      </c>
      <c r="D48" s="111">
        <f>IF(RES_hhdet_tes!D48=0,"",RES_hhdet_tes!D48/RES_hhdet_fec!D48)</f>
        <v>2.163518837521329</v>
      </c>
      <c r="E48" s="111">
        <f>IF(RES_hhdet_tes!E48=0,"",RES_hhdet_tes!E48/RES_hhdet_fec!E48)</f>
        <v>2.2231349744458631</v>
      </c>
      <c r="F48" s="111">
        <f>IF(RES_hhdet_tes!F48=0,"",RES_hhdet_tes!F48/RES_hhdet_fec!F48)</f>
        <v>2.3062221895326487</v>
      </c>
      <c r="G48" s="111">
        <f>IF(RES_hhdet_tes!G48=0,"",RES_hhdet_tes!G48/RES_hhdet_fec!G48)</f>
        <v>2.4106469910020185</v>
      </c>
      <c r="H48" s="111">
        <f>IF(RES_hhdet_tes!H48=0,"",RES_hhdet_tes!H48/RES_hhdet_fec!H48)</f>
        <v>2.5719442205871745</v>
      </c>
      <c r="I48" s="111">
        <f>IF(RES_hhdet_tes!I48=0,"",RES_hhdet_tes!I48/RES_hhdet_fec!I48)</f>
        <v>2.6916758814715243</v>
      </c>
      <c r="J48" s="111">
        <f>IF(RES_hhdet_tes!J48=0,"",RES_hhdet_tes!J48/RES_hhdet_fec!J48)</f>
        <v>2.7990559428847628</v>
      </c>
      <c r="K48" s="111">
        <f>IF(RES_hhdet_tes!K48=0,"",RES_hhdet_tes!K48/RES_hhdet_fec!K48)</f>
        <v>3.0750986892578775</v>
      </c>
      <c r="L48" s="111">
        <f>IF(RES_hhdet_tes!L48=0,"",RES_hhdet_tes!L48/RES_hhdet_fec!L48)</f>
        <v>3.2421492964329941</v>
      </c>
      <c r="M48" s="111">
        <f>IF(RES_hhdet_tes!M48=0,"",RES_hhdet_tes!M48/RES_hhdet_fec!M48)</f>
        <v>3.3317420277509937</v>
      </c>
      <c r="N48" s="111">
        <f>IF(RES_hhdet_tes!N48=0,"",RES_hhdet_tes!N48/RES_hhdet_fec!N48)</f>
        <v>3.3921378826839552</v>
      </c>
      <c r="O48" s="111">
        <f>IF(RES_hhdet_tes!O48=0,"",RES_hhdet_tes!O48/RES_hhdet_fec!O48)</f>
        <v>3.4820568232468738</v>
      </c>
      <c r="P48" s="111">
        <f>IF(RES_hhdet_tes!P48=0,"",RES_hhdet_tes!P48/RES_hhdet_fec!P48)</f>
        <v>3.5356014754006089</v>
      </c>
      <c r="Q48" s="111">
        <f>IF(RES_hhdet_tes!Q48=0,"",RES_hhdet_tes!Q48/RES_hhdet_fec!Q48)</f>
        <v>3.577076837217763</v>
      </c>
      <c r="R48" s="111">
        <f>IF(RES_hhdet_tes!R48=0,"",RES_hhdet_tes!R48/RES_hhdet_fec!R48)</f>
        <v>3.6191278831980873</v>
      </c>
      <c r="S48" s="111">
        <f>IF(RES_hhdet_tes!S48=0,"",RES_hhdet_tes!S48/RES_hhdet_fec!S48)</f>
        <v>3.7017792219504564</v>
      </c>
      <c r="T48" s="111">
        <f>IF(RES_hhdet_tes!T48=0,"",RES_hhdet_tes!T48/RES_hhdet_fec!T48)</f>
        <v>3.8072846670421763</v>
      </c>
      <c r="U48" s="111">
        <f>IF(RES_hhdet_tes!U48=0,"",RES_hhdet_tes!U48/RES_hhdet_fec!U48)</f>
        <v>3.9590950506575293</v>
      </c>
      <c r="V48" s="111">
        <f>IF(RES_hhdet_tes!V48=0,"",RES_hhdet_tes!V48/RES_hhdet_fec!V48)</f>
        <v>4.0953011696867367</v>
      </c>
      <c r="W48" s="111">
        <f>IF(RES_hhdet_tes!W48=0,"",RES_hhdet_tes!W48/RES_hhdet_fec!W48)</f>
        <v>4.2576121573389463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0.51309956029926429</v>
      </c>
      <c r="C49" s="124">
        <f>IF(RES_hhdet_tes!C49=0,"",RES_hhdet_tes!C49/RES_hhdet_fec!C49)</f>
        <v>0.51481819291757436</v>
      </c>
      <c r="D49" s="124">
        <f>IF(RES_hhdet_tes!D49=0,"",RES_hhdet_tes!D49/RES_hhdet_fec!D49)</f>
        <v>0.51514812090764039</v>
      </c>
      <c r="E49" s="124">
        <f>IF(RES_hhdet_tes!E49=0,"",RES_hhdet_tes!E49/RES_hhdet_fec!E49)</f>
        <v>0.51682203262979409</v>
      </c>
      <c r="F49" s="124">
        <f>IF(RES_hhdet_tes!F49=0,"",RES_hhdet_tes!F49/RES_hhdet_fec!F49)</f>
        <v>0.52225864490558493</v>
      </c>
      <c r="G49" s="124">
        <f>IF(RES_hhdet_tes!G49=0,"",RES_hhdet_tes!G49/RES_hhdet_fec!G49)</f>
        <v>0.53242189594155076</v>
      </c>
      <c r="H49" s="124">
        <f>IF(RES_hhdet_tes!H49=0,"",RES_hhdet_tes!H49/RES_hhdet_fec!H49)</f>
        <v>0.54436774016864131</v>
      </c>
      <c r="I49" s="124">
        <f>IF(RES_hhdet_tes!I49=0,"",RES_hhdet_tes!I49/RES_hhdet_fec!I49)</f>
        <v>0.55319049085956251</v>
      </c>
      <c r="J49" s="124">
        <f>IF(RES_hhdet_tes!J49=0,"",RES_hhdet_tes!J49/RES_hhdet_fec!J49)</f>
        <v>0.55847340035420001</v>
      </c>
      <c r="K49" s="124">
        <f>IF(RES_hhdet_tes!K49=0,"",RES_hhdet_tes!K49/RES_hhdet_fec!K49)</f>
        <v>0.57003611692282252</v>
      </c>
      <c r="L49" s="124">
        <f>IF(RES_hhdet_tes!L49=0,"",RES_hhdet_tes!L49/RES_hhdet_fec!L49)</f>
        <v>0.60824837724733727</v>
      </c>
      <c r="M49" s="124">
        <f>IF(RES_hhdet_tes!M49=0,"",RES_hhdet_tes!M49/RES_hhdet_fec!M49)</f>
        <v>0.61738968085890544</v>
      </c>
      <c r="N49" s="124">
        <f>IF(RES_hhdet_tes!N49=0,"",RES_hhdet_tes!N49/RES_hhdet_fec!N49)</f>
        <v>0.64704545579341421</v>
      </c>
      <c r="O49" s="124">
        <f>IF(RES_hhdet_tes!O49=0,"",RES_hhdet_tes!O49/RES_hhdet_fec!O49)</f>
        <v>0.65198715730188039</v>
      </c>
      <c r="P49" s="124">
        <f>IF(RES_hhdet_tes!P49=0,"",RES_hhdet_tes!P49/RES_hhdet_fec!P49)</f>
        <v>0.66257525903349246</v>
      </c>
      <c r="Q49" s="124">
        <f>IF(RES_hhdet_tes!Q49=0,"",RES_hhdet_tes!Q49/RES_hhdet_fec!Q49)</f>
        <v>0.67062367625061081</v>
      </c>
      <c r="R49" s="124">
        <f>IF(RES_hhdet_tes!R49=0,"",RES_hhdet_tes!R49/RES_hhdet_fec!R49)</f>
        <v>0.68288681578566557</v>
      </c>
      <c r="S49" s="124">
        <f>IF(RES_hhdet_tes!S49=0,"",RES_hhdet_tes!S49/RES_hhdet_fec!S49)</f>
        <v>0.67366972211703813</v>
      </c>
      <c r="T49" s="124">
        <f>IF(RES_hhdet_tes!T49=0,"",RES_hhdet_tes!T49/RES_hhdet_fec!T49)</f>
        <v>0.65665549309147286</v>
      </c>
      <c r="U49" s="124">
        <f>IF(RES_hhdet_tes!U49=0,"",RES_hhdet_tes!U49/RES_hhdet_fec!U49)</f>
        <v>0.66286768861785406</v>
      </c>
      <c r="V49" s="124">
        <f>IF(RES_hhdet_tes!V49=0,"",RES_hhdet_tes!V49/RES_hhdet_fec!V49)</f>
        <v>0.67085281901782745</v>
      </c>
      <c r="W49" s="124">
        <f>IF(RES_hhdet_tes!W49=0,"",RES_hhdet_tes!W49/RES_hhdet_fec!W49)</f>
        <v>0.70295587768258727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0.51309956029926429</v>
      </c>
      <c r="C54" s="112">
        <f>IF(RES_hhdet_tes!C54=0,"",RES_hhdet_tes!C54/RES_hhdet_fec!C54)</f>
        <v>0.51481819291757436</v>
      </c>
      <c r="D54" s="112">
        <f>IF(RES_hhdet_tes!D54=0,"",RES_hhdet_tes!D54/RES_hhdet_fec!D54)</f>
        <v>0.51514812090764039</v>
      </c>
      <c r="E54" s="112">
        <f>IF(RES_hhdet_tes!E54=0,"",RES_hhdet_tes!E54/RES_hhdet_fec!E54)</f>
        <v>0.51628517543701657</v>
      </c>
      <c r="F54" s="112">
        <f>IF(RES_hhdet_tes!F54=0,"",RES_hhdet_tes!F54/RES_hhdet_fec!F54)</f>
        <v>0.52076894997861056</v>
      </c>
      <c r="G54" s="112">
        <f>IF(RES_hhdet_tes!G54=0,"",RES_hhdet_tes!G54/RES_hhdet_fec!G54)</f>
        <v>0.52716217411075705</v>
      </c>
      <c r="H54" s="112">
        <f>IF(RES_hhdet_tes!H54=0,"",RES_hhdet_tes!H54/RES_hhdet_fec!H54)</f>
        <v>0.53515494226588478</v>
      </c>
      <c r="I54" s="112">
        <f>IF(RES_hhdet_tes!I54=0,"",RES_hhdet_tes!I54/RES_hhdet_fec!I54)</f>
        <v>0.53925936877691361</v>
      </c>
      <c r="J54" s="112">
        <f>IF(RES_hhdet_tes!J54=0,"",RES_hhdet_tes!J54/RES_hhdet_fec!J54)</f>
        <v>0.54061545530560673</v>
      </c>
      <c r="K54" s="112">
        <f>IF(RES_hhdet_tes!K54=0,"",RES_hhdet_tes!K54/RES_hhdet_fec!K54)</f>
        <v>0.54166708147764264</v>
      </c>
      <c r="L54" s="112">
        <f>IF(RES_hhdet_tes!L54=0,"",RES_hhdet_tes!L54/RES_hhdet_fec!L54)</f>
        <v>0.54215307744627894</v>
      </c>
      <c r="M54" s="112">
        <f>IF(RES_hhdet_tes!M54=0,"",RES_hhdet_tes!M54/RES_hhdet_fec!M54)</f>
        <v>0.54451041580081516</v>
      </c>
      <c r="N54" s="112">
        <f>IF(RES_hhdet_tes!N54=0,"",RES_hhdet_tes!N54/RES_hhdet_fec!N54)</f>
        <v>0.54777172079210756</v>
      </c>
      <c r="O54" s="112">
        <f>IF(RES_hhdet_tes!O54=0,"",RES_hhdet_tes!O54/RES_hhdet_fec!O54)</f>
        <v>0.56027654160885765</v>
      </c>
      <c r="P54" s="112">
        <f>IF(RES_hhdet_tes!P54=0,"",RES_hhdet_tes!P54/RES_hhdet_fec!P54)</f>
        <v>0.56613371609594965</v>
      </c>
      <c r="Q54" s="112">
        <f>IF(RES_hhdet_tes!Q54=0,"",RES_hhdet_tes!Q54/RES_hhdet_fec!Q54)</f>
        <v>0.57608291571986125</v>
      </c>
      <c r="R54" s="112">
        <f>IF(RES_hhdet_tes!R54=0,"",RES_hhdet_tes!R54/RES_hhdet_fec!R54)</f>
        <v>0.5857815274951369</v>
      </c>
      <c r="S54" s="112">
        <f>IF(RES_hhdet_tes!S54=0,"",RES_hhdet_tes!S54/RES_hhdet_fec!S54)</f>
        <v>0.59042811081552671</v>
      </c>
      <c r="T54" s="112">
        <f>IF(RES_hhdet_tes!T54=0,"",RES_hhdet_tes!T54/RES_hhdet_fec!T54)</f>
        <v>0.59314871971070848</v>
      </c>
      <c r="U54" s="112">
        <f>IF(RES_hhdet_tes!U54=0,"",RES_hhdet_tes!U54/RES_hhdet_fec!U54)</f>
        <v>0.60613535744630764</v>
      </c>
      <c r="V54" s="112">
        <f>IF(RES_hhdet_tes!V54=0,"",RES_hhdet_tes!V54/RES_hhdet_fec!V54)</f>
        <v>0.62181601441107304</v>
      </c>
      <c r="W54" s="112">
        <f>IF(RES_hhdet_tes!W54=0,"",RES_hhdet_tes!W54/RES_hhdet_fec!W54)</f>
        <v>0.649372223240549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>
        <f>IF(RES_hhdet_tes!E55=0,"",RES_hhdet_tes!E55/RES_hhdet_fec!E55)</f>
        <v>0.86876454608188458</v>
      </c>
      <c r="F55" s="113">
        <f>IF(RES_hhdet_tes!F55=0,"",RES_hhdet_tes!F55/RES_hhdet_fec!F55)</f>
        <v>0.86943534947450374</v>
      </c>
      <c r="G55" s="113">
        <f>IF(RES_hhdet_tes!G55=0,"",RES_hhdet_tes!G55/RES_hhdet_fec!G55)</f>
        <v>0.86998934270490857</v>
      </c>
      <c r="H55" s="113">
        <f>IF(RES_hhdet_tes!H55=0,"",RES_hhdet_tes!H55/RES_hhdet_fec!H55)</f>
        <v>0.87067906599693912</v>
      </c>
      <c r="I55" s="113">
        <f>IF(RES_hhdet_tes!I55=0,"",RES_hhdet_tes!I55/RES_hhdet_fec!I55)</f>
        <v>0.87166384263052943</v>
      </c>
      <c r="J55" s="113">
        <f>IF(RES_hhdet_tes!J55=0,"",RES_hhdet_tes!J55/RES_hhdet_fec!J55)</f>
        <v>0.87208373112937099</v>
      </c>
      <c r="K55" s="113">
        <f>IF(RES_hhdet_tes!K55=0,"",RES_hhdet_tes!K55/RES_hhdet_fec!K55)</f>
        <v>0.7282962754450929</v>
      </c>
      <c r="L55" s="113">
        <f>IF(RES_hhdet_tes!L55=0,"",RES_hhdet_tes!L55/RES_hhdet_fec!L55)</f>
        <v>0.92076851001642279</v>
      </c>
      <c r="M55" s="113">
        <f>IF(RES_hhdet_tes!M55=0,"",RES_hhdet_tes!M55/RES_hhdet_fec!M55)</f>
        <v>0.87459856320680762</v>
      </c>
      <c r="N55" s="113">
        <f>IF(RES_hhdet_tes!N55=0,"",RES_hhdet_tes!N55/RES_hhdet_fec!N55)</f>
        <v>0.87620568276255306</v>
      </c>
      <c r="O55" s="113">
        <f>IF(RES_hhdet_tes!O55=0,"",RES_hhdet_tes!O55/RES_hhdet_fec!O55)</f>
        <v>0.90610019252453888</v>
      </c>
      <c r="P55" s="113">
        <f>IF(RES_hhdet_tes!P55=0,"",RES_hhdet_tes!P55/RES_hhdet_fec!P55)</f>
        <v>0.92698795424813485</v>
      </c>
      <c r="Q55" s="113">
        <f>IF(RES_hhdet_tes!Q55=0,"",RES_hhdet_tes!Q55/RES_hhdet_fec!Q55)</f>
        <v>0.91650118044371542</v>
      </c>
      <c r="R55" s="113">
        <f>IF(RES_hhdet_tes!R55=0,"",RES_hhdet_tes!R55/RES_hhdet_fec!R55)</f>
        <v>0.93186740931520684</v>
      </c>
      <c r="S55" s="113">
        <f>IF(RES_hhdet_tes!S55=0,"",RES_hhdet_tes!S55/RES_hhdet_fec!S55)</f>
        <v>0.91636406445106844</v>
      </c>
      <c r="T55" s="113">
        <f>IF(RES_hhdet_tes!T55=0,"",RES_hhdet_tes!T55/RES_hhdet_fec!T55)</f>
        <v>0.85434573648106393</v>
      </c>
      <c r="U55" s="113">
        <f>IF(RES_hhdet_tes!U55=0,"",RES_hhdet_tes!U55/RES_hhdet_fec!U55)</f>
        <v>0.87288986521555212</v>
      </c>
      <c r="V55" s="113">
        <f>IF(RES_hhdet_tes!V55=0,"",RES_hhdet_tes!V55/RES_hhdet_fec!V55)</f>
        <v>0.92058181995977872</v>
      </c>
      <c r="W55" s="113">
        <f>IF(RES_hhdet_tes!W55=0,"",RES_hhdet_tes!W55/RES_hhdet_fec!W55)</f>
        <v>0.90901054004389881</v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>
        <f>IF(RES_hhdet_tes!E56=0,"",RES_hhdet_tes!E56/RES_hhdet_fec!E56)</f>
        <v>0.53560192782473781</v>
      </c>
      <c r="F56" s="111">
        <f>IF(RES_hhdet_tes!F56=0,"",RES_hhdet_tes!F56/RES_hhdet_fec!F56)</f>
        <v>0.53669870066749781</v>
      </c>
      <c r="G56" s="111">
        <f>IF(RES_hhdet_tes!G56=0,"",RES_hhdet_tes!G56/RES_hhdet_fec!G56)</f>
        <v>0.53855067005341939</v>
      </c>
      <c r="H56" s="111">
        <f>IF(RES_hhdet_tes!H56=0,"",RES_hhdet_tes!H56/RES_hhdet_fec!H56)</f>
        <v>0.53969579074085794</v>
      </c>
      <c r="I56" s="111">
        <f>IF(RES_hhdet_tes!I56=0,"",RES_hhdet_tes!I56/RES_hhdet_fec!I56)</f>
        <v>0.54107724268092083</v>
      </c>
      <c r="J56" s="111">
        <f>IF(RES_hhdet_tes!J56=0,"",RES_hhdet_tes!J56/RES_hhdet_fec!J56)</f>
        <v>0.54261116802478204</v>
      </c>
      <c r="K56" s="111">
        <f>IF(RES_hhdet_tes!K56=0,"",RES_hhdet_tes!K56/RES_hhdet_fec!K56)</f>
        <v>0.5463343236280559</v>
      </c>
      <c r="L56" s="111">
        <f>IF(RES_hhdet_tes!L56=0,"",RES_hhdet_tes!L56/RES_hhdet_fec!L56)</f>
        <v>0.54776981033826677</v>
      </c>
      <c r="M56" s="111">
        <f>IF(RES_hhdet_tes!M56=0,"",RES_hhdet_tes!M56/RES_hhdet_fec!M56)</f>
        <v>0.54946511740225601</v>
      </c>
      <c r="N56" s="111">
        <f>IF(RES_hhdet_tes!N56=0,"",RES_hhdet_tes!N56/RES_hhdet_fec!N56)</f>
        <v>0.55364742461211125</v>
      </c>
      <c r="O56" s="111">
        <f>IF(RES_hhdet_tes!O56=0,"",RES_hhdet_tes!O56/RES_hhdet_fec!O56)</f>
        <v>0.55449724732457406</v>
      </c>
      <c r="P56" s="111">
        <f>IF(RES_hhdet_tes!P56=0,"",RES_hhdet_tes!P56/RES_hhdet_fec!P56)</f>
        <v>0.55746981589672107</v>
      </c>
      <c r="Q56" s="111">
        <f>IF(RES_hhdet_tes!Q56=0,"",RES_hhdet_tes!Q56/RES_hhdet_fec!Q56)</f>
        <v>0.56382532631447313</v>
      </c>
      <c r="R56" s="111">
        <f>IF(RES_hhdet_tes!R56=0,"",RES_hhdet_tes!R56/RES_hhdet_fec!R56)</f>
        <v>0.57532599061216649</v>
      </c>
      <c r="S56" s="111">
        <f>IF(RES_hhdet_tes!S56=0,"",RES_hhdet_tes!S56/RES_hhdet_fec!S56)</f>
        <v>0.58729962578439832</v>
      </c>
      <c r="T56" s="111">
        <f>IF(RES_hhdet_tes!T56=0,"",RES_hhdet_tes!T56/RES_hhdet_fec!T56)</f>
        <v>0.59436713008587649</v>
      </c>
      <c r="U56" s="111">
        <f>IF(RES_hhdet_tes!U56=0,"",RES_hhdet_tes!U56/RES_hhdet_fec!U56)</f>
        <v>0.60279184924643359</v>
      </c>
      <c r="V56" s="111">
        <f>IF(RES_hhdet_tes!V56=0,"",RES_hhdet_tes!V56/RES_hhdet_fec!V56)</f>
        <v>0.63228995066363614</v>
      </c>
      <c r="W56" s="111">
        <f>IF(RES_hhdet_tes!W56=0,"",RES_hhdet_tes!W56/RES_hhdet_fec!W56)</f>
        <v>0.6323863526316118</v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0.60705573651002054</v>
      </c>
      <c r="C58" s="124">
        <f>IF(RES_hhdet_tes!C58=0,"",RES_hhdet_tes!C58/RES_hhdet_fec!C58)</f>
        <v>0.59961365677750988</v>
      </c>
      <c r="D58" s="124">
        <f>IF(RES_hhdet_tes!D58=0,"",RES_hhdet_tes!D58/RES_hhdet_fec!D58)</f>
        <v>0.60583458724517614</v>
      </c>
      <c r="E58" s="124">
        <f>IF(RES_hhdet_tes!E58=0,"",RES_hhdet_tes!E58/RES_hhdet_fec!E58)</f>
        <v>0.61003642029289018</v>
      </c>
      <c r="F58" s="124">
        <f>IF(RES_hhdet_tes!F58=0,"",RES_hhdet_tes!F58/RES_hhdet_fec!F58)</f>
        <v>0.60971231043157226</v>
      </c>
      <c r="G58" s="124">
        <f>IF(RES_hhdet_tes!G58=0,"",RES_hhdet_tes!G58/RES_hhdet_fec!G58)</f>
        <v>0.61323448262865121</v>
      </c>
      <c r="H58" s="124">
        <f>IF(RES_hhdet_tes!H58=0,"",RES_hhdet_tes!H58/RES_hhdet_fec!H58)</f>
        <v>0.61707692703563699</v>
      </c>
      <c r="I58" s="124">
        <f>IF(RES_hhdet_tes!I58=0,"",RES_hhdet_tes!I58/RES_hhdet_fec!I58)</f>
        <v>0.61465568804490966</v>
      </c>
      <c r="J58" s="124">
        <f>IF(RES_hhdet_tes!J58=0,"",RES_hhdet_tes!J58/RES_hhdet_fec!J58)</f>
        <v>0.60923432453113435</v>
      </c>
      <c r="K58" s="124">
        <f>IF(RES_hhdet_tes!K58=0,"",RES_hhdet_tes!K58/RES_hhdet_fec!K58)</f>
        <v>0.60801460645177952</v>
      </c>
      <c r="L58" s="124">
        <f>IF(RES_hhdet_tes!L58=0,"",RES_hhdet_tes!L58/RES_hhdet_fec!L58)</f>
        <v>0.61753833488181187</v>
      </c>
      <c r="M58" s="124">
        <f>IF(RES_hhdet_tes!M58=0,"",RES_hhdet_tes!M58/RES_hhdet_fec!M58)</f>
        <v>0.62147716423861099</v>
      </c>
      <c r="N58" s="124">
        <f>IF(RES_hhdet_tes!N58=0,"",RES_hhdet_tes!N58/RES_hhdet_fec!N58)</f>
        <v>0.61126902677462713</v>
      </c>
      <c r="O58" s="124">
        <f>IF(RES_hhdet_tes!O58=0,"",RES_hhdet_tes!O58/RES_hhdet_fec!O58)</f>
        <v>0.62185655512016724</v>
      </c>
      <c r="P58" s="124">
        <f>IF(RES_hhdet_tes!P58=0,"",RES_hhdet_tes!P58/RES_hhdet_fec!P58)</f>
        <v>0.62604064675578697</v>
      </c>
      <c r="Q58" s="124">
        <f>IF(RES_hhdet_tes!Q58=0,"",RES_hhdet_tes!Q58/RES_hhdet_fec!Q58)</f>
        <v>0.63209918536057874</v>
      </c>
      <c r="R58" s="124">
        <f>IF(RES_hhdet_tes!R58=0,"",RES_hhdet_tes!R58/RES_hhdet_fec!R58)</f>
        <v>0.64522945190133785</v>
      </c>
      <c r="S58" s="124">
        <f>IF(RES_hhdet_tes!S58=0,"",RES_hhdet_tes!S58/RES_hhdet_fec!S58)</f>
        <v>0.62125137614004422</v>
      </c>
      <c r="T58" s="124">
        <f>IF(RES_hhdet_tes!T58=0,"",RES_hhdet_tes!T58/RES_hhdet_fec!T58)</f>
        <v>0.63134154750357641</v>
      </c>
      <c r="U58" s="124">
        <f>IF(RES_hhdet_tes!U58=0,"",RES_hhdet_tes!U58/RES_hhdet_fec!U58)</f>
        <v>0.63971339526803173</v>
      </c>
      <c r="V58" s="124">
        <f>IF(RES_hhdet_tes!V58=0,"",RES_hhdet_tes!V58/RES_hhdet_fec!V58)</f>
        <v>0.65742699566074314</v>
      </c>
      <c r="W58" s="124">
        <f>IF(RES_hhdet_tes!W58=0,"",RES_hhdet_tes!W58/RES_hhdet_fec!W58)</f>
        <v>0.65867958230289814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0.58041664793514103</v>
      </c>
      <c r="C59" s="111">
        <f>IF(RES_hhdet_tes!C59=0,"",RES_hhdet_tes!C59/RES_hhdet_fec!C59)</f>
        <v>0.58101455241818489</v>
      </c>
      <c r="D59" s="111">
        <f>IF(RES_hhdet_tes!D59=0,"",RES_hhdet_tes!D59/RES_hhdet_fec!D59)</f>
        <v>0.58112935237352459</v>
      </c>
      <c r="E59" s="111">
        <f>IF(RES_hhdet_tes!E59=0,"",RES_hhdet_tes!E59/RES_hhdet_fec!E59)</f>
        <v>0.58149980014249159</v>
      </c>
      <c r="F59" s="111">
        <f>IF(RES_hhdet_tes!F59=0,"",RES_hhdet_tes!F59/RES_hhdet_fec!F59)</f>
        <v>0.58304067493006861</v>
      </c>
      <c r="G59" s="111">
        <f>IF(RES_hhdet_tes!G59=0,"",RES_hhdet_tes!G59/RES_hhdet_fec!G59)</f>
        <v>0.58537704458338236</v>
      </c>
      <c r="H59" s="111">
        <f>IF(RES_hhdet_tes!H59=0,"",RES_hhdet_tes!H59/RES_hhdet_fec!H59)</f>
        <v>0.58818207237280462</v>
      </c>
      <c r="I59" s="111">
        <f>IF(RES_hhdet_tes!I59=0,"",RES_hhdet_tes!I59/RES_hhdet_fec!I59)</f>
        <v>0.58957523277678514</v>
      </c>
      <c r="J59" s="111">
        <f>IF(RES_hhdet_tes!J59=0,"",RES_hhdet_tes!J59/RES_hhdet_fec!J59)</f>
        <v>0.59001780259991032</v>
      </c>
      <c r="K59" s="111">
        <f>IF(RES_hhdet_tes!K59=0,"",RES_hhdet_tes!K59/RES_hhdet_fec!K59)</f>
        <v>0.59048658142112198</v>
      </c>
      <c r="L59" s="111">
        <f>IF(RES_hhdet_tes!L59=0,"",RES_hhdet_tes!L59/RES_hhdet_fec!L59)</f>
        <v>0.5907184733304478</v>
      </c>
      <c r="M59" s="111">
        <f>IF(RES_hhdet_tes!M59=0,"",RES_hhdet_tes!M59/RES_hhdet_fec!M59)</f>
        <v>0.59112982571219441</v>
      </c>
      <c r="N59" s="111">
        <f>IF(RES_hhdet_tes!N59=0,"",RES_hhdet_tes!N59/RES_hhdet_fec!N59)</f>
        <v>0.59165621625443043</v>
      </c>
      <c r="O59" s="111">
        <f>IF(RES_hhdet_tes!O59=0,"",RES_hhdet_tes!O59/RES_hhdet_fec!O59)</f>
        <v>0.59216846929659683</v>
      </c>
      <c r="P59" s="111">
        <f>IF(RES_hhdet_tes!P59=0,"",RES_hhdet_tes!P59/RES_hhdet_fec!P59)</f>
        <v>0.59235205079467435</v>
      </c>
      <c r="Q59" s="111">
        <f>IF(RES_hhdet_tes!Q59=0,"",RES_hhdet_tes!Q59/RES_hhdet_fec!Q59)</f>
        <v>0.59260369936970803</v>
      </c>
      <c r="R59" s="111">
        <f>IF(RES_hhdet_tes!R59=0,"",RES_hhdet_tes!R59/RES_hhdet_fec!R59)</f>
        <v>0.59301800867761234</v>
      </c>
      <c r="S59" s="111">
        <f>IF(RES_hhdet_tes!S59=0,"",RES_hhdet_tes!S59/RES_hhdet_fec!S59)</f>
        <v>0.59345679437860743</v>
      </c>
      <c r="T59" s="111">
        <f>IF(RES_hhdet_tes!T59=0,"",RES_hhdet_tes!T59/RES_hhdet_fec!T59)</f>
        <v>0.59371474808485925</v>
      </c>
      <c r="U59" s="111">
        <f>IF(RES_hhdet_tes!U59=0,"",RES_hhdet_tes!U59/RES_hhdet_fec!U59)</f>
        <v>0.59485498492590239</v>
      </c>
      <c r="V59" s="111">
        <f>IF(RES_hhdet_tes!V59=0,"",RES_hhdet_tes!V59/RES_hhdet_fec!V59)</f>
        <v>0.59789218258701382</v>
      </c>
      <c r="W59" s="111">
        <f>IF(RES_hhdet_tes!W59=0,"",RES_hhdet_tes!W59/RES_hhdet_fec!W59)</f>
        <v>0.60180861888847303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0.73541714996689911</v>
      </c>
      <c r="C60" s="45">
        <f>IF(RES_hhdet_tes!C60=0,"",RES_hhdet_tes!C60/RES_hhdet_fec!C60)</f>
        <v>0.73675999961575223</v>
      </c>
      <c r="D60" s="45">
        <f>IF(RES_hhdet_tes!D60=0,"",RES_hhdet_tes!D60/RES_hhdet_fec!D60)</f>
        <v>0.73701407980747191</v>
      </c>
      <c r="E60" s="45">
        <f>IF(RES_hhdet_tes!E60=0,"",RES_hhdet_tes!E60/RES_hhdet_fec!E60)</f>
        <v>0.73836722175531899</v>
      </c>
      <c r="F60" s="45">
        <f>IF(RES_hhdet_tes!F60=0,"",RES_hhdet_tes!F60/RES_hhdet_fec!F60)</f>
        <v>0.74249072227467616</v>
      </c>
      <c r="G60" s="45">
        <f>IF(RES_hhdet_tes!G60=0,"",RES_hhdet_tes!G60/RES_hhdet_fec!G60)</f>
        <v>0.74725819077977818</v>
      </c>
      <c r="H60" s="45">
        <f>IF(RES_hhdet_tes!H60=0,"",RES_hhdet_tes!H60/RES_hhdet_fec!H60)</f>
        <v>0.75251990670085078</v>
      </c>
      <c r="I60" s="45">
        <f>IF(RES_hhdet_tes!I60=0,"",RES_hhdet_tes!I60/RES_hhdet_fec!I60)</f>
        <v>0.75504194982884909</v>
      </c>
      <c r="J60" s="45">
        <f>IF(RES_hhdet_tes!J60=0,"",RES_hhdet_tes!J60/RES_hhdet_fec!J60)</f>
        <v>0.75588530306102619</v>
      </c>
      <c r="K60" s="45">
        <f>IF(RES_hhdet_tes!K60=0,"",RES_hhdet_tes!K60/RES_hhdet_fec!K60)</f>
        <v>0.75781153953970981</v>
      </c>
      <c r="L60" s="45">
        <f>IF(RES_hhdet_tes!L60=0,"",RES_hhdet_tes!L60/RES_hhdet_fec!L60)</f>
        <v>0.7591861030596968</v>
      </c>
      <c r="M60" s="45">
        <f>IF(RES_hhdet_tes!M60=0,"",RES_hhdet_tes!M60/RES_hhdet_fec!M60)</f>
        <v>0.76169430885870903</v>
      </c>
      <c r="N60" s="45">
        <f>IF(RES_hhdet_tes!N60=0,"",RES_hhdet_tes!N60/RES_hhdet_fec!N60)</f>
        <v>0.76399393750274003</v>
      </c>
      <c r="O60" s="45">
        <f>IF(RES_hhdet_tes!O60=0,"",RES_hhdet_tes!O60/RES_hhdet_fec!O60)</f>
        <v>0.768247227203256</v>
      </c>
      <c r="P60" s="45">
        <f>IF(RES_hhdet_tes!P60=0,"",RES_hhdet_tes!P60/RES_hhdet_fec!P60)</f>
        <v>0.77084235742707485</v>
      </c>
      <c r="Q60" s="45">
        <f>IF(RES_hhdet_tes!Q60=0,"",RES_hhdet_tes!Q60/RES_hhdet_fec!Q60)</f>
        <v>0.77404479695170503</v>
      </c>
      <c r="R60" s="45">
        <f>IF(RES_hhdet_tes!R60=0,"",RES_hhdet_tes!R60/RES_hhdet_fec!R60)</f>
        <v>0.77780004269377212</v>
      </c>
      <c r="S60" s="45">
        <f>IF(RES_hhdet_tes!S60=0,"",RES_hhdet_tes!S60/RES_hhdet_fec!S60)</f>
        <v>0.78061931672499174</v>
      </c>
      <c r="T60" s="45">
        <f>IF(RES_hhdet_tes!T60=0,"",RES_hhdet_tes!T60/RES_hhdet_fec!T60)</f>
        <v>0.78267077477842673</v>
      </c>
      <c r="U60" s="45">
        <f>IF(RES_hhdet_tes!U60=0,"",RES_hhdet_tes!U60/RES_hhdet_fec!U60)</f>
        <v>0.78935874373339532</v>
      </c>
      <c r="V60" s="45">
        <f>IF(RES_hhdet_tes!V60=0,"",RES_hhdet_tes!V60/RES_hhdet_fec!V60)</f>
        <v>0.80295391644031289</v>
      </c>
      <c r="W60" s="45">
        <f>IF(RES_hhdet_tes!W60=0,"",RES_hhdet_tes!W60/RES_hhdet_fec!W60)</f>
        <v>0.81582640449976729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 t="str">
        <f>IF(RES_hhdet_tes!B62=0,"",RES_hhdet_tes!B62/RES_hhdet_fec!B62)</f>
        <v/>
      </c>
      <c r="C62" s="119" t="str">
        <f>IF(RES_hhdet_tes!C62=0,"",RES_hhdet_tes!C62/RES_hhdet_fec!C62)</f>
        <v/>
      </c>
      <c r="D62" s="119" t="str">
        <f>IF(RES_hhdet_tes!D62=0,"",RES_hhdet_tes!D62/RES_hhdet_fec!D62)</f>
        <v/>
      </c>
      <c r="E62" s="119" t="str">
        <f>IF(RES_hhdet_tes!E62=0,"",RES_hhdet_tes!E62/RES_hhdet_fec!E62)</f>
        <v/>
      </c>
      <c r="F62" s="119" t="str">
        <f>IF(RES_hhdet_tes!F62=0,"",RES_hhdet_tes!F62/RES_hhdet_fec!F62)</f>
        <v/>
      </c>
      <c r="G62" s="119" t="str">
        <f>IF(RES_hhdet_tes!G62=0,"",RES_hhdet_tes!G62/RES_hhdet_fec!G62)</f>
        <v/>
      </c>
      <c r="H62" s="119" t="str">
        <f>IF(RES_hhdet_tes!H62=0,"",RES_hhdet_tes!H62/RES_hhdet_fec!H62)</f>
        <v/>
      </c>
      <c r="I62" s="119" t="str">
        <f>IF(RES_hhdet_tes!I62=0,"",RES_hhdet_tes!I62/RES_hhdet_fec!I62)</f>
        <v/>
      </c>
      <c r="J62" s="119" t="str">
        <f>IF(RES_hhdet_tes!J62=0,"",RES_hhdet_tes!J62/RES_hhdet_fec!J62)</f>
        <v/>
      </c>
      <c r="K62" s="119" t="str">
        <f>IF(RES_hhdet_tes!K62=0,"",RES_hhdet_tes!K62/RES_hhdet_fec!K62)</f>
        <v/>
      </c>
      <c r="L62" s="119" t="str">
        <f>IF(RES_hhdet_tes!L62=0,"",RES_hhdet_tes!L62/RES_hhdet_fec!L62)</f>
        <v/>
      </c>
      <c r="M62" s="119" t="str">
        <f>IF(RES_hhdet_tes!M62=0,"",RES_hhdet_tes!M62/RES_hhdet_fec!M62)</f>
        <v/>
      </c>
      <c r="N62" s="119" t="str">
        <f>IF(RES_hhdet_tes!N62=0,"",RES_hhdet_tes!N62/RES_hhdet_fec!N62)</f>
        <v/>
      </c>
      <c r="O62" s="119" t="str">
        <f>IF(RES_hhdet_tes!O62=0,"",RES_hhdet_tes!O62/RES_hhdet_fec!O62)</f>
        <v/>
      </c>
      <c r="P62" s="119" t="str">
        <f>IF(RES_hhdet_tes!P62=0,"",RES_hhdet_tes!P62/RES_hhdet_fec!P62)</f>
        <v/>
      </c>
      <c r="Q62" s="119" t="str">
        <f>IF(RES_hhdet_tes!Q62=0,"",RES_hhdet_tes!Q62/RES_hhdet_fec!Q62)</f>
        <v/>
      </c>
      <c r="R62" s="119" t="str">
        <f>IF(RES_hhdet_tes!R62=0,"",RES_hhdet_tes!R62/RES_hhdet_fec!R62)</f>
        <v/>
      </c>
      <c r="S62" s="119" t="str">
        <f>IF(RES_hhdet_tes!S62=0,"",RES_hhdet_tes!S62/RES_hhdet_fec!S62)</f>
        <v/>
      </c>
      <c r="T62" s="119" t="str">
        <f>IF(RES_hhdet_tes!T62=0,"",RES_hhdet_tes!T62/RES_hhdet_fec!T62)</f>
        <v/>
      </c>
      <c r="U62" s="119" t="str">
        <f>IF(RES_hhdet_tes!U62=0,"",RES_hhdet_tes!U62/RES_hhdet_fec!U62)</f>
        <v/>
      </c>
      <c r="V62" s="119" t="str">
        <f>IF(RES_hhdet_tes!V62=0,"",RES_hhdet_tes!V62/RES_hhdet_fec!V62)</f>
        <v/>
      </c>
      <c r="W62" s="119" t="str">
        <f>IF(RES_hhdet_tes!W62=0,"",RES_hhdet_tes!W62/RES_hhdet_fec!W62)</f>
        <v/>
      </c>
      <c r="DA62" s="129" t="s">
        <v>1963</v>
      </c>
    </row>
    <row r="63" spans="1:105" ht="12.95" customHeight="1" x14ac:dyDescent="0.25">
      <c r="A63" s="121" t="s">
        <v>57</v>
      </c>
      <c r="B63" s="124" t="str">
        <f>IF(RES_hhdet_tes!B63=0,"",RES_hhdet_tes!B63/RES_hhdet_fec!B63)</f>
        <v/>
      </c>
      <c r="C63" s="124" t="str">
        <f>IF(RES_hhdet_tes!C63=0,"",RES_hhdet_tes!C63/RES_hhdet_fec!C63)</f>
        <v/>
      </c>
      <c r="D63" s="124" t="str">
        <f>IF(RES_hhdet_tes!D63=0,"",RES_hhdet_tes!D63/RES_hhdet_fec!D63)</f>
        <v/>
      </c>
      <c r="E63" s="124" t="str">
        <f>IF(RES_hhdet_tes!E63=0,"",RES_hhdet_tes!E63/RES_hhdet_fec!E63)</f>
        <v/>
      </c>
      <c r="F63" s="124" t="str">
        <f>IF(RES_hhdet_tes!F63=0,"",RES_hhdet_tes!F63/RES_hhdet_fec!F63)</f>
        <v/>
      </c>
      <c r="G63" s="124" t="str">
        <f>IF(RES_hhdet_tes!G63=0,"",RES_hhdet_tes!G63/RES_hhdet_fec!G63)</f>
        <v/>
      </c>
      <c r="H63" s="124" t="str">
        <f>IF(RES_hhdet_tes!H63=0,"",RES_hhdet_tes!H63/RES_hhdet_fec!H63)</f>
        <v/>
      </c>
      <c r="I63" s="124" t="str">
        <f>IF(RES_hhdet_tes!I63=0,"",RES_hhdet_tes!I63/RES_hhdet_fec!I63)</f>
        <v/>
      </c>
      <c r="J63" s="124" t="str">
        <f>IF(RES_hhdet_tes!J63=0,"",RES_hhdet_tes!J63/RES_hhdet_fec!J63)</f>
        <v/>
      </c>
      <c r="K63" s="124" t="str">
        <f>IF(RES_hhdet_tes!K63=0,"",RES_hhdet_tes!K63/RES_hhdet_fec!K63)</f>
        <v/>
      </c>
      <c r="L63" s="124" t="str">
        <f>IF(RES_hhdet_tes!L63=0,"",RES_hhdet_tes!L63/RES_hhdet_fec!L63)</f>
        <v/>
      </c>
      <c r="M63" s="124" t="str">
        <f>IF(RES_hhdet_tes!M63=0,"",RES_hhdet_tes!M63/RES_hhdet_fec!M63)</f>
        <v/>
      </c>
      <c r="N63" s="124" t="str">
        <f>IF(RES_hhdet_tes!N63=0,"",RES_hhdet_tes!N63/RES_hhdet_fec!N63)</f>
        <v/>
      </c>
      <c r="O63" s="124" t="str">
        <f>IF(RES_hhdet_tes!O63=0,"",RES_hhdet_tes!O63/RES_hhdet_fec!O63)</f>
        <v/>
      </c>
      <c r="P63" s="124" t="str">
        <f>IF(RES_hhdet_tes!P63=0,"",RES_hhdet_tes!P63/RES_hhdet_fec!P63)</f>
        <v/>
      </c>
      <c r="Q63" s="124" t="str">
        <f>IF(RES_hhdet_tes!Q63=0,"",RES_hhdet_tes!Q63/RES_hhdet_fec!Q63)</f>
        <v/>
      </c>
      <c r="R63" s="124" t="str">
        <f>IF(RES_hhdet_tes!R63=0,"",RES_hhdet_tes!R63/RES_hhdet_fec!R63)</f>
        <v/>
      </c>
      <c r="S63" s="124" t="str">
        <f>IF(RES_hhdet_tes!S63=0,"",RES_hhdet_tes!S63/RES_hhdet_fec!S63)</f>
        <v/>
      </c>
      <c r="T63" s="124" t="str">
        <f>IF(RES_hhdet_tes!T63=0,"",RES_hhdet_tes!T63/RES_hhdet_fec!T63)</f>
        <v/>
      </c>
      <c r="U63" s="124" t="str">
        <f>IF(RES_hhdet_tes!U63=0,"",RES_hhdet_tes!U63/RES_hhdet_fec!U63)</f>
        <v/>
      </c>
      <c r="V63" s="124" t="str">
        <f>IF(RES_hhdet_tes!V63=0,"",RES_hhdet_tes!V63/RES_hhdet_fec!V63)</f>
        <v/>
      </c>
      <c r="W63" s="124" t="str">
        <f>IF(RES_hhdet_tes!W63=0,"",RES_hhdet_tes!W63/RES_hhdet_fec!W63)</f>
        <v/>
      </c>
      <c r="DA63" s="130" t="s">
        <v>1964</v>
      </c>
    </row>
    <row r="64" spans="1:105" ht="12" customHeight="1" x14ac:dyDescent="0.25">
      <c r="A64" s="97" t="s">
        <v>217</v>
      </c>
      <c r="B64" s="111" t="str">
        <f>IF(RES_hhdet_tes!B64=0,"",RES_hhdet_tes!B64/RES_hhdet_fec!B64)</f>
        <v/>
      </c>
      <c r="C64" s="111" t="str">
        <f>IF(RES_hhdet_tes!C64=0,"",RES_hhdet_tes!C64/RES_hhdet_fec!C64)</f>
        <v/>
      </c>
      <c r="D64" s="111" t="str">
        <f>IF(RES_hhdet_tes!D64=0,"",RES_hhdet_tes!D64/RES_hhdet_fec!D64)</f>
        <v/>
      </c>
      <c r="E64" s="111" t="str">
        <f>IF(RES_hhdet_tes!E64=0,"",RES_hhdet_tes!E64/RES_hhdet_fec!E64)</f>
        <v/>
      </c>
      <c r="F64" s="111" t="str">
        <f>IF(RES_hhdet_tes!F64=0,"",RES_hhdet_tes!F64/RES_hhdet_fec!F64)</f>
        <v/>
      </c>
      <c r="G64" s="111" t="str">
        <f>IF(RES_hhdet_tes!G64=0,"",RES_hhdet_tes!G64/RES_hhdet_fec!G64)</f>
        <v/>
      </c>
      <c r="H64" s="111" t="str">
        <f>IF(RES_hhdet_tes!H64=0,"",RES_hhdet_tes!H64/RES_hhdet_fec!H64)</f>
        <v/>
      </c>
      <c r="I64" s="111" t="str">
        <f>IF(RES_hhdet_tes!I64=0,"",RES_hhdet_tes!I64/RES_hhdet_fec!I64)</f>
        <v/>
      </c>
      <c r="J64" s="111" t="str">
        <f>IF(RES_hhdet_tes!J64=0,"",RES_hhdet_tes!J64/RES_hhdet_fec!J64)</f>
        <v/>
      </c>
      <c r="K64" s="111" t="str">
        <f>IF(RES_hhdet_tes!K64=0,"",RES_hhdet_tes!K64/RES_hhdet_fec!K64)</f>
        <v/>
      </c>
      <c r="L64" s="111" t="str">
        <f>IF(RES_hhdet_tes!L64=0,"",RES_hhdet_tes!L64/RES_hhdet_fec!L64)</f>
        <v/>
      </c>
      <c r="M64" s="111" t="str">
        <f>IF(RES_hhdet_tes!M64=0,"",RES_hhdet_tes!M64/RES_hhdet_fec!M64)</f>
        <v/>
      </c>
      <c r="N64" s="111" t="str">
        <f>IF(RES_hhdet_tes!N64=0,"",RES_hhdet_tes!N64/RES_hhdet_fec!N64)</f>
        <v/>
      </c>
      <c r="O64" s="111" t="str">
        <f>IF(RES_hhdet_tes!O64=0,"",RES_hhdet_tes!O64/RES_hhdet_fec!O64)</f>
        <v/>
      </c>
      <c r="P64" s="111" t="str">
        <f>IF(RES_hhdet_tes!P64=0,"",RES_hhdet_tes!P64/RES_hhdet_fec!P64)</f>
        <v/>
      </c>
      <c r="Q64" s="111" t="str">
        <f>IF(RES_hhdet_tes!Q64=0,"",RES_hhdet_tes!Q64/RES_hhdet_fec!Q64)</f>
        <v/>
      </c>
      <c r="R64" s="111" t="str">
        <f>IF(RES_hhdet_tes!R64=0,"",RES_hhdet_tes!R64/RES_hhdet_fec!R64)</f>
        <v/>
      </c>
      <c r="S64" s="111" t="str">
        <f>IF(RES_hhdet_tes!S64=0,"",RES_hhdet_tes!S64/RES_hhdet_fec!S64)</f>
        <v/>
      </c>
      <c r="T64" s="111" t="str">
        <f>IF(RES_hhdet_tes!T64=0,"",RES_hhdet_tes!T64/RES_hhdet_fec!T64)</f>
        <v/>
      </c>
      <c r="U64" s="111" t="str">
        <f>IF(RES_hhdet_tes!U64=0,"",RES_hhdet_tes!U64/RES_hhdet_fec!U64)</f>
        <v/>
      </c>
      <c r="V64" s="111" t="str">
        <f>IF(RES_hhdet_tes!V64=0,"",RES_hhdet_tes!V64/RES_hhdet_fec!V64)</f>
        <v/>
      </c>
      <c r="W64" s="111" t="str">
        <f>IF(RES_hhdet_tes!W64=0,"",RES_hhdet_tes!W64/RES_hhdet_fec!W64)</f>
        <v/>
      </c>
      <c r="DA64" s="63" t="s">
        <v>1965</v>
      </c>
    </row>
    <row r="65" spans="1:105" ht="12" customHeight="1" x14ac:dyDescent="0.25">
      <c r="A65" s="97" t="s">
        <v>53</v>
      </c>
      <c r="B65" s="111" t="str">
        <f>IF(RES_hhdet_tes!B65=0,"",RES_hhdet_tes!B65/RES_hhdet_fec!B65)</f>
        <v/>
      </c>
      <c r="C65" s="111" t="str">
        <f>IF(RES_hhdet_tes!C65=0,"",RES_hhdet_tes!C65/RES_hhdet_fec!C65)</f>
        <v/>
      </c>
      <c r="D65" s="111" t="str">
        <f>IF(RES_hhdet_tes!D65=0,"",RES_hhdet_tes!D65/RES_hhdet_fec!D65)</f>
        <v/>
      </c>
      <c r="E65" s="111" t="str">
        <f>IF(RES_hhdet_tes!E65=0,"",RES_hhdet_tes!E65/RES_hhdet_fec!E65)</f>
        <v/>
      </c>
      <c r="F65" s="111" t="str">
        <f>IF(RES_hhdet_tes!F65=0,"",RES_hhdet_tes!F65/RES_hhdet_fec!F65)</f>
        <v/>
      </c>
      <c r="G65" s="111" t="str">
        <f>IF(RES_hhdet_tes!G65=0,"",RES_hhdet_tes!G65/RES_hhdet_fec!G65)</f>
        <v/>
      </c>
      <c r="H65" s="111" t="str">
        <f>IF(RES_hhdet_tes!H65=0,"",RES_hhdet_tes!H65/RES_hhdet_fec!H65)</f>
        <v/>
      </c>
      <c r="I65" s="111" t="str">
        <f>IF(RES_hhdet_tes!I65=0,"",RES_hhdet_tes!I65/RES_hhdet_fec!I65)</f>
        <v/>
      </c>
      <c r="J65" s="111" t="str">
        <f>IF(RES_hhdet_tes!J65=0,"",RES_hhdet_tes!J65/RES_hhdet_fec!J65)</f>
        <v/>
      </c>
      <c r="K65" s="111" t="str">
        <f>IF(RES_hhdet_tes!K65=0,"",RES_hhdet_tes!K65/RES_hhdet_fec!K65)</f>
        <v/>
      </c>
      <c r="L65" s="111" t="str">
        <f>IF(RES_hhdet_tes!L65=0,"",RES_hhdet_tes!L65/RES_hhdet_fec!L65)</f>
        <v/>
      </c>
      <c r="M65" s="111" t="str">
        <f>IF(RES_hhdet_tes!M65=0,"",RES_hhdet_tes!M65/RES_hhdet_fec!M65)</f>
        <v/>
      </c>
      <c r="N65" s="111" t="str">
        <f>IF(RES_hhdet_tes!N65=0,"",RES_hhdet_tes!N65/RES_hhdet_fec!N65)</f>
        <v/>
      </c>
      <c r="O65" s="111" t="str">
        <f>IF(RES_hhdet_tes!O65=0,"",RES_hhdet_tes!O65/RES_hhdet_fec!O65)</f>
        <v/>
      </c>
      <c r="P65" s="111" t="str">
        <f>IF(RES_hhdet_tes!P65=0,"",RES_hhdet_tes!P65/RES_hhdet_fec!P65)</f>
        <v/>
      </c>
      <c r="Q65" s="111" t="str">
        <f>IF(RES_hhdet_tes!Q65=0,"",RES_hhdet_tes!Q65/RES_hhdet_fec!Q65)</f>
        <v/>
      </c>
      <c r="R65" s="111" t="str">
        <f>IF(RES_hhdet_tes!R65=0,"",RES_hhdet_tes!R65/RES_hhdet_fec!R65)</f>
        <v/>
      </c>
      <c r="S65" s="111" t="str">
        <f>IF(RES_hhdet_tes!S65=0,"",RES_hhdet_tes!S65/RES_hhdet_fec!S65)</f>
        <v/>
      </c>
      <c r="T65" s="111" t="str">
        <f>IF(RES_hhdet_tes!T65=0,"",RES_hhdet_tes!T65/RES_hhdet_fec!T65)</f>
        <v/>
      </c>
      <c r="U65" s="111" t="str">
        <f>IF(RES_hhdet_tes!U65=0,"",RES_hhdet_tes!U65/RES_hhdet_fec!U65)</f>
        <v/>
      </c>
      <c r="V65" s="111" t="str">
        <f>IF(RES_hhdet_tes!V65=0,"",RES_hhdet_tes!V65/RES_hhdet_fec!V65)</f>
        <v/>
      </c>
      <c r="W65" s="111" t="str">
        <f>IF(RES_hhdet_tes!W65=0,"",RES_hhdet_tes!W65/RES_hhdet_fec!W65)</f>
        <v/>
      </c>
      <c r="DA65" s="63" t="s">
        <v>1966</v>
      </c>
    </row>
    <row r="66" spans="1:105" ht="12.95" customHeight="1" x14ac:dyDescent="0.25">
      <c r="A66" s="121" t="s">
        <v>92</v>
      </c>
      <c r="B66" s="124" t="str">
        <f>IF(RES_hhdet_tes!B66=0,"",RES_hhdet_tes!B66/RES_hhdet_fec!B66)</f>
        <v/>
      </c>
      <c r="C66" s="124" t="str">
        <f>IF(RES_hhdet_tes!C66=0,"",RES_hhdet_tes!C66/RES_hhdet_fec!C66)</f>
        <v/>
      </c>
      <c r="D66" s="124" t="str">
        <f>IF(RES_hhdet_tes!D66=0,"",RES_hhdet_tes!D66/RES_hhdet_fec!D66)</f>
        <v/>
      </c>
      <c r="E66" s="124" t="str">
        <f>IF(RES_hhdet_tes!E66=0,"",RES_hhdet_tes!E66/RES_hhdet_fec!E66)</f>
        <v/>
      </c>
      <c r="F66" s="124" t="str">
        <f>IF(RES_hhdet_tes!F66=0,"",RES_hhdet_tes!F66/RES_hhdet_fec!F66)</f>
        <v/>
      </c>
      <c r="G66" s="124" t="str">
        <f>IF(RES_hhdet_tes!G66=0,"",RES_hhdet_tes!G66/RES_hhdet_fec!G66)</f>
        <v/>
      </c>
      <c r="H66" s="124" t="str">
        <f>IF(RES_hhdet_tes!H66=0,"",RES_hhdet_tes!H66/RES_hhdet_fec!H66)</f>
        <v/>
      </c>
      <c r="I66" s="124" t="str">
        <f>IF(RES_hhdet_tes!I66=0,"",RES_hhdet_tes!I66/RES_hhdet_fec!I66)</f>
        <v/>
      </c>
      <c r="J66" s="124" t="str">
        <f>IF(RES_hhdet_tes!J66=0,"",RES_hhdet_tes!J66/RES_hhdet_fec!J66)</f>
        <v/>
      </c>
      <c r="K66" s="124" t="str">
        <f>IF(RES_hhdet_tes!K66=0,"",RES_hhdet_tes!K66/RES_hhdet_fec!K66)</f>
        <v/>
      </c>
      <c r="L66" s="124" t="str">
        <f>IF(RES_hhdet_tes!L66=0,"",RES_hhdet_tes!L66/RES_hhdet_fec!L66)</f>
        <v/>
      </c>
      <c r="M66" s="124" t="str">
        <f>IF(RES_hhdet_tes!M66=0,"",RES_hhdet_tes!M66/RES_hhdet_fec!M66)</f>
        <v/>
      </c>
      <c r="N66" s="124" t="str">
        <f>IF(RES_hhdet_tes!N66=0,"",RES_hhdet_tes!N66/RES_hhdet_fec!N66)</f>
        <v/>
      </c>
      <c r="O66" s="124" t="str">
        <f>IF(RES_hhdet_tes!O66=0,"",RES_hhdet_tes!O66/RES_hhdet_fec!O66)</f>
        <v/>
      </c>
      <c r="P66" s="124" t="str">
        <f>IF(RES_hhdet_tes!P66=0,"",RES_hhdet_tes!P66/RES_hhdet_fec!P66)</f>
        <v/>
      </c>
      <c r="Q66" s="124" t="str">
        <f>IF(RES_hhdet_tes!Q66=0,"",RES_hhdet_tes!Q66/RES_hhdet_fec!Q66)</f>
        <v/>
      </c>
      <c r="R66" s="124" t="str">
        <f>IF(RES_hhdet_tes!R66=0,"",RES_hhdet_tes!R66/RES_hhdet_fec!R66)</f>
        <v/>
      </c>
      <c r="S66" s="124" t="str">
        <f>IF(RES_hhdet_tes!S66=0,"",RES_hhdet_tes!S66/RES_hhdet_fec!S66)</f>
        <v/>
      </c>
      <c r="T66" s="124" t="str">
        <f>IF(RES_hhdet_tes!T66=0,"",RES_hhdet_tes!T66/RES_hhdet_fec!T66)</f>
        <v/>
      </c>
      <c r="U66" s="124" t="str">
        <f>IF(RES_hhdet_tes!U66=0,"",RES_hhdet_tes!U66/RES_hhdet_fec!U66)</f>
        <v/>
      </c>
      <c r="V66" s="124" t="str">
        <f>IF(RES_hhdet_tes!V66=0,"",RES_hhdet_tes!V66/RES_hhdet_fec!V66)</f>
        <v/>
      </c>
      <c r="W66" s="124" t="str">
        <f>IF(RES_hhdet_tes!W66=0,"",RES_hhdet_tes!W66/RES_hhdet_fec!W66)</f>
        <v/>
      </c>
      <c r="DA66" s="130" t="s">
        <v>1967</v>
      </c>
    </row>
    <row r="67" spans="1:105" ht="12" customHeight="1" x14ac:dyDescent="0.25">
      <c r="A67" s="97" t="s">
        <v>53</v>
      </c>
      <c r="B67" s="111" t="str">
        <f>IF(RES_hhdet_tes!B67=0,"",RES_hhdet_tes!B67/RES_hhdet_fec!B67)</f>
        <v/>
      </c>
      <c r="C67" s="111" t="str">
        <f>IF(RES_hhdet_tes!C67=0,"",RES_hhdet_tes!C67/RES_hhdet_fec!C67)</f>
        <v/>
      </c>
      <c r="D67" s="111" t="str">
        <f>IF(RES_hhdet_tes!D67=0,"",RES_hhdet_tes!D67/RES_hhdet_fec!D67)</f>
        <v/>
      </c>
      <c r="E67" s="111" t="str">
        <f>IF(RES_hhdet_tes!E67=0,"",RES_hhdet_tes!E67/RES_hhdet_fec!E67)</f>
        <v/>
      </c>
      <c r="F67" s="111" t="str">
        <f>IF(RES_hhdet_tes!F67=0,"",RES_hhdet_tes!F67/RES_hhdet_fec!F67)</f>
        <v/>
      </c>
      <c r="G67" s="111" t="str">
        <f>IF(RES_hhdet_tes!G67=0,"",RES_hhdet_tes!G67/RES_hhdet_fec!G67)</f>
        <v/>
      </c>
      <c r="H67" s="111" t="str">
        <f>IF(RES_hhdet_tes!H67=0,"",RES_hhdet_tes!H67/RES_hhdet_fec!H67)</f>
        <v/>
      </c>
      <c r="I67" s="111" t="str">
        <f>IF(RES_hhdet_tes!I67=0,"",RES_hhdet_tes!I67/RES_hhdet_fec!I67)</f>
        <v/>
      </c>
      <c r="J67" s="111" t="str">
        <f>IF(RES_hhdet_tes!J67=0,"",RES_hhdet_tes!J67/RES_hhdet_fec!J67)</f>
        <v/>
      </c>
      <c r="K67" s="111" t="str">
        <f>IF(RES_hhdet_tes!K67=0,"",RES_hhdet_tes!K67/RES_hhdet_fec!K67)</f>
        <v/>
      </c>
      <c r="L67" s="111" t="str">
        <f>IF(RES_hhdet_tes!L67=0,"",RES_hhdet_tes!L67/RES_hhdet_fec!L67)</f>
        <v/>
      </c>
      <c r="M67" s="111" t="str">
        <f>IF(RES_hhdet_tes!M67=0,"",RES_hhdet_tes!M67/RES_hhdet_fec!M67)</f>
        <v/>
      </c>
      <c r="N67" s="111" t="str">
        <f>IF(RES_hhdet_tes!N67=0,"",RES_hhdet_tes!N67/RES_hhdet_fec!N67)</f>
        <v/>
      </c>
      <c r="O67" s="111" t="str">
        <f>IF(RES_hhdet_tes!O67=0,"",RES_hhdet_tes!O67/RES_hhdet_fec!O67)</f>
        <v/>
      </c>
      <c r="P67" s="111" t="str">
        <f>IF(RES_hhdet_tes!P67=0,"",RES_hhdet_tes!P67/RES_hhdet_fec!P67)</f>
        <v/>
      </c>
      <c r="Q67" s="111" t="str">
        <f>IF(RES_hhdet_tes!Q67=0,"",RES_hhdet_tes!Q67/RES_hhdet_fec!Q67)</f>
        <v/>
      </c>
      <c r="R67" s="111" t="str">
        <f>IF(RES_hhdet_tes!R67=0,"",RES_hhdet_tes!R67/RES_hhdet_fec!R67)</f>
        <v/>
      </c>
      <c r="S67" s="111" t="str">
        <f>IF(RES_hhdet_tes!S67=0,"",RES_hhdet_tes!S67/RES_hhdet_fec!S67)</f>
        <v/>
      </c>
      <c r="T67" s="111" t="str">
        <f>IF(RES_hhdet_tes!T67=0,"",RES_hhdet_tes!T67/RES_hhdet_fec!T67)</f>
        <v/>
      </c>
      <c r="U67" s="111" t="str">
        <f>IF(RES_hhdet_tes!U67=0,"",RES_hhdet_tes!U67/RES_hhdet_fec!U67)</f>
        <v/>
      </c>
      <c r="V67" s="111" t="str">
        <f>IF(RES_hhdet_tes!V67=0,"",RES_hhdet_tes!V67/RES_hhdet_fec!V67)</f>
        <v/>
      </c>
      <c r="W67" s="111" t="str">
        <f>IF(RES_hhdet_tes!W67=0,"",RES_hhdet_tes!W67/RES_hhdet_fec!W67)</f>
        <v/>
      </c>
      <c r="DA67" s="63" t="s">
        <v>1968</v>
      </c>
    </row>
    <row r="68" spans="1:105" ht="12" customHeight="1" x14ac:dyDescent="0.25">
      <c r="A68" s="121" t="s">
        <v>55</v>
      </c>
      <c r="B68" s="124" t="str">
        <f>IF(RES_hhdet_tes!B68=0,"",RES_hhdet_tes!B68/RES_hhdet_fec!B68)</f>
        <v/>
      </c>
      <c r="C68" s="124" t="str">
        <f>IF(RES_hhdet_tes!C68=0,"",RES_hhdet_tes!C68/RES_hhdet_fec!C68)</f>
        <v/>
      </c>
      <c r="D68" s="124" t="str">
        <f>IF(RES_hhdet_tes!D68=0,"",RES_hhdet_tes!D68/RES_hhdet_fec!D68)</f>
        <v/>
      </c>
      <c r="E68" s="124" t="str">
        <f>IF(RES_hhdet_tes!E68=0,"",RES_hhdet_tes!E68/RES_hhdet_fec!E68)</f>
        <v/>
      </c>
      <c r="F68" s="124" t="str">
        <f>IF(RES_hhdet_tes!F68=0,"",RES_hhdet_tes!F68/RES_hhdet_fec!F68)</f>
        <v/>
      </c>
      <c r="G68" s="124" t="str">
        <f>IF(RES_hhdet_tes!G68=0,"",RES_hhdet_tes!G68/RES_hhdet_fec!G68)</f>
        <v/>
      </c>
      <c r="H68" s="124" t="str">
        <f>IF(RES_hhdet_tes!H68=0,"",RES_hhdet_tes!H68/RES_hhdet_fec!H68)</f>
        <v/>
      </c>
      <c r="I68" s="124" t="str">
        <f>IF(RES_hhdet_tes!I68=0,"",RES_hhdet_tes!I68/RES_hhdet_fec!I68)</f>
        <v/>
      </c>
      <c r="J68" s="124" t="str">
        <f>IF(RES_hhdet_tes!J68=0,"",RES_hhdet_tes!J68/RES_hhdet_fec!J68)</f>
        <v/>
      </c>
      <c r="K68" s="124" t="str">
        <f>IF(RES_hhdet_tes!K68=0,"",RES_hhdet_tes!K68/RES_hhdet_fec!K68)</f>
        <v/>
      </c>
      <c r="L68" s="124" t="str">
        <f>IF(RES_hhdet_tes!L68=0,"",RES_hhdet_tes!L68/RES_hhdet_fec!L68)</f>
        <v/>
      </c>
      <c r="M68" s="124" t="str">
        <f>IF(RES_hhdet_tes!M68=0,"",RES_hhdet_tes!M68/RES_hhdet_fec!M68)</f>
        <v/>
      </c>
      <c r="N68" s="124" t="str">
        <f>IF(RES_hhdet_tes!N68=0,"",RES_hhdet_tes!N68/RES_hhdet_fec!N68)</f>
        <v/>
      </c>
      <c r="O68" s="124" t="str">
        <f>IF(RES_hhdet_tes!O68=0,"",RES_hhdet_tes!O68/RES_hhdet_fec!O68)</f>
        <v/>
      </c>
      <c r="P68" s="124" t="str">
        <f>IF(RES_hhdet_tes!P68=0,"",RES_hhdet_tes!P68/RES_hhdet_fec!P68)</f>
        <v/>
      </c>
      <c r="Q68" s="124" t="str">
        <f>IF(RES_hhdet_tes!Q68=0,"",RES_hhdet_tes!Q68/RES_hhdet_fec!Q68)</f>
        <v/>
      </c>
      <c r="R68" s="124" t="str">
        <f>IF(RES_hhdet_tes!R68=0,"",RES_hhdet_tes!R68/RES_hhdet_fec!R68)</f>
        <v/>
      </c>
      <c r="S68" s="124" t="str">
        <f>IF(RES_hhdet_tes!S68=0,"",RES_hhdet_tes!S68/RES_hhdet_fec!S68)</f>
        <v/>
      </c>
      <c r="T68" s="124" t="str">
        <f>IF(RES_hhdet_tes!T68=0,"",RES_hhdet_tes!T68/RES_hhdet_fec!T68)</f>
        <v/>
      </c>
      <c r="U68" s="124" t="str">
        <f>IF(RES_hhdet_tes!U68=0,"",RES_hhdet_tes!U68/RES_hhdet_fec!U68)</f>
        <v/>
      </c>
      <c r="V68" s="124" t="str">
        <f>IF(RES_hhdet_tes!V68=0,"",RES_hhdet_tes!V68/RES_hhdet_fec!V68)</f>
        <v/>
      </c>
      <c r="W68" s="124" t="str">
        <f>IF(RES_hhdet_tes!W68=0,"",RES_hhdet_tes!W68/RES_hhdet_fec!W68)</f>
        <v/>
      </c>
      <c r="DA68" s="130" t="s">
        <v>1969</v>
      </c>
    </row>
    <row r="69" spans="1:105" ht="12" customHeight="1" x14ac:dyDescent="0.25">
      <c r="A69" s="97" t="s">
        <v>134</v>
      </c>
      <c r="B69" s="111" t="str">
        <f>IF(RES_hhdet_tes!B69=0,"",RES_hhdet_tes!B69/RES_hhdet_fec!B69)</f>
        <v/>
      </c>
      <c r="C69" s="111" t="str">
        <f>IF(RES_hhdet_tes!C69=0,"",RES_hhdet_tes!C69/RES_hhdet_fec!C69)</f>
        <v/>
      </c>
      <c r="D69" s="111" t="str">
        <f>IF(RES_hhdet_tes!D69=0,"",RES_hhdet_tes!D69/RES_hhdet_fec!D69)</f>
        <v/>
      </c>
      <c r="E69" s="111" t="str">
        <f>IF(RES_hhdet_tes!E69=0,"",RES_hhdet_tes!E69/RES_hhdet_fec!E69)</f>
        <v/>
      </c>
      <c r="F69" s="111" t="str">
        <f>IF(RES_hhdet_tes!F69=0,"",RES_hhdet_tes!F69/RES_hhdet_fec!F69)</f>
        <v/>
      </c>
      <c r="G69" s="111" t="str">
        <f>IF(RES_hhdet_tes!G69=0,"",RES_hhdet_tes!G69/RES_hhdet_fec!G69)</f>
        <v/>
      </c>
      <c r="H69" s="111" t="str">
        <f>IF(RES_hhdet_tes!H69=0,"",RES_hhdet_tes!H69/RES_hhdet_fec!H69)</f>
        <v/>
      </c>
      <c r="I69" s="111" t="str">
        <f>IF(RES_hhdet_tes!I69=0,"",RES_hhdet_tes!I69/RES_hhdet_fec!I69)</f>
        <v/>
      </c>
      <c r="J69" s="111" t="str">
        <f>IF(RES_hhdet_tes!J69=0,"",RES_hhdet_tes!J69/RES_hhdet_fec!J69)</f>
        <v/>
      </c>
      <c r="K69" s="111" t="str">
        <f>IF(RES_hhdet_tes!K69=0,"",RES_hhdet_tes!K69/RES_hhdet_fec!K69)</f>
        <v/>
      </c>
      <c r="L69" s="111" t="str">
        <f>IF(RES_hhdet_tes!L69=0,"",RES_hhdet_tes!L69/RES_hhdet_fec!L69)</f>
        <v/>
      </c>
      <c r="M69" s="111" t="str">
        <f>IF(RES_hhdet_tes!M69=0,"",RES_hhdet_tes!M69/RES_hhdet_fec!M69)</f>
        <v/>
      </c>
      <c r="N69" s="111" t="str">
        <f>IF(RES_hhdet_tes!N69=0,"",RES_hhdet_tes!N69/RES_hhdet_fec!N69)</f>
        <v/>
      </c>
      <c r="O69" s="111" t="str">
        <f>IF(RES_hhdet_tes!O69=0,"",RES_hhdet_tes!O69/RES_hhdet_fec!O69)</f>
        <v/>
      </c>
      <c r="P69" s="111" t="str">
        <f>IF(RES_hhdet_tes!P69=0,"",RES_hhdet_tes!P69/RES_hhdet_fec!P69)</f>
        <v/>
      </c>
      <c r="Q69" s="111" t="str">
        <f>IF(RES_hhdet_tes!Q69=0,"",RES_hhdet_tes!Q69/RES_hhdet_fec!Q69)</f>
        <v/>
      </c>
      <c r="R69" s="111" t="str">
        <f>IF(RES_hhdet_tes!R69=0,"",RES_hhdet_tes!R69/RES_hhdet_fec!R69)</f>
        <v/>
      </c>
      <c r="S69" s="111" t="str">
        <f>IF(RES_hhdet_tes!S69=0,"",RES_hhdet_tes!S69/RES_hhdet_fec!S69)</f>
        <v/>
      </c>
      <c r="T69" s="111" t="str">
        <f>IF(RES_hhdet_tes!T69=0,"",RES_hhdet_tes!T69/RES_hhdet_fec!T69)</f>
        <v/>
      </c>
      <c r="U69" s="111" t="str">
        <f>IF(RES_hhdet_tes!U69=0,"",RES_hhdet_tes!U69/RES_hhdet_fec!U69)</f>
        <v/>
      </c>
      <c r="V69" s="111" t="str">
        <f>IF(RES_hhdet_tes!V69=0,"",RES_hhdet_tes!V69/RES_hhdet_fec!V69)</f>
        <v/>
      </c>
      <c r="W69" s="111" t="str">
        <f>IF(RES_hhdet_tes!W69=0,"",RES_hhdet_tes!W69/RES_hhdet_fec!W69)</f>
        <v/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 t="str">
        <f>IF(RES_hhdet_tes!B73=0,"",RES_hhdet_tes!B73/RES_hhdet_fec!B73)</f>
        <v/>
      </c>
      <c r="C73" s="112" t="str">
        <f>IF(RES_hhdet_tes!C73=0,"",RES_hhdet_tes!C73/RES_hhdet_fec!C73)</f>
        <v/>
      </c>
      <c r="D73" s="112" t="str">
        <f>IF(RES_hhdet_tes!D73=0,"",RES_hhdet_tes!D73/RES_hhdet_fec!D73)</f>
        <v/>
      </c>
      <c r="E73" s="112" t="str">
        <f>IF(RES_hhdet_tes!E73=0,"",RES_hhdet_tes!E73/RES_hhdet_fec!E73)</f>
        <v/>
      </c>
      <c r="F73" s="112" t="str">
        <f>IF(RES_hhdet_tes!F73=0,"",RES_hhdet_tes!F73/RES_hhdet_fec!F73)</f>
        <v/>
      </c>
      <c r="G73" s="112" t="str">
        <f>IF(RES_hhdet_tes!G73=0,"",RES_hhdet_tes!G73/RES_hhdet_fec!G73)</f>
        <v/>
      </c>
      <c r="H73" s="112" t="str">
        <f>IF(RES_hhdet_tes!H73=0,"",RES_hhdet_tes!H73/RES_hhdet_fec!H73)</f>
        <v/>
      </c>
      <c r="I73" s="112" t="str">
        <f>IF(RES_hhdet_tes!I73=0,"",RES_hhdet_tes!I73/RES_hhdet_fec!I73)</f>
        <v/>
      </c>
      <c r="J73" s="112" t="str">
        <f>IF(RES_hhdet_tes!J73=0,"",RES_hhdet_tes!J73/RES_hhdet_fec!J73)</f>
        <v/>
      </c>
      <c r="K73" s="112" t="str">
        <f>IF(RES_hhdet_tes!K73=0,"",RES_hhdet_tes!K73/RES_hhdet_fec!K73)</f>
        <v/>
      </c>
      <c r="L73" s="112" t="str">
        <f>IF(RES_hhdet_tes!L73=0,"",RES_hhdet_tes!L73/RES_hhdet_fec!L73)</f>
        <v/>
      </c>
      <c r="M73" s="112" t="str">
        <f>IF(RES_hhdet_tes!M73=0,"",RES_hhdet_tes!M73/RES_hhdet_fec!M73)</f>
        <v/>
      </c>
      <c r="N73" s="112" t="str">
        <f>IF(RES_hhdet_tes!N73=0,"",RES_hhdet_tes!N73/RES_hhdet_fec!N73)</f>
        <v/>
      </c>
      <c r="O73" s="112" t="str">
        <f>IF(RES_hhdet_tes!O73=0,"",RES_hhdet_tes!O73/RES_hhdet_fec!O73)</f>
        <v/>
      </c>
      <c r="P73" s="112" t="str">
        <f>IF(RES_hhdet_tes!P73=0,"",RES_hhdet_tes!P73/RES_hhdet_fec!P73)</f>
        <v/>
      </c>
      <c r="Q73" s="112" t="str">
        <f>IF(RES_hhdet_tes!Q73=0,"",RES_hhdet_tes!Q73/RES_hhdet_fec!Q73)</f>
        <v/>
      </c>
      <c r="R73" s="112" t="str">
        <f>IF(RES_hhdet_tes!R73=0,"",RES_hhdet_tes!R73/RES_hhdet_fec!R73)</f>
        <v/>
      </c>
      <c r="S73" s="112" t="str">
        <f>IF(RES_hhdet_tes!S73=0,"",RES_hhdet_tes!S73/RES_hhdet_fec!S73)</f>
        <v/>
      </c>
      <c r="T73" s="112" t="str">
        <f>IF(RES_hhdet_tes!T73=0,"",RES_hhdet_tes!T73/RES_hhdet_fec!T73)</f>
        <v/>
      </c>
      <c r="U73" s="112" t="str">
        <f>IF(RES_hhdet_tes!U73=0,"",RES_hhdet_tes!U73/RES_hhdet_fec!U73)</f>
        <v/>
      </c>
      <c r="V73" s="112" t="str">
        <f>IF(RES_hhdet_tes!V73=0,"",RES_hhdet_tes!V73/RES_hhdet_fec!V73)</f>
        <v/>
      </c>
      <c r="W73" s="112" t="str">
        <f>IF(RES_hhdet_tes!W73=0,"",RES_hhdet_tes!W73/RES_hhdet_fec!W73)</f>
        <v/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 t="str">
        <f>IF(RES_hhdet_tes!B77=0,"",RES_hhdet_tes!B77/RES_hhdet_fec!B77)</f>
        <v/>
      </c>
      <c r="C77" s="124" t="str">
        <f>IF(RES_hhdet_tes!C77=0,"",RES_hhdet_tes!C77/RES_hhdet_fec!C77)</f>
        <v/>
      </c>
      <c r="D77" s="124" t="str">
        <f>IF(RES_hhdet_tes!D77=0,"",RES_hhdet_tes!D77/RES_hhdet_fec!D77)</f>
        <v/>
      </c>
      <c r="E77" s="124" t="str">
        <f>IF(RES_hhdet_tes!E77=0,"",RES_hhdet_tes!E77/RES_hhdet_fec!E77)</f>
        <v/>
      </c>
      <c r="F77" s="124" t="str">
        <f>IF(RES_hhdet_tes!F77=0,"",RES_hhdet_tes!F77/RES_hhdet_fec!F77)</f>
        <v/>
      </c>
      <c r="G77" s="124" t="str">
        <f>IF(RES_hhdet_tes!G77=0,"",RES_hhdet_tes!G77/RES_hhdet_fec!G77)</f>
        <v/>
      </c>
      <c r="H77" s="124" t="str">
        <f>IF(RES_hhdet_tes!H77=0,"",RES_hhdet_tes!H77/RES_hhdet_fec!H77)</f>
        <v/>
      </c>
      <c r="I77" s="124" t="str">
        <f>IF(RES_hhdet_tes!I77=0,"",RES_hhdet_tes!I77/RES_hhdet_fec!I77)</f>
        <v/>
      </c>
      <c r="J77" s="124" t="str">
        <f>IF(RES_hhdet_tes!J77=0,"",RES_hhdet_tes!J77/RES_hhdet_fec!J77)</f>
        <v/>
      </c>
      <c r="K77" s="124" t="str">
        <f>IF(RES_hhdet_tes!K77=0,"",RES_hhdet_tes!K77/RES_hhdet_fec!K77)</f>
        <v/>
      </c>
      <c r="L77" s="124" t="str">
        <f>IF(RES_hhdet_tes!L77=0,"",RES_hhdet_tes!L77/RES_hhdet_fec!L77)</f>
        <v/>
      </c>
      <c r="M77" s="124" t="str">
        <f>IF(RES_hhdet_tes!M77=0,"",RES_hhdet_tes!M77/RES_hhdet_fec!M77)</f>
        <v/>
      </c>
      <c r="N77" s="124" t="str">
        <f>IF(RES_hhdet_tes!N77=0,"",RES_hhdet_tes!N77/RES_hhdet_fec!N77)</f>
        <v/>
      </c>
      <c r="O77" s="124" t="str">
        <f>IF(RES_hhdet_tes!O77=0,"",RES_hhdet_tes!O77/RES_hhdet_fec!O77)</f>
        <v/>
      </c>
      <c r="P77" s="124" t="str">
        <f>IF(RES_hhdet_tes!P77=0,"",RES_hhdet_tes!P77/RES_hhdet_fec!P77)</f>
        <v/>
      </c>
      <c r="Q77" s="124" t="str">
        <f>IF(RES_hhdet_tes!Q77=0,"",RES_hhdet_tes!Q77/RES_hhdet_fec!Q77)</f>
        <v/>
      </c>
      <c r="R77" s="124" t="str">
        <f>IF(RES_hhdet_tes!R77=0,"",RES_hhdet_tes!R77/RES_hhdet_fec!R77)</f>
        <v/>
      </c>
      <c r="S77" s="124" t="str">
        <f>IF(RES_hhdet_tes!S77=0,"",RES_hhdet_tes!S77/RES_hhdet_fec!S77)</f>
        <v/>
      </c>
      <c r="T77" s="124" t="str">
        <f>IF(RES_hhdet_tes!T77=0,"",RES_hhdet_tes!T77/RES_hhdet_fec!T77)</f>
        <v/>
      </c>
      <c r="U77" s="124" t="str">
        <f>IF(RES_hhdet_tes!U77=0,"",RES_hhdet_tes!U77/RES_hhdet_fec!U77)</f>
        <v/>
      </c>
      <c r="V77" s="124" t="str">
        <f>IF(RES_hhdet_tes!V77=0,"",RES_hhdet_tes!V77/RES_hhdet_fec!V77)</f>
        <v/>
      </c>
      <c r="W77" s="124" t="str">
        <f>IF(RES_hhdet_tes!W77=0,"",RES_hhdet_tes!W77/RES_hhdet_fec!W77)</f>
        <v/>
      </c>
      <c r="DA77" s="130" t="s">
        <v>1978</v>
      </c>
    </row>
    <row r="78" spans="1:105" ht="12" customHeight="1" x14ac:dyDescent="0.25">
      <c r="A78" s="97" t="s">
        <v>192</v>
      </c>
      <c r="B78" s="111" t="str">
        <f>IF(RES_hhdet_tes!B78=0,"",RES_hhdet_tes!B78/RES_hhdet_fec!B78)</f>
        <v/>
      </c>
      <c r="C78" s="111" t="str">
        <f>IF(RES_hhdet_tes!C78=0,"",RES_hhdet_tes!C78/RES_hhdet_fec!C78)</f>
        <v/>
      </c>
      <c r="D78" s="111" t="str">
        <f>IF(RES_hhdet_tes!D78=0,"",RES_hhdet_tes!D78/RES_hhdet_fec!D78)</f>
        <v/>
      </c>
      <c r="E78" s="111" t="str">
        <f>IF(RES_hhdet_tes!E78=0,"",RES_hhdet_tes!E78/RES_hhdet_fec!E78)</f>
        <v/>
      </c>
      <c r="F78" s="111" t="str">
        <f>IF(RES_hhdet_tes!F78=0,"",RES_hhdet_tes!F78/RES_hhdet_fec!F78)</f>
        <v/>
      </c>
      <c r="G78" s="111" t="str">
        <f>IF(RES_hhdet_tes!G78=0,"",RES_hhdet_tes!G78/RES_hhdet_fec!G78)</f>
        <v/>
      </c>
      <c r="H78" s="111" t="str">
        <f>IF(RES_hhdet_tes!H78=0,"",RES_hhdet_tes!H78/RES_hhdet_fec!H78)</f>
        <v/>
      </c>
      <c r="I78" s="111" t="str">
        <f>IF(RES_hhdet_tes!I78=0,"",RES_hhdet_tes!I78/RES_hhdet_fec!I78)</f>
        <v/>
      </c>
      <c r="J78" s="111" t="str">
        <f>IF(RES_hhdet_tes!J78=0,"",RES_hhdet_tes!J78/RES_hhdet_fec!J78)</f>
        <v/>
      </c>
      <c r="K78" s="111" t="str">
        <f>IF(RES_hhdet_tes!K78=0,"",RES_hhdet_tes!K78/RES_hhdet_fec!K78)</f>
        <v/>
      </c>
      <c r="L78" s="111" t="str">
        <f>IF(RES_hhdet_tes!L78=0,"",RES_hhdet_tes!L78/RES_hhdet_fec!L78)</f>
        <v/>
      </c>
      <c r="M78" s="111" t="str">
        <f>IF(RES_hhdet_tes!M78=0,"",RES_hhdet_tes!M78/RES_hhdet_fec!M78)</f>
        <v/>
      </c>
      <c r="N78" s="111" t="str">
        <f>IF(RES_hhdet_tes!N78=0,"",RES_hhdet_tes!N78/RES_hhdet_fec!N78)</f>
        <v/>
      </c>
      <c r="O78" s="111" t="str">
        <f>IF(RES_hhdet_tes!O78=0,"",RES_hhdet_tes!O78/RES_hhdet_fec!O78)</f>
        <v/>
      </c>
      <c r="P78" s="111" t="str">
        <f>IF(RES_hhdet_tes!P78=0,"",RES_hhdet_tes!P78/RES_hhdet_fec!P78)</f>
        <v/>
      </c>
      <c r="Q78" s="111" t="str">
        <f>IF(RES_hhdet_tes!Q78=0,"",RES_hhdet_tes!Q78/RES_hhdet_fec!Q78)</f>
        <v/>
      </c>
      <c r="R78" s="111" t="str">
        <f>IF(RES_hhdet_tes!R78=0,"",RES_hhdet_tes!R78/RES_hhdet_fec!R78)</f>
        <v/>
      </c>
      <c r="S78" s="111" t="str">
        <f>IF(RES_hhdet_tes!S78=0,"",RES_hhdet_tes!S78/RES_hhdet_fec!S78)</f>
        <v/>
      </c>
      <c r="T78" s="111" t="str">
        <f>IF(RES_hhdet_tes!T78=0,"",RES_hhdet_tes!T78/RES_hhdet_fec!T78)</f>
        <v/>
      </c>
      <c r="U78" s="111" t="str">
        <f>IF(RES_hhdet_tes!U78=0,"",RES_hhdet_tes!U78/RES_hhdet_fec!U78)</f>
        <v/>
      </c>
      <c r="V78" s="111" t="str">
        <f>IF(RES_hhdet_tes!V78=0,"",RES_hhdet_tes!V78/RES_hhdet_fec!V78)</f>
        <v/>
      </c>
      <c r="W78" s="111" t="str">
        <f>IF(RES_hhdet_tes!W78=0,"",RES_hhdet_tes!W78/RES_hhdet_fec!W78)</f>
        <v/>
      </c>
      <c r="DA78" s="63" t="s">
        <v>1979</v>
      </c>
    </row>
    <row r="79" spans="1:105" ht="12" customHeight="1" x14ac:dyDescent="0.25">
      <c r="A79" s="109" t="s">
        <v>120</v>
      </c>
      <c r="B79" s="45" t="str">
        <f>IF(RES_hhdet_tes!B79=0,"",RES_hhdet_tes!B79/RES_hhdet_fec!B79)</f>
        <v/>
      </c>
      <c r="C79" s="45" t="str">
        <f>IF(RES_hhdet_tes!C79=0,"",RES_hhdet_tes!C79/RES_hhdet_fec!C79)</f>
        <v/>
      </c>
      <c r="D79" s="45" t="str">
        <f>IF(RES_hhdet_tes!D79=0,"",RES_hhdet_tes!D79/RES_hhdet_fec!D79)</f>
        <v/>
      </c>
      <c r="E79" s="45" t="str">
        <f>IF(RES_hhdet_tes!E79=0,"",RES_hhdet_tes!E79/RES_hhdet_fec!E79)</f>
        <v/>
      </c>
      <c r="F79" s="45" t="str">
        <f>IF(RES_hhdet_tes!F79=0,"",RES_hhdet_tes!F79/RES_hhdet_fec!F79)</f>
        <v/>
      </c>
      <c r="G79" s="45" t="str">
        <f>IF(RES_hhdet_tes!G79=0,"",RES_hhdet_tes!G79/RES_hhdet_fec!G79)</f>
        <v/>
      </c>
      <c r="H79" s="45" t="str">
        <f>IF(RES_hhdet_tes!H79=0,"",RES_hhdet_tes!H79/RES_hhdet_fec!H79)</f>
        <v/>
      </c>
      <c r="I79" s="45" t="str">
        <f>IF(RES_hhdet_tes!I79=0,"",RES_hhdet_tes!I79/RES_hhdet_fec!I79)</f>
        <v/>
      </c>
      <c r="J79" s="45" t="str">
        <f>IF(RES_hhdet_tes!J79=0,"",RES_hhdet_tes!J79/RES_hhdet_fec!J79)</f>
        <v/>
      </c>
      <c r="K79" s="45" t="str">
        <f>IF(RES_hhdet_tes!K79=0,"",RES_hhdet_tes!K79/RES_hhdet_fec!K79)</f>
        <v/>
      </c>
      <c r="L79" s="45" t="str">
        <f>IF(RES_hhdet_tes!L79=0,"",RES_hhdet_tes!L79/RES_hhdet_fec!L79)</f>
        <v/>
      </c>
      <c r="M79" s="45" t="str">
        <f>IF(RES_hhdet_tes!M79=0,"",RES_hhdet_tes!M79/RES_hhdet_fec!M79)</f>
        <v/>
      </c>
      <c r="N79" s="45" t="str">
        <f>IF(RES_hhdet_tes!N79=0,"",RES_hhdet_tes!N79/RES_hhdet_fec!N79)</f>
        <v/>
      </c>
      <c r="O79" s="45" t="str">
        <f>IF(RES_hhdet_tes!O79=0,"",RES_hhdet_tes!O79/RES_hhdet_fec!O79)</f>
        <v/>
      </c>
      <c r="P79" s="45" t="str">
        <f>IF(RES_hhdet_tes!P79=0,"",RES_hhdet_tes!P79/RES_hhdet_fec!P79)</f>
        <v/>
      </c>
      <c r="Q79" s="45" t="str">
        <f>IF(RES_hhdet_tes!Q79=0,"",RES_hhdet_tes!Q79/RES_hhdet_fec!Q79)</f>
        <v/>
      </c>
      <c r="R79" s="45" t="str">
        <f>IF(RES_hhdet_tes!R79=0,"",RES_hhdet_tes!R79/RES_hhdet_fec!R79)</f>
        <v/>
      </c>
      <c r="S79" s="45" t="str">
        <f>IF(RES_hhdet_tes!S79=0,"",RES_hhdet_tes!S79/RES_hhdet_fec!S79)</f>
        <v/>
      </c>
      <c r="T79" s="45" t="str">
        <f>IF(RES_hhdet_tes!T79=0,"",RES_hhdet_tes!T79/RES_hhdet_fec!T79)</f>
        <v/>
      </c>
      <c r="U79" s="45" t="str">
        <f>IF(RES_hhdet_tes!U79=0,"",RES_hhdet_tes!U79/RES_hhdet_fec!U79)</f>
        <v/>
      </c>
      <c r="V79" s="45" t="str">
        <f>IF(RES_hhdet_tes!V79=0,"",RES_hhdet_tes!V79/RES_hhdet_fec!V79)</f>
        <v/>
      </c>
      <c r="W79" s="45" t="str">
        <f>IF(RES_hhdet_tes!W79=0,"",RES_hhdet_tes!W79/RES_hhdet_fec!W79)</f>
        <v/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 t="str">
        <f>IF(RES_hhdet_tes!B81=0,"",RES_hhdet_tes!B81/RES_hhdet_fec!B81)</f>
        <v/>
      </c>
      <c r="C81" s="119" t="str">
        <f>IF(RES_hhdet_tes!C81=0,"",RES_hhdet_tes!C81/RES_hhdet_fec!C81)</f>
        <v/>
      </c>
      <c r="D81" s="119" t="str">
        <f>IF(RES_hhdet_tes!D81=0,"",RES_hhdet_tes!D81/RES_hhdet_fec!D81)</f>
        <v/>
      </c>
      <c r="E81" s="119" t="str">
        <f>IF(RES_hhdet_tes!E81=0,"",RES_hhdet_tes!E81/RES_hhdet_fec!E81)</f>
        <v/>
      </c>
      <c r="F81" s="119" t="str">
        <f>IF(RES_hhdet_tes!F81=0,"",RES_hhdet_tes!F81/RES_hhdet_fec!F81)</f>
        <v/>
      </c>
      <c r="G81" s="119" t="str">
        <f>IF(RES_hhdet_tes!G81=0,"",RES_hhdet_tes!G81/RES_hhdet_fec!G81)</f>
        <v/>
      </c>
      <c r="H81" s="119" t="str">
        <f>IF(RES_hhdet_tes!H81=0,"",RES_hhdet_tes!H81/RES_hhdet_fec!H81)</f>
        <v/>
      </c>
      <c r="I81" s="119" t="str">
        <f>IF(RES_hhdet_tes!I81=0,"",RES_hhdet_tes!I81/RES_hhdet_fec!I81)</f>
        <v/>
      </c>
      <c r="J81" s="119" t="str">
        <f>IF(RES_hhdet_tes!J81=0,"",RES_hhdet_tes!J81/RES_hhdet_fec!J81)</f>
        <v/>
      </c>
      <c r="K81" s="119" t="str">
        <f>IF(RES_hhdet_tes!K81=0,"",RES_hhdet_tes!K81/RES_hhdet_fec!K81)</f>
        <v/>
      </c>
      <c r="L81" s="119">
        <f>IF(RES_hhdet_tes!L81=0,"",RES_hhdet_tes!L81/RES_hhdet_fec!L81)</f>
        <v>0.82557424196310447</v>
      </c>
      <c r="M81" s="119">
        <f>IF(RES_hhdet_tes!M81=0,"",RES_hhdet_tes!M81/RES_hhdet_fec!M81)</f>
        <v>1.0455817294097656</v>
      </c>
      <c r="N81" s="119">
        <f>IF(RES_hhdet_tes!N81=0,"",RES_hhdet_tes!N81/RES_hhdet_fec!N81)</f>
        <v>1.2956143170923118</v>
      </c>
      <c r="O81" s="119">
        <f>IF(RES_hhdet_tes!O81=0,"",RES_hhdet_tes!O81/RES_hhdet_fec!O81)</f>
        <v>1.1819918764377022</v>
      </c>
      <c r="P81" s="119">
        <f>IF(RES_hhdet_tes!P81=0,"",RES_hhdet_tes!P81/RES_hhdet_fec!P81)</f>
        <v>1.1725440248948114</v>
      </c>
      <c r="Q81" s="119">
        <f>IF(RES_hhdet_tes!Q81=0,"",RES_hhdet_tes!Q81/RES_hhdet_fec!Q81)</f>
        <v>1.1236758113866725</v>
      </c>
      <c r="R81" s="119">
        <f>IF(RES_hhdet_tes!R81=0,"",RES_hhdet_tes!R81/RES_hhdet_fec!R81)</f>
        <v>1.0848513110628655</v>
      </c>
      <c r="S81" s="119">
        <f>IF(RES_hhdet_tes!S81=0,"",RES_hhdet_tes!S81/RES_hhdet_fec!S81)</f>
        <v>1.1322944774000949</v>
      </c>
      <c r="T81" s="119">
        <f>IF(RES_hhdet_tes!T81=0,"",RES_hhdet_tes!T81/RES_hhdet_fec!T81)</f>
        <v>0.95851580864816355</v>
      </c>
      <c r="U81" s="119">
        <f>IF(RES_hhdet_tes!U81=0,"",RES_hhdet_tes!U81/RES_hhdet_fec!U81)</f>
        <v>0.86808075880013014</v>
      </c>
      <c r="V81" s="119">
        <f>IF(RES_hhdet_tes!V81=0,"",RES_hhdet_tes!V81/RES_hhdet_fec!V81)</f>
        <v>0.85802049802383762</v>
      </c>
      <c r="W81" s="119">
        <f>IF(RES_hhdet_tes!W81=0,"",RES_hhdet_tes!W81/RES_hhdet_fec!W81)</f>
        <v>0.92589789461994032</v>
      </c>
      <c r="DA81" s="129" t="s">
        <v>1981</v>
      </c>
    </row>
    <row r="82" spans="1:105" ht="12.95" customHeight="1" x14ac:dyDescent="0.25">
      <c r="A82" s="121" t="s">
        <v>57</v>
      </c>
      <c r="B82" s="124" t="str">
        <f>IF(RES_hhdet_tes!B82=0,"",RES_hhdet_tes!B82/RES_hhdet_fec!B82)</f>
        <v/>
      </c>
      <c r="C82" s="124" t="str">
        <f>IF(RES_hhdet_tes!C82=0,"",RES_hhdet_tes!C82/RES_hhdet_fec!C82)</f>
        <v/>
      </c>
      <c r="D82" s="124" t="str">
        <f>IF(RES_hhdet_tes!D82=0,"",RES_hhdet_tes!D82/RES_hhdet_fec!D82)</f>
        <v/>
      </c>
      <c r="E82" s="124" t="str">
        <f>IF(RES_hhdet_tes!E82=0,"",RES_hhdet_tes!E82/RES_hhdet_fec!E82)</f>
        <v/>
      </c>
      <c r="F82" s="124" t="str">
        <f>IF(RES_hhdet_tes!F82=0,"",RES_hhdet_tes!F82/RES_hhdet_fec!F82)</f>
        <v/>
      </c>
      <c r="G82" s="124" t="str">
        <f>IF(RES_hhdet_tes!G82=0,"",RES_hhdet_tes!G82/RES_hhdet_fec!G82)</f>
        <v/>
      </c>
      <c r="H82" s="124" t="str">
        <f>IF(RES_hhdet_tes!H82=0,"",RES_hhdet_tes!H82/RES_hhdet_fec!H82)</f>
        <v/>
      </c>
      <c r="I82" s="124" t="str">
        <f>IF(RES_hhdet_tes!I82=0,"",RES_hhdet_tes!I82/RES_hhdet_fec!I82)</f>
        <v/>
      </c>
      <c r="J82" s="124" t="str">
        <f>IF(RES_hhdet_tes!J82=0,"",RES_hhdet_tes!J82/RES_hhdet_fec!J82)</f>
        <v/>
      </c>
      <c r="K82" s="124" t="str">
        <f>IF(RES_hhdet_tes!K82=0,"",RES_hhdet_tes!K82/RES_hhdet_fec!K82)</f>
        <v/>
      </c>
      <c r="L82" s="124">
        <f>IF(RES_hhdet_tes!L82=0,"",RES_hhdet_tes!L82/RES_hhdet_fec!L82)</f>
        <v>0.77498917492553965</v>
      </c>
      <c r="M82" s="124">
        <f>IF(RES_hhdet_tes!M82=0,"",RES_hhdet_tes!M82/RES_hhdet_fec!M82)</f>
        <v>0.77766891270848193</v>
      </c>
      <c r="N82" s="124">
        <f>IF(RES_hhdet_tes!N82=0,"",RES_hhdet_tes!N82/RES_hhdet_fec!N82)</f>
        <v>0.77989990180897129</v>
      </c>
      <c r="O82" s="124">
        <f>IF(RES_hhdet_tes!O82=0,"",RES_hhdet_tes!O82/RES_hhdet_fec!O82)</f>
        <v>0.7804020411278062</v>
      </c>
      <c r="P82" s="124">
        <f>IF(RES_hhdet_tes!P82=0,"",RES_hhdet_tes!P82/RES_hhdet_fec!P82)</f>
        <v>0.78239582089590309</v>
      </c>
      <c r="Q82" s="124">
        <f>IF(RES_hhdet_tes!Q82=0,"",RES_hhdet_tes!Q82/RES_hhdet_fec!Q82)</f>
        <v>0.78248448655552449</v>
      </c>
      <c r="R82" s="124">
        <f>IF(RES_hhdet_tes!R82=0,"",RES_hhdet_tes!R82/RES_hhdet_fec!R82)</f>
        <v>0.78331131458265424</v>
      </c>
      <c r="S82" s="124">
        <f>IF(RES_hhdet_tes!S82=0,"",RES_hhdet_tes!S82/RES_hhdet_fec!S82)</f>
        <v>0.78357867899529721</v>
      </c>
      <c r="T82" s="124">
        <f>IF(RES_hhdet_tes!T82=0,"",RES_hhdet_tes!T82/RES_hhdet_fec!T82)</f>
        <v>0.78616803922864897</v>
      </c>
      <c r="U82" s="124">
        <f>IF(RES_hhdet_tes!U82=0,"",RES_hhdet_tes!U82/RES_hhdet_fec!U82)</f>
        <v>0.78893910492810104</v>
      </c>
      <c r="V82" s="124">
        <f>IF(RES_hhdet_tes!V82=0,"",RES_hhdet_tes!V82/RES_hhdet_fec!V82)</f>
        <v>0.78951696287841611</v>
      </c>
      <c r="W82" s="124">
        <f>IF(RES_hhdet_tes!W82=0,"",RES_hhdet_tes!W82/RES_hhdet_fec!W82)</f>
        <v>0.79085974756115252</v>
      </c>
      <c r="DA82" s="130" t="s">
        <v>1982</v>
      </c>
    </row>
    <row r="83" spans="1:105" ht="12" customHeight="1" x14ac:dyDescent="0.25">
      <c r="A83" s="97" t="s">
        <v>204</v>
      </c>
      <c r="B83" s="111" t="str">
        <f>IF(RES_hhdet_tes!B83=0,"",RES_hhdet_tes!B83/RES_hhdet_fec!B83)</f>
        <v/>
      </c>
      <c r="C83" s="111" t="str">
        <f>IF(RES_hhdet_tes!C83=0,"",RES_hhdet_tes!C83/RES_hhdet_fec!C83)</f>
        <v/>
      </c>
      <c r="D83" s="111" t="str">
        <f>IF(RES_hhdet_tes!D83=0,"",RES_hhdet_tes!D83/RES_hhdet_fec!D83)</f>
        <v/>
      </c>
      <c r="E83" s="111" t="str">
        <f>IF(RES_hhdet_tes!E83=0,"",RES_hhdet_tes!E83/RES_hhdet_fec!E83)</f>
        <v/>
      </c>
      <c r="F83" s="111" t="str">
        <f>IF(RES_hhdet_tes!F83=0,"",RES_hhdet_tes!F83/RES_hhdet_fec!F83)</f>
        <v/>
      </c>
      <c r="G83" s="111" t="str">
        <f>IF(RES_hhdet_tes!G83=0,"",RES_hhdet_tes!G83/RES_hhdet_fec!G83)</f>
        <v/>
      </c>
      <c r="H83" s="111" t="str">
        <f>IF(RES_hhdet_tes!H83=0,"",RES_hhdet_tes!H83/RES_hhdet_fec!H83)</f>
        <v/>
      </c>
      <c r="I83" s="111" t="str">
        <f>IF(RES_hhdet_tes!I83=0,"",RES_hhdet_tes!I83/RES_hhdet_fec!I83)</f>
        <v/>
      </c>
      <c r="J83" s="111" t="str">
        <f>IF(RES_hhdet_tes!J83=0,"",RES_hhdet_tes!J83/RES_hhdet_fec!J83)</f>
        <v/>
      </c>
      <c r="K83" s="111" t="str">
        <f>IF(RES_hhdet_tes!K83=0,"",RES_hhdet_tes!K83/RES_hhdet_fec!K83)</f>
        <v/>
      </c>
      <c r="L83" s="111">
        <f>IF(RES_hhdet_tes!L83=0,"",RES_hhdet_tes!L83/RES_hhdet_fec!L83)</f>
        <v>0.77336879926816793</v>
      </c>
      <c r="M83" s="111">
        <f>IF(RES_hhdet_tes!M83=0,"",RES_hhdet_tes!M83/RES_hhdet_fec!M83)</f>
        <v>0.77610988232337541</v>
      </c>
      <c r="N83" s="111">
        <f>IF(RES_hhdet_tes!N83=0,"",RES_hhdet_tes!N83/RES_hhdet_fec!N83)</f>
        <v>0.77875446512274116</v>
      </c>
      <c r="O83" s="111">
        <f>IF(RES_hhdet_tes!O83=0,"",RES_hhdet_tes!O83/RES_hhdet_fec!O83)</f>
        <v>0.77900752146254126</v>
      </c>
      <c r="P83" s="111">
        <f>IF(RES_hhdet_tes!P83=0,"",RES_hhdet_tes!P83/RES_hhdet_fec!P83)</f>
        <v>0.78104055538353123</v>
      </c>
      <c r="Q83" s="111">
        <f>IF(RES_hhdet_tes!Q83=0,"",RES_hhdet_tes!Q83/RES_hhdet_fec!Q83)</f>
        <v>0.78110754836671104</v>
      </c>
      <c r="R83" s="111">
        <f>IF(RES_hhdet_tes!R83=0,"",RES_hhdet_tes!R83/RES_hhdet_fec!R83)</f>
        <v>0.78194636843331822</v>
      </c>
      <c r="S83" s="111">
        <f>IF(RES_hhdet_tes!S83=0,"",RES_hhdet_tes!S83/RES_hhdet_fec!S83)</f>
        <v>0.78211552277916874</v>
      </c>
      <c r="T83" s="111">
        <f>IF(RES_hhdet_tes!T83=0,"",RES_hhdet_tes!T83/RES_hhdet_fec!T83)</f>
        <v>0.78449575391612913</v>
      </c>
      <c r="U83" s="111">
        <f>IF(RES_hhdet_tes!U83=0,"",RES_hhdet_tes!U83/RES_hhdet_fec!U83)</f>
        <v>0.78741699224677397</v>
      </c>
      <c r="V83" s="111">
        <f>IF(RES_hhdet_tes!V83=0,"",RES_hhdet_tes!V83/RES_hhdet_fec!V83)</f>
        <v>0.78804925687400706</v>
      </c>
      <c r="W83" s="111">
        <f>IF(RES_hhdet_tes!W83=0,"",RES_hhdet_tes!W83/RES_hhdet_fec!W83)</f>
        <v>0.78939108561909599</v>
      </c>
      <c r="DA83" s="63" t="s">
        <v>1983</v>
      </c>
    </row>
    <row r="84" spans="1:105" ht="12" customHeight="1" x14ac:dyDescent="0.25">
      <c r="A84" s="97" t="s">
        <v>53</v>
      </c>
      <c r="B84" s="111" t="str">
        <f>IF(RES_hhdet_tes!B84=0,"",RES_hhdet_tes!B84/RES_hhdet_fec!B84)</f>
        <v/>
      </c>
      <c r="C84" s="111" t="str">
        <f>IF(RES_hhdet_tes!C84=0,"",RES_hhdet_tes!C84/RES_hhdet_fec!C84)</f>
        <v/>
      </c>
      <c r="D84" s="111" t="str">
        <f>IF(RES_hhdet_tes!D84=0,"",RES_hhdet_tes!D84/RES_hhdet_fec!D84)</f>
        <v/>
      </c>
      <c r="E84" s="111" t="str">
        <f>IF(RES_hhdet_tes!E84=0,"",RES_hhdet_tes!E84/RES_hhdet_fec!E84)</f>
        <v/>
      </c>
      <c r="F84" s="111" t="str">
        <f>IF(RES_hhdet_tes!F84=0,"",RES_hhdet_tes!F84/RES_hhdet_fec!F84)</f>
        <v/>
      </c>
      <c r="G84" s="111" t="str">
        <f>IF(RES_hhdet_tes!G84=0,"",RES_hhdet_tes!G84/RES_hhdet_fec!G84)</f>
        <v/>
      </c>
      <c r="H84" s="111" t="str">
        <f>IF(RES_hhdet_tes!H84=0,"",RES_hhdet_tes!H84/RES_hhdet_fec!H84)</f>
        <v/>
      </c>
      <c r="I84" s="111" t="str">
        <f>IF(RES_hhdet_tes!I84=0,"",RES_hhdet_tes!I84/RES_hhdet_fec!I84)</f>
        <v/>
      </c>
      <c r="J84" s="111" t="str">
        <f>IF(RES_hhdet_tes!J84=0,"",RES_hhdet_tes!J84/RES_hhdet_fec!J84)</f>
        <v/>
      </c>
      <c r="K84" s="111" t="str">
        <f>IF(RES_hhdet_tes!K84=0,"",RES_hhdet_tes!K84/RES_hhdet_fec!K84)</f>
        <v/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 t="str">
        <f>IF(RES_hhdet_tes!B85=0,"",RES_hhdet_tes!B85/RES_hhdet_fec!B85)</f>
        <v/>
      </c>
      <c r="C85" s="124" t="str">
        <f>IF(RES_hhdet_tes!C85=0,"",RES_hhdet_tes!C85/RES_hhdet_fec!C85)</f>
        <v/>
      </c>
      <c r="D85" s="124" t="str">
        <f>IF(RES_hhdet_tes!D85=0,"",RES_hhdet_tes!D85/RES_hhdet_fec!D85)</f>
        <v/>
      </c>
      <c r="E85" s="124" t="str">
        <f>IF(RES_hhdet_tes!E85=0,"",RES_hhdet_tes!E85/RES_hhdet_fec!E85)</f>
        <v/>
      </c>
      <c r="F85" s="124" t="str">
        <f>IF(RES_hhdet_tes!F85=0,"",RES_hhdet_tes!F85/RES_hhdet_fec!F85)</f>
        <v/>
      </c>
      <c r="G85" s="124" t="str">
        <f>IF(RES_hhdet_tes!G85=0,"",RES_hhdet_tes!G85/RES_hhdet_fec!G85)</f>
        <v/>
      </c>
      <c r="H85" s="124" t="str">
        <f>IF(RES_hhdet_tes!H85=0,"",RES_hhdet_tes!H85/RES_hhdet_fec!H85)</f>
        <v/>
      </c>
      <c r="I85" s="124" t="str">
        <f>IF(RES_hhdet_tes!I85=0,"",RES_hhdet_tes!I85/RES_hhdet_fec!I85)</f>
        <v/>
      </c>
      <c r="J85" s="124" t="str">
        <f>IF(RES_hhdet_tes!J85=0,"",RES_hhdet_tes!J85/RES_hhdet_fec!J85)</f>
        <v/>
      </c>
      <c r="K85" s="124" t="str">
        <f>IF(RES_hhdet_tes!K85=0,"",RES_hhdet_tes!K85/RES_hhdet_fec!K85)</f>
        <v/>
      </c>
      <c r="L85" s="124">
        <f>IF(RES_hhdet_tes!L85=0,"",RES_hhdet_tes!L85/RES_hhdet_fec!L85)</f>
        <v>3.3985973199755093</v>
      </c>
      <c r="M85" s="124">
        <f>IF(RES_hhdet_tes!M85=0,"",RES_hhdet_tes!M85/RES_hhdet_fec!M85)</f>
        <v>3.5021579267275311</v>
      </c>
      <c r="N85" s="124">
        <f>IF(RES_hhdet_tes!N85=0,"",RES_hhdet_tes!N85/RES_hhdet_fec!N85)</f>
        <v>3.5357703423041227</v>
      </c>
      <c r="O85" s="124">
        <f>IF(RES_hhdet_tes!O85=0,"",RES_hhdet_tes!O85/RES_hhdet_fec!O85)</f>
        <v>3.5734488021307347</v>
      </c>
      <c r="P85" s="124">
        <f>IF(RES_hhdet_tes!P85=0,"",RES_hhdet_tes!P85/RES_hhdet_fec!P85)</f>
        <v>3.5856258600445527</v>
      </c>
      <c r="Q85" s="124">
        <f>IF(RES_hhdet_tes!Q85=0,"",RES_hhdet_tes!Q85/RES_hhdet_fec!Q85)</f>
        <v>3.6085136720512301</v>
      </c>
      <c r="R85" s="124">
        <f>IF(RES_hhdet_tes!R85=0,"",RES_hhdet_tes!R85/RES_hhdet_fec!R85)</f>
        <v>3.6342442739451566</v>
      </c>
      <c r="S85" s="124">
        <f>IF(RES_hhdet_tes!S85=0,"",RES_hhdet_tes!S85/RES_hhdet_fec!S85)</f>
        <v>3.6765763583594122</v>
      </c>
      <c r="T85" s="124">
        <f>IF(RES_hhdet_tes!T85=0,"",RES_hhdet_tes!T85/RES_hhdet_fec!T85)</f>
        <v>3.7656421044698689</v>
      </c>
      <c r="U85" s="124">
        <f>IF(RES_hhdet_tes!U85=0,"",RES_hhdet_tes!U85/RES_hhdet_fec!U85)</f>
        <v>4.027559917128265</v>
      </c>
      <c r="V85" s="124">
        <f>IF(RES_hhdet_tes!V85=0,"",RES_hhdet_tes!V85/RES_hhdet_fec!V85)</f>
        <v>4.2513879267897172</v>
      </c>
      <c r="W85" s="124">
        <f>IF(RES_hhdet_tes!W85=0,"",RES_hhdet_tes!W85/RES_hhdet_fec!W85)</f>
        <v>4.4601565237333878</v>
      </c>
      <c r="DA85" s="130" t="s">
        <v>1985</v>
      </c>
    </row>
    <row r="86" spans="1:105" ht="12" customHeight="1" x14ac:dyDescent="0.25">
      <c r="A86" s="97" t="s">
        <v>53</v>
      </c>
      <c r="B86" s="111" t="str">
        <f>IF(RES_hhdet_tes!B86=0,"",RES_hhdet_tes!B86/RES_hhdet_fec!B86)</f>
        <v/>
      </c>
      <c r="C86" s="111" t="str">
        <f>IF(RES_hhdet_tes!C86=0,"",RES_hhdet_tes!C86/RES_hhdet_fec!C86)</f>
        <v/>
      </c>
      <c r="D86" s="111" t="str">
        <f>IF(RES_hhdet_tes!D86=0,"",RES_hhdet_tes!D86/RES_hhdet_fec!D86)</f>
        <v/>
      </c>
      <c r="E86" s="111" t="str">
        <f>IF(RES_hhdet_tes!E86=0,"",RES_hhdet_tes!E86/RES_hhdet_fec!E86)</f>
        <v/>
      </c>
      <c r="F86" s="111" t="str">
        <f>IF(RES_hhdet_tes!F86=0,"",RES_hhdet_tes!F86/RES_hhdet_fec!F86)</f>
        <v/>
      </c>
      <c r="G86" s="111" t="str">
        <f>IF(RES_hhdet_tes!G86=0,"",RES_hhdet_tes!G86/RES_hhdet_fec!G86)</f>
        <v/>
      </c>
      <c r="H86" s="111" t="str">
        <f>IF(RES_hhdet_tes!H86=0,"",RES_hhdet_tes!H86/RES_hhdet_fec!H86)</f>
        <v/>
      </c>
      <c r="I86" s="111" t="str">
        <f>IF(RES_hhdet_tes!I86=0,"",RES_hhdet_tes!I86/RES_hhdet_fec!I86)</f>
        <v/>
      </c>
      <c r="J86" s="111" t="str">
        <f>IF(RES_hhdet_tes!J86=0,"",RES_hhdet_tes!J86/RES_hhdet_fec!J86)</f>
        <v/>
      </c>
      <c r="K86" s="111" t="str">
        <f>IF(RES_hhdet_tes!K86=0,"",RES_hhdet_tes!K86/RES_hhdet_fec!K86)</f>
        <v/>
      </c>
      <c r="L86" s="111">
        <f>IF(RES_hhdet_tes!L86=0,"",RES_hhdet_tes!L86/RES_hhdet_fec!L86)</f>
        <v>3.3985973199755093</v>
      </c>
      <c r="M86" s="111">
        <f>IF(RES_hhdet_tes!M86=0,"",RES_hhdet_tes!M86/RES_hhdet_fec!M86)</f>
        <v>3.5021579267275311</v>
      </c>
      <c r="N86" s="111">
        <f>IF(RES_hhdet_tes!N86=0,"",RES_hhdet_tes!N86/RES_hhdet_fec!N86)</f>
        <v>3.5357703423041227</v>
      </c>
      <c r="O86" s="111">
        <f>IF(RES_hhdet_tes!O86=0,"",RES_hhdet_tes!O86/RES_hhdet_fec!O86)</f>
        <v>3.5734488021307347</v>
      </c>
      <c r="P86" s="111">
        <f>IF(RES_hhdet_tes!P86=0,"",RES_hhdet_tes!P86/RES_hhdet_fec!P86)</f>
        <v>3.5856258600445527</v>
      </c>
      <c r="Q86" s="111">
        <f>IF(RES_hhdet_tes!Q86=0,"",RES_hhdet_tes!Q86/RES_hhdet_fec!Q86)</f>
        <v>3.6085136720512301</v>
      </c>
      <c r="R86" s="111">
        <f>IF(RES_hhdet_tes!R86=0,"",RES_hhdet_tes!R86/RES_hhdet_fec!R86)</f>
        <v>3.6342442739451566</v>
      </c>
      <c r="S86" s="111">
        <f>IF(RES_hhdet_tes!S86=0,"",RES_hhdet_tes!S86/RES_hhdet_fec!S86)</f>
        <v>3.6765763583594122</v>
      </c>
      <c r="T86" s="111">
        <f>IF(RES_hhdet_tes!T86=0,"",RES_hhdet_tes!T86/RES_hhdet_fec!T86)</f>
        <v>3.7656421044698689</v>
      </c>
      <c r="U86" s="111">
        <f>IF(RES_hhdet_tes!U86=0,"",RES_hhdet_tes!U86/RES_hhdet_fec!U86)</f>
        <v>4.027559917128265</v>
      </c>
      <c r="V86" s="111">
        <f>IF(RES_hhdet_tes!V86=0,"",RES_hhdet_tes!V86/RES_hhdet_fec!V86)</f>
        <v>4.2513879267897172</v>
      </c>
      <c r="W86" s="111">
        <f>IF(RES_hhdet_tes!W86=0,"",RES_hhdet_tes!W86/RES_hhdet_fec!W86)</f>
        <v>4.4601565237333878</v>
      </c>
      <c r="DA86" s="63" t="s">
        <v>1986</v>
      </c>
    </row>
    <row r="87" spans="1:105" ht="12" customHeight="1" x14ac:dyDescent="0.25">
      <c r="A87" s="121" t="s">
        <v>55</v>
      </c>
      <c r="B87" s="124" t="str">
        <f>IF(RES_hhdet_tes!B87=0,"",RES_hhdet_tes!B87/RES_hhdet_fec!B87)</f>
        <v/>
      </c>
      <c r="C87" s="124" t="str">
        <f>IF(RES_hhdet_tes!C87=0,"",RES_hhdet_tes!C87/RES_hhdet_fec!C87)</f>
        <v/>
      </c>
      <c r="D87" s="124" t="str">
        <f>IF(RES_hhdet_tes!D87=0,"",RES_hhdet_tes!D87/RES_hhdet_fec!D87)</f>
        <v/>
      </c>
      <c r="E87" s="124" t="str">
        <f>IF(RES_hhdet_tes!E87=0,"",RES_hhdet_tes!E87/RES_hhdet_fec!E87)</f>
        <v/>
      </c>
      <c r="F87" s="124" t="str">
        <f>IF(RES_hhdet_tes!F87=0,"",RES_hhdet_tes!F87/RES_hhdet_fec!F87)</f>
        <v/>
      </c>
      <c r="G87" s="124" t="str">
        <f>IF(RES_hhdet_tes!G87=0,"",RES_hhdet_tes!G87/RES_hhdet_fec!G87)</f>
        <v/>
      </c>
      <c r="H87" s="124" t="str">
        <f>IF(RES_hhdet_tes!H87=0,"",RES_hhdet_tes!H87/RES_hhdet_fec!H87)</f>
        <v/>
      </c>
      <c r="I87" s="124" t="str">
        <f>IF(RES_hhdet_tes!I87=0,"",RES_hhdet_tes!I87/RES_hhdet_fec!I87)</f>
        <v/>
      </c>
      <c r="J87" s="124" t="str">
        <f>IF(RES_hhdet_tes!J87=0,"",RES_hhdet_tes!J87/RES_hhdet_fec!J87)</f>
        <v/>
      </c>
      <c r="K87" s="124" t="str">
        <f>IF(RES_hhdet_tes!K87=0,"",RES_hhdet_tes!K87/RES_hhdet_fec!K87)</f>
        <v/>
      </c>
      <c r="L87" s="124">
        <f>IF(RES_hhdet_tes!L87=0,"",RES_hhdet_tes!L87/RES_hhdet_fec!L87)</f>
        <v>0.9043667976869707</v>
      </c>
      <c r="M87" s="124">
        <f>IF(RES_hhdet_tes!M87=0,"",RES_hhdet_tes!M87/RES_hhdet_fec!M87)</f>
        <v>0.7986625965810028</v>
      </c>
      <c r="N87" s="124">
        <f>IF(RES_hhdet_tes!N87=0,"",RES_hhdet_tes!N87/RES_hhdet_fec!N87)</f>
        <v>0.78832012882638214</v>
      </c>
      <c r="O87" s="124">
        <f>IF(RES_hhdet_tes!O87=0,"",RES_hhdet_tes!O87/RES_hhdet_fec!O87)</f>
        <v>0.78092059113390533</v>
      </c>
      <c r="P87" s="124">
        <f>IF(RES_hhdet_tes!P87=0,"",RES_hhdet_tes!P87/RES_hhdet_fec!P87)</f>
        <v>0.77972136861938823</v>
      </c>
      <c r="Q87" s="124">
        <f>IF(RES_hhdet_tes!Q87=0,"",RES_hhdet_tes!Q87/RES_hhdet_fec!Q87)</f>
        <v>0.76270373423380611</v>
      </c>
      <c r="R87" s="124">
        <f>IF(RES_hhdet_tes!R87=0,"",RES_hhdet_tes!R87/RES_hhdet_fec!R87)</f>
        <v>0.75651567457339086</v>
      </c>
      <c r="S87" s="124">
        <f>IF(RES_hhdet_tes!S87=0,"",RES_hhdet_tes!S87/RES_hhdet_fec!S87)</f>
        <v>0.73676901291607244</v>
      </c>
      <c r="T87" s="124">
        <f>IF(RES_hhdet_tes!T87=0,"",RES_hhdet_tes!T87/RES_hhdet_fec!T87)</f>
        <v>0.70289631439861544</v>
      </c>
      <c r="U87" s="124">
        <f>IF(RES_hhdet_tes!U87=0,"",RES_hhdet_tes!U87/RES_hhdet_fec!U87)</f>
        <v>0.71154157170556309</v>
      </c>
      <c r="V87" s="124">
        <f>IF(RES_hhdet_tes!V87=0,"",RES_hhdet_tes!V87/RES_hhdet_fec!V87)</f>
        <v>0.72219557942894896</v>
      </c>
      <c r="W87" s="124">
        <f>IF(RES_hhdet_tes!W87=0,"",RES_hhdet_tes!W87/RES_hhdet_fec!W87)</f>
        <v>0.72315478950914602</v>
      </c>
      <c r="DA87" s="130" t="s">
        <v>1987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 t="str">
        <f>IF(RES_hhdet_tes!B96=0,"",RES_hhdet_tes!B96/RES_hhdet_fec!B96)</f>
        <v/>
      </c>
      <c r="C96" s="112" t="str">
        <f>IF(RES_hhdet_tes!C96=0,"",RES_hhdet_tes!C96/RES_hhdet_fec!C96)</f>
        <v/>
      </c>
      <c r="D96" s="112" t="str">
        <f>IF(RES_hhdet_tes!D96=0,"",RES_hhdet_tes!D96/RES_hhdet_fec!D96)</f>
        <v/>
      </c>
      <c r="E96" s="112" t="str">
        <f>IF(RES_hhdet_tes!E96=0,"",RES_hhdet_tes!E96/RES_hhdet_fec!E96)</f>
        <v/>
      </c>
      <c r="F96" s="112" t="str">
        <f>IF(RES_hhdet_tes!F96=0,"",RES_hhdet_tes!F96/RES_hhdet_fec!F96)</f>
        <v/>
      </c>
      <c r="G96" s="112" t="str">
        <f>IF(RES_hhdet_tes!G96=0,"",RES_hhdet_tes!G96/RES_hhdet_fec!G96)</f>
        <v/>
      </c>
      <c r="H96" s="112" t="str">
        <f>IF(RES_hhdet_tes!H96=0,"",RES_hhdet_tes!H96/RES_hhdet_fec!H96)</f>
        <v/>
      </c>
      <c r="I96" s="112" t="str">
        <f>IF(RES_hhdet_tes!I96=0,"",RES_hhdet_tes!I96/RES_hhdet_fec!I96)</f>
        <v/>
      </c>
      <c r="J96" s="112" t="str">
        <f>IF(RES_hhdet_tes!J96=0,"",RES_hhdet_tes!J96/RES_hhdet_fec!J96)</f>
        <v/>
      </c>
      <c r="K96" s="112" t="str">
        <f>IF(RES_hhdet_tes!K96=0,"",RES_hhdet_tes!K96/RES_hhdet_fec!K96)</f>
        <v/>
      </c>
      <c r="L96" s="112">
        <f>IF(RES_hhdet_tes!L96=0,"",RES_hhdet_tes!L96/RES_hhdet_fec!L96)</f>
        <v>0.55176300440486814</v>
      </c>
      <c r="M96" s="112">
        <f>IF(RES_hhdet_tes!M96=0,"",RES_hhdet_tes!M96/RES_hhdet_fec!M96)</f>
        <v>0.55662944419464799</v>
      </c>
      <c r="N96" s="112">
        <f>IF(RES_hhdet_tes!N96=0,"",RES_hhdet_tes!N96/RES_hhdet_fec!N96)</f>
        <v>0.55918714831388217</v>
      </c>
      <c r="O96" s="112">
        <f>IF(RES_hhdet_tes!O96=0,"",RES_hhdet_tes!O96/RES_hhdet_fec!O96)</f>
        <v>0.5646472357848572</v>
      </c>
      <c r="P96" s="112">
        <f>IF(RES_hhdet_tes!P96=0,"",RES_hhdet_tes!P96/RES_hhdet_fec!P96)</f>
        <v>0.57101648073129641</v>
      </c>
      <c r="Q96" s="112">
        <f>IF(RES_hhdet_tes!Q96=0,"",RES_hhdet_tes!Q96/RES_hhdet_fec!Q96)</f>
        <v>0.57667021603779312</v>
      </c>
      <c r="R96" s="112">
        <f>IF(RES_hhdet_tes!R96=0,"",RES_hhdet_tes!R96/RES_hhdet_fec!R96)</f>
        <v>0.58794895818390169</v>
      </c>
      <c r="S96" s="112">
        <f>IF(RES_hhdet_tes!S96=0,"",RES_hhdet_tes!S96/RES_hhdet_fec!S96)</f>
        <v>0.60030511904990491</v>
      </c>
      <c r="T96" s="112">
        <f>IF(RES_hhdet_tes!T96=0,"",RES_hhdet_tes!T96/RES_hhdet_fec!T96)</f>
        <v>0.62067258310211748</v>
      </c>
      <c r="U96" s="112">
        <f>IF(RES_hhdet_tes!U96=0,"",RES_hhdet_tes!U96/RES_hhdet_fec!U96)</f>
        <v>0.6351519722923652</v>
      </c>
      <c r="V96" s="112">
        <f>IF(RES_hhdet_tes!V96=0,"",RES_hhdet_tes!V96/RES_hhdet_fec!V96)</f>
        <v>0.64268932538576662</v>
      </c>
      <c r="W96" s="112">
        <f>IF(RES_hhdet_tes!W96=0,"",RES_hhdet_tes!W96/RES_hhdet_fec!W96)</f>
        <v>0.64915953813562322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0.92193749137991121</v>
      </c>
      <c r="M97" s="113">
        <f>IF(RES_hhdet_tes!M97=0,"",RES_hhdet_tes!M97/RES_hhdet_fec!M97)</f>
        <v>0.87586720976217913</v>
      </c>
      <c r="N97" s="113">
        <f>IF(RES_hhdet_tes!N97=0,"",RES_hhdet_tes!N97/RES_hhdet_fec!N97)</f>
        <v>0.87634403794272986</v>
      </c>
      <c r="O97" s="113">
        <f>IF(RES_hhdet_tes!O97=0,"",RES_hhdet_tes!O97/RES_hhdet_fec!O97)</f>
        <v>0.90594632509997597</v>
      </c>
      <c r="P97" s="113">
        <f>IF(RES_hhdet_tes!P97=0,"",RES_hhdet_tes!P97/RES_hhdet_fec!P97)</f>
        <v>0.92642696893947885</v>
      </c>
      <c r="Q97" s="113">
        <f>IF(RES_hhdet_tes!Q97=0,"",RES_hhdet_tes!Q97/RES_hhdet_fec!Q97)</f>
        <v>0.91448807729694204</v>
      </c>
      <c r="R97" s="113">
        <f>IF(RES_hhdet_tes!R97=0,"",RES_hhdet_tes!R97/RES_hhdet_fec!R97)</f>
        <v>0.92959607252020526</v>
      </c>
      <c r="S97" s="113">
        <f>IF(RES_hhdet_tes!S97=0,"",RES_hhdet_tes!S97/RES_hhdet_fec!S97)</f>
        <v>0.91486737665899887</v>
      </c>
      <c r="T97" s="113">
        <f>IF(RES_hhdet_tes!T97=0,"",RES_hhdet_tes!T97/RES_hhdet_fec!T97)</f>
        <v>0.86821369918583213</v>
      </c>
      <c r="U97" s="113">
        <f>IF(RES_hhdet_tes!U97=0,"",RES_hhdet_tes!U97/RES_hhdet_fec!U97)</f>
        <v>0.88649230623916397</v>
      </c>
      <c r="V97" s="113">
        <f>IF(RES_hhdet_tes!V97=0,"",RES_hhdet_tes!V97/RES_hhdet_fec!V97)</f>
        <v>0.92353114156073901</v>
      </c>
      <c r="W97" s="113">
        <f>IF(RES_hhdet_tes!W97=0,"",RES_hhdet_tes!W97/RES_hhdet_fec!W97)</f>
        <v>0.91286240226976167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0.55176300440486825</v>
      </c>
      <c r="M98" s="111">
        <f>IF(RES_hhdet_tes!M98=0,"",RES_hhdet_tes!M98/RES_hhdet_fec!M98)</f>
        <v>0.55233943223039073</v>
      </c>
      <c r="N98" s="111">
        <f>IF(RES_hhdet_tes!N98=0,"",RES_hhdet_tes!N98/RES_hhdet_fec!N98)</f>
        <v>0.55396276434667102</v>
      </c>
      <c r="O98" s="111">
        <f>IF(RES_hhdet_tes!O98=0,"",RES_hhdet_tes!O98/RES_hhdet_fec!O98)</f>
        <v>0.55405079047968353</v>
      </c>
      <c r="P98" s="111">
        <f>IF(RES_hhdet_tes!P98=0,"",RES_hhdet_tes!P98/RES_hhdet_fec!P98)</f>
        <v>0.55543127695748262</v>
      </c>
      <c r="Q98" s="111">
        <f>IF(RES_hhdet_tes!Q98=0,"",RES_hhdet_tes!Q98/RES_hhdet_fec!Q98)</f>
        <v>0.5574154873307855</v>
      </c>
      <c r="R98" s="111">
        <f>IF(RES_hhdet_tes!R98=0,"",RES_hhdet_tes!R98/RES_hhdet_fec!R98)</f>
        <v>0.5666954546809293</v>
      </c>
      <c r="S98" s="111">
        <f>IF(RES_hhdet_tes!S98=0,"",RES_hhdet_tes!S98/RES_hhdet_fec!S98)</f>
        <v>0.58259653979518988</v>
      </c>
      <c r="T98" s="111">
        <f>IF(RES_hhdet_tes!T98=0,"",RES_hhdet_tes!T98/RES_hhdet_fec!T98)</f>
        <v>0.6220373380829276</v>
      </c>
      <c r="U98" s="111">
        <f>IF(RES_hhdet_tes!U98=0,"",RES_hhdet_tes!U98/RES_hhdet_fec!U98)</f>
        <v>0.63315081876444079</v>
      </c>
      <c r="V98" s="111">
        <f>IF(RES_hhdet_tes!V98=0,"",RES_hhdet_tes!V98/RES_hhdet_fec!V98)</f>
        <v>0.64177942034137292</v>
      </c>
      <c r="W98" s="111">
        <f>IF(RES_hhdet_tes!W98=0,"",RES_hhdet_tes!W98/RES_hhdet_fec!W98)</f>
        <v>0.64335406396945394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 t="str">
        <f>IF(RES_hhdet_tes!B100=0,"",RES_hhdet_tes!B100/RES_hhdet_fec!B100)</f>
        <v/>
      </c>
      <c r="C100" s="124" t="str">
        <f>IF(RES_hhdet_tes!C100=0,"",RES_hhdet_tes!C100/RES_hhdet_fec!C100)</f>
        <v/>
      </c>
      <c r="D100" s="124" t="str">
        <f>IF(RES_hhdet_tes!D100=0,"",RES_hhdet_tes!D100/RES_hhdet_fec!D100)</f>
        <v/>
      </c>
      <c r="E100" s="124" t="str">
        <f>IF(RES_hhdet_tes!E100=0,"",RES_hhdet_tes!E100/RES_hhdet_fec!E100)</f>
        <v/>
      </c>
      <c r="F100" s="124" t="str">
        <f>IF(RES_hhdet_tes!F100=0,"",RES_hhdet_tes!F100/RES_hhdet_fec!F100)</f>
        <v/>
      </c>
      <c r="G100" s="124" t="str">
        <f>IF(RES_hhdet_tes!G100=0,"",RES_hhdet_tes!G100/RES_hhdet_fec!G100)</f>
        <v/>
      </c>
      <c r="H100" s="124" t="str">
        <f>IF(RES_hhdet_tes!H100=0,"",RES_hhdet_tes!H100/RES_hhdet_fec!H100)</f>
        <v/>
      </c>
      <c r="I100" s="124" t="str">
        <f>IF(RES_hhdet_tes!I100=0,"",RES_hhdet_tes!I100/RES_hhdet_fec!I100)</f>
        <v/>
      </c>
      <c r="J100" s="124" t="str">
        <f>IF(RES_hhdet_tes!J100=0,"",RES_hhdet_tes!J100/RES_hhdet_fec!J100)</f>
        <v/>
      </c>
      <c r="K100" s="124" t="str">
        <f>IF(RES_hhdet_tes!K100=0,"",RES_hhdet_tes!K100/RES_hhdet_fec!K100)</f>
        <v/>
      </c>
      <c r="L100" s="124">
        <f>IF(RES_hhdet_tes!L100=0,"",RES_hhdet_tes!L100/RES_hhdet_fec!L100)</f>
        <v>0.65403996993476798</v>
      </c>
      <c r="M100" s="124">
        <f>IF(RES_hhdet_tes!M100=0,"",RES_hhdet_tes!M100/RES_hhdet_fec!M100)</f>
        <v>0.65319522753645476</v>
      </c>
      <c r="N100" s="124">
        <f>IF(RES_hhdet_tes!N100=0,"",RES_hhdet_tes!N100/RES_hhdet_fec!N100)</f>
        <v>0.63108477074813663</v>
      </c>
      <c r="O100" s="124">
        <f>IF(RES_hhdet_tes!O100=0,"",RES_hhdet_tes!O100/RES_hhdet_fec!O100)</f>
        <v>0.64047409146849088</v>
      </c>
      <c r="P100" s="124">
        <f>IF(RES_hhdet_tes!P100=0,"",RES_hhdet_tes!P100/RES_hhdet_fec!P100)</f>
        <v>0.64127123026796351</v>
      </c>
      <c r="Q100" s="124">
        <f>IF(RES_hhdet_tes!Q100=0,"",RES_hhdet_tes!Q100/RES_hhdet_fec!Q100)</f>
        <v>0.64279266577549599</v>
      </c>
      <c r="R100" s="124">
        <f>IF(RES_hhdet_tes!R100=0,"",RES_hhdet_tes!R100/RES_hhdet_fec!R100)</f>
        <v>0.65201509640817223</v>
      </c>
      <c r="S100" s="124">
        <f>IF(RES_hhdet_tes!S100=0,"",RES_hhdet_tes!S100/RES_hhdet_fec!S100)</f>
        <v>0.62116988820531038</v>
      </c>
      <c r="T100" s="124">
        <f>IF(RES_hhdet_tes!T100=0,"",RES_hhdet_tes!T100/RES_hhdet_fec!T100)</f>
        <v>0.63183828567722289</v>
      </c>
      <c r="U100" s="124">
        <f>IF(RES_hhdet_tes!U100=0,"",RES_hhdet_tes!U100/RES_hhdet_fec!U100)</f>
        <v>0.63894579479036195</v>
      </c>
      <c r="V100" s="124">
        <f>IF(RES_hhdet_tes!V100=0,"",RES_hhdet_tes!V100/RES_hhdet_fec!V100)</f>
        <v>0.64106772379589261</v>
      </c>
      <c r="W100" s="124">
        <f>IF(RES_hhdet_tes!W100=0,"",RES_hhdet_tes!W100/RES_hhdet_fec!W100)</f>
        <v>0.63841533841354847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>
        <f>IF(RES_hhdet_tes!L102=0,"",RES_hhdet_tes!L102/RES_hhdet_fec!L102)</f>
        <v>0.59256590753892302</v>
      </c>
      <c r="M102" s="111">
        <f>IF(RES_hhdet_tes!M102=0,"",RES_hhdet_tes!M102/RES_hhdet_fec!M102)</f>
        <v>0.59264245418314887</v>
      </c>
      <c r="N102" s="111">
        <f>IF(RES_hhdet_tes!N102=0,"",RES_hhdet_tes!N102/RES_hhdet_fec!N102)</f>
        <v>0.59268484329710125</v>
      </c>
      <c r="O102" s="111">
        <f>IF(RES_hhdet_tes!O102=0,"",RES_hhdet_tes!O102/RES_hhdet_fec!O102)</f>
        <v>0.5926935661975945</v>
      </c>
      <c r="P102" s="111">
        <f>IF(RES_hhdet_tes!P102=0,"",RES_hhdet_tes!P102/RES_hhdet_fec!P102)</f>
        <v>0.59271606475521954</v>
      </c>
      <c r="Q102" s="111">
        <f>IF(RES_hhdet_tes!Q102=0,"",RES_hhdet_tes!Q102/RES_hhdet_fec!Q102)</f>
        <v>0.59273354741432893</v>
      </c>
      <c r="R102" s="111">
        <f>IF(RES_hhdet_tes!R102=0,"",RES_hhdet_tes!R102/RES_hhdet_fec!R102)</f>
        <v>0.59311906805504111</v>
      </c>
      <c r="S102" s="111">
        <f>IF(RES_hhdet_tes!S102=0,"",RES_hhdet_tes!S102/RES_hhdet_fec!S102)</f>
        <v>0.59424168102861019</v>
      </c>
      <c r="T102" s="111">
        <f>IF(RES_hhdet_tes!T102=0,"",RES_hhdet_tes!T102/RES_hhdet_fec!T102)</f>
        <v>0.59689665862467922</v>
      </c>
      <c r="U102" s="111">
        <f>IF(RES_hhdet_tes!U102=0,"",RES_hhdet_tes!U102/RES_hhdet_fec!U102)</f>
        <v>0.59845391175511142</v>
      </c>
      <c r="V102" s="111">
        <f>IF(RES_hhdet_tes!V102=0,"",RES_hhdet_tes!V102/RES_hhdet_fec!V102)</f>
        <v>0.59957696492435431</v>
      </c>
      <c r="W102" s="111">
        <f>IF(RES_hhdet_tes!W102=0,"",RES_hhdet_tes!W102/RES_hhdet_fec!W102)</f>
        <v>0.60039185082773816</v>
      </c>
      <c r="DA102" s="63" t="s">
        <v>2002</v>
      </c>
    </row>
    <row r="103" spans="1:105" ht="12" customHeight="1" x14ac:dyDescent="0.25">
      <c r="A103" s="109" t="s">
        <v>120</v>
      </c>
      <c r="B103" s="45" t="str">
        <f>IF(RES_hhdet_tes!B103=0,"",RES_hhdet_tes!B103/RES_hhdet_fec!B103)</f>
        <v/>
      </c>
      <c r="C103" s="45" t="str">
        <f>IF(RES_hhdet_tes!C103=0,"",RES_hhdet_tes!C103/RES_hhdet_fec!C103)</f>
        <v/>
      </c>
      <c r="D103" s="45" t="str">
        <f>IF(RES_hhdet_tes!D103=0,"",RES_hhdet_tes!D103/RES_hhdet_fec!D103)</f>
        <v/>
      </c>
      <c r="E103" s="45" t="str">
        <f>IF(RES_hhdet_tes!E103=0,"",RES_hhdet_tes!E103/RES_hhdet_fec!E103)</f>
        <v/>
      </c>
      <c r="F103" s="45" t="str">
        <f>IF(RES_hhdet_tes!F103=0,"",RES_hhdet_tes!F103/RES_hhdet_fec!F103)</f>
        <v/>
      </c>
      <c r="G103" s="45" t="str">
        <f>IF(RES_hhdet_tes!G103=0,"",RES_hhdet_tes!G103/RES_hhdet_fec!G103)</f>
        <v/>
      </c>
      <c r="H103" s="45" t="str">
        <f>IF(RES_hhdet_tes!H103=0,"",RES_hhdet_tes!H103/RES_hhdet_fec!H103)</f>
        <v/>
      </c>
      <c r="I103" s="45" t="str">
        <f>IF(RES_hhdet_tes!I103=0,"",RES_hhdet_tes!I103/RES_hhdet_fec!I103)</f>
        <v/>
      </c>
      <c r="J103" s="45" t="str">
        <f>IF(RES_hhdet_tes!J103=0,"",RES_hhdet_tes!J103/RES_hhdet_fec!J103)</f>
        <v/>
      </c>
      <c r="K103" s="45" t="str">
        <f>IF(RES_hhdet_tes!K103=0,"",RES_hhdet_tes!K103/RES_hhdet_fec!K103)</f>
        <v/>
      </c>
      <c r="L103" s="45">
        <f>IF(RES_hhdet_tes!L103=0,"",RES_hhdet_tes!L103/RES_hhdet_fec!L103)</f>
        <v>0.76482818391330609</v>
      </c>
      <c r="M103" s="45">
        <f>IF(RES_hhdet_tes!M103=0,"",RES_hhdet_tes!M103/RES_hhdet_fec!M103)</f>
        <v>0.76537702442714806</v>
      </c>
      <c r="N103" s="45">
        <f>IF(RES_hhdet_tes!N103=0,"",RES_hhdet_tes!N103/RES_hhdet_fec!N103)</f>
        <v>0.76577988693594023</v>
      </c>
      <c r="O103" s="45">
        <f>IF(RES_hhdet_tes!O103=0,"",RES_hhdet_tes!O103/RES_hhdet_fec!O103)</f>
        <v>0.76610745157057969</v>
      </c>
      <c r="P103" s="45">
        <f>IF(RES_hhdet_tes!P103=0,"",RES_hhdet_tes!P103/RES_hhdet_fec!P103)</f>
        <v>0.7682177512335705</v>
      </c>
      <c r="Q103" s="45">
        <f>IF(RES_hhdet_tes!Q103=0,"",RES_hhdet_tes!Q103/RES_hhdet_fec!Q103)</f>
        <v>0.7697352623185727</v>
      </c>
      <c r="R103" s="45">
        <f>IF(RES_hhdet_tes!R103=0,"",RES_hhdet_tes!R103/RES_hhdet_fec!R103)</f>
        <v>0.77411790542352377</v>
      </c>
      <c r="S103" s="45">
        <f>IF(RES_hhdet_tes!S103=0,"",RES_hhdet_tes!S103/RES_hhdet_fec!S103)</f>
        <v>0.77962891289500613</v>
      </c>
      <c r="T103" s="45">
        <f>IF(RES_hhdet_tes!T103=0,"",RES_hhdet_tes!T103/RES_hhdet_fec!T103)</f>
        <v>0.80365775798415862</v>
      </c>
      <c r="U103" s="45">
        <f>IF(RES_hhdet_tes!U103=0,"",RES_hhdet_tes!U103/RES_hhdet_fec!U103)</f>
        <v>0.81495902142001864</v>
      </c>
      <c r="V103" s="45">
        <f>IF(RES_hhdet_tes!V103=0,"",RES_hhdet_tes!V103/RES_hhdet_fec!V103)</f>
        <v>0.82147138585753687</v>
      </c>
      <c r="W103" s="45">
        <f>IF(RES_hhdet_tes!W103=0,"",RES_hhdet_tes!W103/RES_hhdet_fec!W103)</f>
        <v>0.82654301740118907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1.1768024022166303</v>
      </c>
      <c r="C143" s="119">
        <f>IF(RES_hhdet_tes!C143=0,"",RES_hhdet_tes!C143/RES_hhdet_fec!C143)</f>
        <v>1.2484988824799301</v>
      </c>
      <c r="D143" s="119">
        <f>IF(RES_hhdet_tes!D143=0,"",RES_hhdet_tes!D143/RES_hhdet_fec!D143)</f>
        <v>1.1318942383268611</v>
      </c>
      <c r="E143" s="119">
        <f>IF(RES_hhdet_tes!E143=0,"",RES_hhdet_tes!E143/RES_hhdet_fec!E143)</f>
        <v>1.2825484009904928</v>
      </c>
      <c r="F143" s="119">
        <f>IF(RES_hhdet_tes!F143=0,"",RES_hhdet_tes!F143/RES_hhdet_fec!F143)</f>
        <v>1.021002454717389</v>
      </c>
      <c r="G143" s="119">
        <f>IF(RES_hhdet_tes!G143=0,"",RES_hhdet_tes!G143/RES_hhdet_fec!G143)</f>
        <v>1.0180793567526401</v>
      </c>
      <c r="H143" s="119">
        <f>IF(RES_hhdet_tes!H143=0,"",RES_hhdet_tes!H143/RES_hhdet_fec!H143)</f>
        <v>1.1455469221108003</v>
      </c>
      <c r="I143" s="119">
        <f>IF(RES_hhdet_tes!I143=0,"",RES_hhdet_tes!I143/RES_hhdet_fec!I143)</f>
        <v>1.1971841749337624</v>
      </c>
      <c r="J143" s="119">
        <f>IF(RES_hhdet_tes!J143=0,"",RES_hhdet_tes!J143/RES_hhdet_fec!J143)</f>
        <v>1.133876182989719</v>
      </c>
      <c r="K143" s="119">
        <f>IF(RES_hhdet_tes!K143=0,"",RES_hhdet_tes!K143/RES_hhdet_fec!K143)</f>
        <v>1.2871874164800783</v>
      </c>
      <c r="L143" s="119">
        <f>IF(RES_hhdet_tes!L143=0,"",RES_hhdet_tes!L143/RES_hhdet_fec!L143)</f>
        <v>1.239997289499954</v>
      </c>
      <c r="M143" s="119">
        <f>IF(RES_hhdet_tes!M143=0,"",RES_hhdet_tes!M143/RES_hhdet_fec!M143)</f>
        <v>1.2747658681516905</v>
      </c>
      <c r="N143" s="119">
        <f>IF(RES_hhdet_tes!N143=0,"",RES_hhdet_tes!N143/RES_hhdet_fec!N143)</f>
        <v>1.6506505931506037</v>
      </c>
      <c r="O143" s="119">
        <f>IF(RES_hhdet_tes!O143=0,"",RES_hhdet_tes!O143/RES_hhdet_fec!O143)</f>
        <v>1.4344685177788616</v>
      </c>
      <c r="P143" s="119">
        <f>IF(RES_hhdet_tes!P143=0,"",RES_hhdet_tes!P143/RES_hhdet_fec!P143)</f>
        <v>1.486420571402699</v>
      </c>
      <c r="Q143" s="119">
        <f>IF(RES_hhdet_tes!Q143=0,"",RES_hhdet_tes!Q143/RES_hhdet_fec!Q143)</f>
        <v>1.488386812735083</v>
      </c>
      <c r="R143" s="119">
        <f>IF(RES_hhdet_tes!R143=0,"",RES_hhdet_tes!R143/RES_hhdet_fec!R143)</f>
        <v>1.4887745140802142</v>
      </c>
      <c r="S143" s="119">
        <f>IF(RES_hhdet_tes!S143=0,"",RES_hhdet_tes!S143/RES_hhdet_fec!S143)</f>
        <v>1.764828692698504</v>
      </c>
      <c r="T143" s="119">
        <f>IF(RES_hhdet_tes!T143=0,"",RES_hhdet_tes!T143/RES_hhdet_fec!T143)</f>
        <v>1.6035053769004386</v>
      </c>
      <c r="U143" s="119">
        <f>IF(RES_hhdet_tes!U143=0,"",RES_hhdet_tes!U143/RES_hhdet_fec!U143)</f>
        <v>1.7195786095539634</v>
      </c>
      <c r="V143" s="119">
        <f>IF(RES_hhdet_tes!V143=0,"",RES_hhdet_tes!V143/RES_hhdet_fec!V143)</f>
        <v>1.8463241904798704</v>
      </c>
      <c r="W143" s="119">
        <f>IF(RES_hhdet_tes!W143=0,"",RES_hhdet_tes!W143/RES_hhdet_fec!W143)</f>
        <v>2.3168915283517766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1.3164982595586103</v>
      </c>
      <c r="C144" s="124">
        <f>IF(RES_hhdet_tes!C144=0,"",RES_hhdet_tes!C144/RES_hhdet_fec!C144)</f>
        <v>1.3577837907576606</v>
      </c>
      <c r="D144" s="124">
        <f>IF(RES_hhdet_tes!D144=0,"",RES_hhdet_tes!D144/RES_hhdet_fec!D144)</f>
        <v>1.4119039507375155</v>
      </c>
      <c r="E144" s="124">
        <f>IF(RES_hhdet_tes!E144=0,"",RES_hhdet_tes!E144/RES_hhdet_fec!E144)</f>
        <v>1.4965612324190578</v>
      </c>
      <c r="F144" s="124">
        <f>IF(RES_hhdet_tes!F144=0,"",RES_hhdet_tes!F144/RES_hhdet_fec!F144)</f>
        <v>1.5791572450325866</v>
      </c>
      <c r="G144" s="124">
        <f>IF(RES_hhdet_tes!G144=0,"",RES_hhdet_tes!G144/RES_hhdet_fec!G144)</f>
        <v>1.6567688473665214</v>
      </c>
      <c r="H144" s="124">
        <f>IF(RES_hhdet_tes!H144=0,"",RES_hhdet_tes!H144/RES_hhdet_fec!H144)</f>
        <v>1.7388971998055862</v>
      </c>
      <c r="I144" s="124">
        <f>IF(RES_hhdet_tes!I144=0,"",RES_hhdet_tes!I144/RES_hhdet_fec!I144)</f>
        <v>1.8228741768348184</v>
      </c>
      <c r="J144" s="124">
        <f>IF(RES_hhdet_tes!J144=0,"",RES_hhdet_tes!J144/RES_hhdet_fec!J144)</f>
        <v>1.9098998232666065</v>
      </c>
      <c r="K144" s="124">
        <f>IF(RES_hhdet_tes!K144=0,"",RES_hhdet_tes!K144/RES_hhdet_fec!K144)</f>
        <v>1.9973795039884077</v>
      </c>
      <c r="L144" s="124">
        <f>IF(RES_hhdet_tes!L144=0,"",RES_hhdet_tes!L144/RES_hhdet_fec!L144)</f>
        <v>2.0539814503415705</v>
      </c>
      <c r="M144" s="124">
        <f>IF(RES_hhdet_tes!M144=0,"",RES_hhdet_tes!M144/RES_hhdet_fec!M144)</f>
        <v>2.1379765630542047</v>
      </c>
      <c r="N144" s="124">
        <f>IF(RES_hhdet_tes!N144=0,"",RES_hhdet_tes!N144/RES_hhdet_fec!N144)</f>
        <v>2.237074764055031</v>
      </c>
      <c r="O144" s="124">
        <f>IF(RES_hhdet_tes!O144=0,"",RES_hhdet_tes!O144/RES_hhdet_fec!O144)</f>
        <v>2.3461215688160424</v>
      </c>
      <c r="P144" s="124">
        <f>IF(RES_hhdet_tes!P144=0,"",RES_hhdet_tes!P144/RES_hhdet_fec!P144)</f>
        <v>2.4357845912367773</v>
      </c>
      <c r="Q144" s="124">
        <f>IF(RES_hhdet_tes!Q144=0,"",RES_hhdet_tes!Q144/RES_hhdet_fec!Q144)</f>
        <v>2.5568679307439131</v>
      </c>
      <c r="R144" s="124">
        <f>IF(RES_hhdet_tes!R144=0,"",RES_hhdet_tes!R144/RES_hhdet_fec!R144)</f>
        <v>2.6897083882401676</v>
      </c>
      <c r="S144" s="124">
        <f>IF(RES_hhdet_tes!S144=0,"",RES_hhdet_tes!S144/RES_hhdet_fec!S144)</f>
        <v>2.8330990599253592</v>
      </c>
      <c r="T144" s="124">
        <f>IF(RES_hhdet_tes!T144=0,"",RES_hhdet_tes!T144/RES_hhdet_fec!T144)</f>
        <v>3.0111793310989099</v>
      </c>
      <c r="U144" s="124">
        <f>IF(RES_hhdet_tes!U144=0,"",RES_hhdet_tes!U144/RES_hhdet_fec!U144)</f>
        <v>3.1734704354308367</v>
      </c>
      <c r="V144" s="124">
        <f>IF(RES_hhdet_tes!V144=0,"",RES_hhdet_tes!V144/RES_hhdet_fec!V144)</f>
        <v>3.3103761005346417</v>
      </c>
      <c r="W144" s="124">
        <f>IF(RES_hhdet_tes!W144=0,"",RES_hhdet_tes!W144/RES_hhdet_fec!W144)</f>
        <v>3.4081729304304997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1.3164982595586103</v>
      </c>
      <c r="C145" s="111">
        <f>IF(RES_hhdet_tes!C145=0,"",RES_hhdet_tes!C145/RES_hhdet_fec!C145)</f>
        <v>1.3577837907576606</v>
      </c>
      <c r="D145" s="111">
        <f>IF(RES_hhdet_tes!D145=0,"",RES_hhdet_tes!D145/RES_hhdet_fec!D145)</f>
        <v>1.4119039507375155</v>
      </c>
      <c r="E145" s="111">
        <f>IF(RES_hhdet_tes!E145=0,"",RES_hhdet_tes!E145/RES_hhdet_fec!E145)</f>
        <v>1.4965612324190578</v>
      </c>
      <c r="F145" s="111">
        <f>IF(RES_hhdet_tes!F145=0,"",RES_hhdet_tes!F145/RES_hhdet_fec!F145)</f>
        <v>1.5791572450325866</v>
      </c>
      <c r="G145" s="111">
        <f>IF(RES_hhdet_tes!G145=0,"",RES_hhdet_tes!G145/RES_hhdet_fec!G145)</f>
        <v>1.6567688473665214</v>
      </c>
      <c r="H145" s="111">
        <f>IF(RES_hhdet_tes!H145=0,"",RES_hhdet_tes!H145/RES_hhdet_fec!H145)</f>
        <v>1.7388971998055862</v>
      </c>
      <c r="I145" s="111">
        <f>IF(RES_hhdet_tes!I145=0,"",RES_hhdet_tes!I145/RES_hhdet_fec!I145)</f>
        <v>1.8228741768348184</v>
      </c>
      <c r="J145" s="111">
        <f>IF(RES_hhdet_tes!J145=0,"",RES_hhdet_tes!J145/RES_hhdet_fec!J145)</f>
        <v>1.9098998232666065</v>
      </c>
      <c r="K145" s="111">
        <f>IF(RES_hhdet_tes!K145=0,"",RES_hhdet_tes!K145/RES_hhdet_fec!K145)</f>
        <v>1.9973795039884077</v>
      </c>
      <c r="L145" s="111">
        <f>IF(RES_hhdet_tes!L145=0,"",RES_hhdet_tes!L145/RES_hhdet_fec!L145)</f>
        <v>2.0539814503415705</v>
      </c>
      <c r="M145" s="111">
        <f>IF(RES_hhdet_tes!M145=0,"",RES_hhdet_tes!M145/RES_hhdet_fec!M145)</f>
        <v>2.1379765630542047</v>
      </c>
      <c r="N145" s="111">
        <f>IF(RES_hhdet_tes!N145=0,"",RES_hhdet_tes!N145/RES_hhdet_fec!N145)</f>
        <v>2.237074764055031</v>
      </c>
      <c r="O145" s="111">
        <f>IF(RES_hhdet_tes!O145=0,"",RES_hhdet_tes!O145/RES_hhdet_fec!O145)</f>
        <v>2.3461215688160424</v>
      </c>
      <c r="P145" s="111">
        <f>IF(RES_hhdet_tes!P145=0,"",RES_hhdet_tes!P145/RES_hhdet_fec!P145)</f>
        <v>2.4357845912367773</v>
      </c>
      <c r="Q145" s="111">
        <f>IF(RES_hhdet_tes!Q145=0,"",RES_hhdet_tes!Q145/RES_hhdet_fec!Q145)</f>
        <v>2.5568679307439131</v>
      </c>
      <c r="R145" s="111">
        <f>IF(RES_hhdet_tes!R145=0,"",RES_hhdet_tes!R145/RES_hhdet_fec!R145)</f>
        <v>2.6897083882401676</v>
      </c>
      <c r="S145" s="111">
        <f>IF(RES_hhdet_tes!S145=0,"",RES_hhdet_tes!S145/RES_hhdet_fec!S145)</f>
        <v>2.8330990599253592</v>
      </c>
      <c r="T145" s="111">
        <f>IF(RES_hhdet_tes!T145=0,"",RES_hhdet_tes!T145/RES_hhdet_fec!T145)</f>
        <v>3.0111793310989099</v>
      </c>
      <c r="U145" s="111">
        <f>IF(RES_hhdet_tes!U145=0,"",RES_hhdet_tes!U145/RES_hhdet_fec!U145)</f>
        <v>3.1734704354308367</v>
      </c>
      <c r="V145" s="111">
        <f>IF(RES_hhdet_tes!V145=0,"",RES_hhdet_tes!V145/RES_hhdet_fec!V145)</f>
        <v>3.3103761005346417</v>
      </c>
      <c r="W145" s="111">
        <f>IF(RES_hhdet_tes!W145=0,"",RES_hhdet_tes!W145/RES_hhdet_fec!W145)</f>
        <v>3.4081729304304997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1.8642351734849059</v>
      </c>
      <c r="C146" s="124">
        <f>IF(RES_hhdet_tes!C146=0,"",RES_hhdet_tes!C146/RES_hhdet_fec!C146)</f>
        <v>1.9499078996884669</v>
      </c>
      <c r="D146" s="124">
        <f>IF(RES_hhdet_tes!D146=0,"",RES_hhdet_tes!D146/RES_hhdet_fec!D146)</f>
        <v>2.0425457343273621</v>
      </c>
      <c r="E146" s="124">
        <f>IF(RES_hhdet_tes!E146=0,"",RES_hhdet_tes!E146/RES_hhdet_fec!E146)</f>
        <v>2.1660741799817043</v>
      </c>
      <c r="F146" s="124">
        <f>IF(RES_hhdet_tes!F146=0,"",RES_hhdet_tes!F146/RES_hhdet_fec!F146)</f>
        <v>2.3428096363103754</v>
      </c>
      <c r="G146" s="124">
        <f>IF(RES_hhdet_tes!G146=0,"",RES_hhdet_tes!G146/RES_hhdet_fec!G146)</f>
        <v>2.5266544269825419</v>
      </c>
      <c r="H146" s="124">
        <f>IF(RES_hhdet_tes!H146=0,"",RES_hhdet_tes!H146/RES_hhdet_fec!H146)</f>
        <v>2.7458474781065663</v>
      </c>
      <c r="I146" s="124">
        <f>IF(RES_hhdet_tes!I146=0,"",RES_hhdet_tes!I146/RES_hhdet_fec!I146)</f>
        <v>2.873132704546844</v>
      </c>
      <c r="J146" s="124">
        <f>IF(RES_hhdet_tes!J146=0,"",RES_hhdet_tes!J146/RES_hhdet_fec!J146)</f>
        <v>2.9390892537285302</v>
      </c>
      <c r="K146" s="124">
        <f>IF(RES_hhdet_tes!K146=0,"",RES_hhdet_tes!K146/RES_hhdet_fec!K146)</f>
        <v>3.0389699523857803</v>
      </c>
      <c r="L146" s="124">
        <f>IF(RES_hhdet_tes!L146=0,"",RES_hhdet_tes!L146/RES_hhdet_fec!L146)</f>
        <v>3.1245156907195009</v>
      </c>
      <c r="M146" s="124">
        <f>IF(RES_hhdet_tes!M146=0,"",RES_hhdet_tes!M146/RES_hhdet_fec!M146)</f>
        <v>3.200574405309291</v>
      </c>
      <c r="N146" s="124">
        <f>IF(RES_hhdet_tes!N146=0,"",RES_hhdet_tes!N146/RES_hhdet_fec!N146)</f>
        <v>3.3207753352274807</v>
      </c>
      <c r="O146" s="124">
        <f>IF(RES_hhdet_tes!O146=0,"",RES_hhdet_tes!O146/RES_hhdet_fec!O146)</f>
        <v>3.4485762807027127</v>
      </c>
      <c r="P146" s="124">
        <f>IF(RES_hhdet_tes!P146=0,"",RES_hhdet_tes!P146/RES_hhdet_fec!P146)</f>
        <v>3.564857615988648</v>
      </c>
      <c r="Q146" s="124">
        <f>IF(RES_hhdet_tes!Q146=0,"",RES_hhdet_tes!Q146/RES_hhdet_fec!Q146)</f>
        <v>3.7217814276547725</v>
      </c>
      <c r="R146" s="124">
        <f>IF(RES_hhdet_tes!R146=0,"",RES_hhdet_tes!R146/RES_hhdet_fec!R146)</f>
        <v>3.8654182442661571</v>
      </c>
      <c r="S146" s="124">
        <f>IF(RES_hhdet_tes!S146=0,"",RES_hhdet_tes!S146/RES_hhdet_fec!S146)</f>
        <v>4.025784177024482</v>
      </c>
      <c r="T146" s="124">
        <f>IF(RES_hhdet_tes!T146=0,"",RES_hhdet_tes!T146/RES_hhdet_fec!T146)</f>
        <v>4.1569299537794526</v>
      </c>
      <c r="U146" s="124">
        <f>IF(RES_hhdet_tes!U146=0,"",RES_hhdet_tes!U146/RES_hhdet_fec!U146)</f>
        <v>4.2736925458529855</v>
      </c>
      <c r="V146" s="124">
        <f>IF(RES_hhdet_tes!V146=0,"",RES_hhdet_tes!V146/RES_hhdet_fec!V146)</f>
        <v>4.3808382315652228</v>
      </c>
      <c r="W146" s="124">
        <f>IF(RES_hhdet_tes!W146=0,"",RES_hhdet_tes!W146/RES_hhdet_fec!W146)</f>
        <v>4.4692656748423429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1.8642351734849059</v>
      </c>
      <c r="C147" s="111">
        <f>IF(RES_hhdet_tes!C147=0,"",RES_hhdet_tes!C147/RES_hhdet_fec!C147)</f>
        <v>1.9499078996884669</v>
      </c>
      <c r="D147" s="111">
        <f>IF(RES_hhdet_tes!D147=0,"",RES_hhdet_tes!D147/RES_hhdet_fec!D147)</f>
        <v>2.0425457343273621</v>
      </c>
      <c r="E147" s="111">
        <f>IF(RES_hhdet_tes!E147=0,"",RES_hhdet_tes!E147/RES_hhdet_fec!E147)</f>
        <v>2.1660741799817043</v>
      </c>
      <c r="F147" s="111">
        <f>IF(RES_hhdet_tes!F147=0,"",RES_hhdet_tes!F147/RES_hhdet_fec!F147)</f>
        <v>2.3428096363103754</v>
      </c>
      <c r="G147" s="111">
        <f>IF(RES_hhdet_tes!G147=0,"",RES_hhdet_tes!G147/RES_hhdet_fec!G147)</f>
        <v>2.5266544269825419</v>
      </c>
      <c r="H147" s="111">
        <f>IF(RES_hhdet_tes!H147=0,"",RES_hhdet_tes!H147/RES_hhdet_fec!H147)</f>
        <v>2.7458474781065663</v>
      </c>
      <c r="I147" s="111">
        <f>IF(RES_hhdet_tes!I147=0,"",RES_hhdet_tes!I147/RES_hhdet_fec!I147)</f>
        <v>2.873132704546844</v>
      </c>
      <c r="J147" s="111">
        <f>IF(RES_hhdet_tes!J147=0,"",RES_hhdet_tes!J147/RES_hhdet_fec!J147)</f>
        <v>2.9390892537285302</v>
      </c>
      <c r="K147" s="111">
        <f>IF(RES_hhdet_tes!K147=0,"",RES_hhdet_tes!K147/RES_hhdet_fec!K147)</f>
        <v>3.0389699523857803</v>
      </c>
      <c r="L147" s="111">
        <f>IF(RES_hhdet_tes!L147=0,"",RES_hhdet_tes!L147/RES_hhdet_fec!L147)</f>
        <v>3.1245156907195009</v>
      </c>
      <c r="M147" s="111">
        <f>IF(RES_hhdet_tes!M147=0,"",RES_hhdet_tes!M147/RES_hhdet_fec!M147)</f>
        <v>3.200574405309291</v>
      </c>
      <c r="N147" s="111">
        <f>IF(RES_hhdet_tes!N147=0,"",RES_hhdet_tes!N147/RES_hhdet_fec!N147)</f>
        <v>3.3207753352274807</v>
      </c>
      <c r="O147" s="111">
        <f>IF(RES_hhdet_tes!O147=0,"",RES_hhdet_tes!O147/RES_hhdet_fec!O147)</f>
        <v>3.4485762807027127</v>
      </c>
      <c r="P147" s="111">
        <f>IF(RES_hhdet_tes!P147=0,"",RES_hhdet_tes!P147/RES_hhdet_fec!P147)</f>
        <v>3.564857615988648</v>
      </c>
      <c r="Q147" s="111">
        <f>IF(RES_hhdet_tes!Q147=0,"",RES_hhdet_tes!Q147/RES_hhdet_fec!Q147)</f>
        <v>3.7217814276547725</v>
      </c>
      <c r="R147" s="111">
        <f>IF(RES_hhdet_tes!R147=0,"",RES_hhdet_tes!R147/RES_hhdet_fec!R147)</f>
        <v>3.8654182442661571</v>
      </c>
      <c r="S147" s="111">
        <f>IF(RES_hhdet_tes!S147=0,"",RES_hhdet_tes!S147/RES_hhdet_fec!S147)</f>
        <v>4.025784177024482</v>
      </c>
      <c r="T147" s="111">
        <f>IF(RES_hhdet_tes!T147=0,"",RES_hhdet_tes!T147/RES_hhdet_fec!T147)</f>
        <v>4.1569299537794526</v>
      </c>
      <c r="U147" s="111">
        <f>IF(RES_hhdet_tes!U147=0,"",RES_hhdet_tes!U147/RES_hhdet_fec!U147)</f>
        <v>4.2736925458529855</v>
      </c>
      <c r="V147" s="111">
        <f>IF(RES_hhdet_tes!V147=0,"",RES_hhdet_tes!V147/RES_hhdet_fec!V147)</f>
        <v>4.3808382315652228</v>
      </c>
      <c r="W147" s="111">
        <f>IF(RES_hhdet_tes!W147=0,"",RES_hhdet_tes!W147/RES_hhdet_fec!W147)</f>
        <v>4.4692656748423429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0.51309956029926429</v>
      </c>
      <c r="C148" s="124">
        <f>IF(RES_hhdet_tes!C148=0,"",RES_hhdet_tes!C148/RES_hhdet_fec!C148)</f>
        <v>0.51746851838219576</v>
      </c>
      <c r="D148" s="124">
        <f>IF(RES_hhdet_tes!D148=0,"",RES_hhdet_tes!D148/RES_hhdet_fec!D148)</f>
        <v>0.5308103726749217</v>
      </c>
      <c r="E148" s="124">
        <f>IF(RES_hhdet_tes!E148=0,"",RES_hhdet_tes!E148/RES_hhdet_fec!E148)</f>
        <v>0.53776171918460058</v>
      </c>
      <c r="F148" s="124">
        <f>IF(RES_hhdet_tes!F148=0,"",RES_hhdet_tes!F148/RES_hhdet_fec!F148)</f>
        <v>0.54113108667379561</v>
      </c>
      <c r="G148" s="124">
        <f>IF(RES_hhdet_tes!G148=0,"",RES_hhdet_tes!G148/RES_hhdet_fec!G148)</f>
        <v>0.54618253719044041</v>
      </c>
      <c r="H148" s="124">
        <f>IF(RES_hhdet_tes!H148=0,"",RES_hhdet_tes!H148/RES_hhdet_fec!H148)</f>
        <v>0.55053763614966078</v>
      </c>
      <c r="I148" s="124">
        <f>IF(RES_hhdet_tes!I148=0,"",RES_hhdet_tes!I148/RES_hhdet_fec!I148)</f>
        <v>0.55608798836288775</v>
      </c>
      <c r="J148" s="124">
        <f>IF(RES_hhdet_tes!J148=0,"",RES_hhdet_tes!J148/RES_hhdet_fec!J148)</f>
        <v>0.5606998810441941</v>
      </c>
      <c r="K148" s="124">
        <f>IF(RES_hhdet_tes!K148=0,"",RES_hhdet_tes!K148/RES_hhdet_fec!K148)</f>
        <v>0.57422182201316285</v>
      </c>
      <c r="L148" s="124">
        <f>IF(RES_hhdet_tes!L148=0,"",RES_hhdet_tes!L148/RES_hhdet_fec!L148)</f>
        <v>0.6305550404615855</v>
      </c>
      <c r="M148" s="124">
        <f>IF(RES_hhdet_tes!M148=0,"",RES_hhdet_tes!M148/RES_hhdet_fec!M148)</f>
        <v>0.63726317044455461</v>
      </c>
      <c r="N148" s="124">
        <f>IF(RES_hhdet_tes!N148=0,"",RES_hhdet_tes!N148/RES_hhdet_fec!N148)</f>
        <v>0.66515595160843777</v>
      </c>
      <c r="O148" s="124">
        <f>IF(RES_hhdet_tes!O148=0,"",RES_hhdet_tes!O148/RES_hhdet_fec!O148)</f>
        <v>0.66302160097071916</v>
      </c>
      <c r="P148" s="124">
        <f>IF(RES_hhdet_tes!P148=0,"",RES_hhdet_tes!P148/RES_hhdet_fec!P148)</f>
        <v>0.6764096618963189</v>
      </c>
      <c r="Q148" s="124">
        <f>IF(RES_hhdet_tes!Q148=0,"",RES_hhdet_tes!Q148/RES_hhdet_fec!Q148)</f>
        <v>0.68069513052571629</v>
      </c>
      <c r="R148" s="124">
        <f>IF(RES_hhdet_tes!R148=0,"",RES_hhdet_tes!R148/RES_hhdet_fec!R148)</f>
        <v>0.6944883377383243</v>
      </c>
      <c r="S148" s="124">
        <f>IF(RES_hhdet_tes!S148=0,"",RES_hhdet_tes!S148/RES_hhdet_fec!S148)</f>
        <v>0.69511673579347077</v>
      </c>
      <c r="T148" s="124">
        <f>IF(RES_hhdet_tes!T148=0,"",RES_hhdet_tes!T148/RES_hhdet_fec!T148)</f>
        <v>0.68856526437437116</v>
      </c>
      <c r="U148" s="124">
        <f>IF(RES_hhdet_tes!U148=0,"",RES_hhdet_tes!U148/RES_hhdet_fec!U148)</f>
        <v>0.69713482300960916</v>
      </c>
      <c r="V148" s="124">
        <f>IF(RES_hhdet_tes!V148=0,"",RES_hhdet_tes!V148/RES_hhdet_fec!V148)</f>
        <v>0.70986709169823814</v>
      </c>
      <c r="W148" s="124">
        <f>IF(RES_hhdet_tes!W148=0,"",RES_hhdet_tes!W148/RES_hhdet_fec!W148)</f>
        <v>0.71127193888516693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0.51309956029926429</v>
      </c>
      <c r="C153" s="112">
        <f>IF(RES_hhdet_tes!C153=0,"",RES_hhdet_tes!C153/RES_hhdet_fec!C153)</f>
        <v>0.51746851838219576</v>
      </c>
      <c r="D153" s="112">
        <f>IF(RES_hhdet_tes!D153=0,"",RES_hhdet_tes!D153/RES_hhdet_fec!D153)</f>
        <v>0.5211830391976201</v>
      </c>
      <c r="E153" s="112">
        <f>IF(RES_hhdet_tes!E153=0,"",RES_hhdet_tes!E153/RES_hhdet_fec!E153)</f>
        <v>0.52597942009268406</v>
      </c>
      <c r="F153" s="112">
        <f>IF(RES_hhdet_tes!F153=0,"",RES_hhdet_tes!F153/RES_hhdet_fec!F153)</f>
        <v>0.53002966399081763</v>
      </c>
      <c r="G153" s="112">
        <f>IF(RES_hhdet_tes!G153=0,"",RES_hhdet_tes!G153/RES_hhdet_fec!G153)</f>
        <v>0.533405056634497</v>
      </c>
      <c r="H153" s="112">
        <f>IF(RES_hhdet_tes!H153=0,"",RES_hhdet_tes!H153/RES_hhdet_fec!H153)</f>
        <v>0.53668574833975979</v>
      </c>
      <c r="I153" s="112">
        <f>IF(RES_hhdet_tes!I153=0,"",RES_hhdet_tes!I153/RES_hhdet_fec!I153)</f>
        <v>0.53862796695459214</v>
      </c>
      <c r="J153" s="112">
        <f>IF(RES_hhdet_tes!J153=0,"",RES_hhdet_tes!J153/RES_hhdet_fec!J153)</f>
        <v>0.54018229300567155</v>
      </c>
      <c r="K153" s="112">
        <f>IF(RES_hhdet_tes!K153=0,"",RES_hhdet_tes!K153/RES_hhdet_fec!K153)</f>
        <v>0.5413617452216426</v>
      </c>
      <c r="L153" s="112">
        <f>IF(RES_hhdet_tes!L153=0,"",RES_hhdet_tes!L153/RES_hhdet_fec!L153)</f>
        <v>0.54215954874328409</v>
      </c>
      <c r="M153" s="112">
        <f>IF(RES_hhdet_tes!M153=0,"",RES_hhdet_tes!M153/RES_hhdet_fec!M153)</f>
        <v>0.5455980591248657</v>
      </c>
      <c r="N153" s="112">
        <f>IF(RES_hhdet_tes!N153=0,"",RES_hhdet_tes!N153/RES_hhdet_fec!N153)</f>
        <v>0.54927569466837689</v>
      </c>
      <c r="O153" s="112">
        <f>IF(RES_hhdet_tes!O153=0,"",RES_hhdet_tes!O153/RES_hhdet_fec!O153)</f>
        <v>0.56032427190038658</v>
      </c>
      <c r="P153" s="112">
        <f>IF(RES_hhdet_tes!P153=0,"",RES_hhdet_tes!P153/RES_hhdet_fec!P153)</f>
        <v>0.57023504188722107</v>
      </c>
      <c r="Q153" s="112">
        <f>IF(RES_hhdet_tes!Q153=0,"",RES_hhdet_tes!Q153/RES_hhdet_fec!Q153)</f>
        <v>0.58263053337314763</v>
      </c>
      <c r="R153" s="112">
        <f>IF(RES_hhdet_tes!R153=0,"",RES_hhdet_tes!R153/RES_hhdet_fec!R153)</f>
        <v>0.59281905521763878</v>
      </c>
      <c r="S153" s="112">
        <f>IF(RES_hhdet_tes!S153=0,"",RES_hhdet_tes!S153/RES_hhdet_fec!S153)</f>
        <v>0.60126311109138719</v>
      </c>
      <c r="T153" s="112">
        <f>IF(RES_hhdet_tes!T153=0,"",RES_hhdet_tes!T153/RES_hhdet_fec!T153)</f>
        <v>0.61321524716825726</v>
      </c>
      <c r="U153" s="112">
        <f>IF(RES_hhdet_tes!U153=0,"",RES_hhdet_tes!U153/RES_hhdet_fec!U153)</f>
        <v>0.629218289574069</v>
      </c>
      <c r="V153" s="112">
        <f>IF(RES_hhdet_tes!V153=0,"",RES_hhdet_tes!V153/RES_hhdet_fec!V153)</f>
        <v>0.64269374566968918</v>
      </c>
      <c r="W153" s="112">
        <f>IF(RES_hhdet_tes!W153=0,"",RES_hhdet_tes!W153/RES_hhdet_fec!W153)</f>
        <v>0.65562241434348101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0.8678339681584426</v>
      </c>
      <c r="E154" s="113">
        <f>IF(RES_hhdet_tes!E154=0,"",RES_hhdet_tes!E154/RES_hhdet_fec!E154)</f>
        <v>0.86820935914008801</v>
      </c>
      <c r="F154" s="113">
        <f>IF(RES_hhdet_tes!F154=0,"",RES_hhdet_tes!F154/RES_hhdet_fec!F154)</f>
        <v>0.8685311953574929</v>
      </c>
      <c r="G154" s="113">
        <f>IF(RES_hhdet_tes!G154=0,"",RES_hhdet_tes!G154/RES_hhdet_fec!G154)</f>
        <v>0.86877859692048243</v>
      </c>
      <c r="H154" s="113">
        <f>IF(RES_hhdet_tes!H154=0,"",RES_hhdet_tes!H154/RES_hhdet_fec!H154)</f>
        <v>0.86951727404852863</v>
      </c>
      <c r="I154" s="113">
        <f>IF(RES_hhdet_tes!I154=0,"",RES_hhdet_tes!I154/RES_hhdet_fec!I154)</f>
        <v>0.870881276021227</v>
      </c>
      <c r="J154" s="113">
        <f>IF(RES_hhdet_tes!J154=0,"",RES_hhdet_tes!J154/RES_hhdet_fec!J154)</f>
        <v>0.87158670514260761</v>
      </c>
      <c r="K154" s="113">
        <f>IF(RES_hhdet_tes!K154=0,"",RES_hhdet_tes!K154/RES_hhdet_fec!K154)</f>
        <v>0.72824929855812004</v>
      </c>
      <c r="L154" s="113">
        <f>IF(RES_hhdet_tes!L154=0,"",RES_hhdet_tes!L154/RES_hhdet_fec!L154)</f>
        <v>0.92105139838534111</v>
      </c>
      <c r="M154" s="113">
        <f>IF(RES_hhdet_tes!M154=0,"",RES_hhdet_tes!M154/RES_hhdet_fec!M154)</f>
        <v>0.87501729051485155</v>
      </c>
      <c r="N154" s="113">
        <f>IF(RES_hhdet_tes!N154=0,"",RES_hhdet_tes!N154/RES_hhdet_fec!N154)</f>
        <v>0.87656334210404074</v>
      </c>
      <c r="O154" s="113">
        <f>IF(RES_hhdet_tes!O154=0,"",RES_hhdet_tes!O154/RES_hhdet_fec!O154)</f>
        <v>0.9062978730571577</v>
      </c>
      <c r="P154" s="113">
        <f>IF(RES_hhdet_tes!P154=0,"",RES_hhdet_tes!P154/RES_hhdet_fec!P154)</f>
        <v>0.92770557948956145</v>
      </c>
      <c r="Q154" s="113">
        <f>IF(RES_hhdet_tes!Q154=0,"",RES_hhdet_tes!Q154/RES_hhdet_fec!Q154)</f>
        <v>0.91816642484766897</v>
      </c>
      <c r="R154" s="113">
        <f>IF(RES_hhdet_tes!R154=0,"",RES_hhdet_tes!R154/RES_hhdet_fec!R154)</f>
        <v>0.93414234528656448</v>
      </c>
      <c r="S154" s="113">
        <f>IF(RES_hhdet_tes!S154=0,"",RES_hhdet_tes!S154/RES_hhdet_fec!S154)</f>
        <v>0.92084622070754807</v>
      </c>
      <c r="T154" s="113">
        <f>IF(RES_hhdet_tes!T154=0,"",RES_hhdet_tes!T154/RES_hhdet_fec!T154)</f>
        <v>0.86672638937041746</v>
      </c>
      <c r="U154" s="113">
        <f>IF(RES_hhdet_tes!U154=0,"",RES_hhdet_tes!U154/RES_hhdet_fec!U154)</f>
        <v>0.88502903882526263</v>
      </c>
      <c r="V154" s="113">
        <f>IF(RES_hhdet_tes!V154=0,"",RES_hhdet_tes!V154/RES_hhdet_fec!V154)</f>
        <v>0.92334555930842865</v>
      </c>
      <c r="W154" s="113">
        <f>IF(RES_hhdet_tes!W154=0,"",RES_hhdet_tes!W154/RES_hhdet_fec!W154)</f>
        <v>0.91300285247362456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0.53381487789631299</v>
      </c>
      <c r="E155" s="111">
        <f>IF(RES_hhdet_tes!E155=0,"",RES_hhdet_tes!E155/RES_hhdet_fec!E155)</f>
        <v>0.53439268223375902</v>
      </c>
      <c r="F155" s="111">
        <f>IF(RES_hhdet_tes!F155=0,"",RES_hhdet_tes!F155/RES_hhdet_fec!F155)</f>
        <v>0.53472344110484249</v>
      </c>
      <c r="G155" s="111">
        <f>IF(RES_hhdet_tes!G155=0,"",RES_hhdet_tes!G155/RES_hhdet_fec!G155)</f>
        <v>0.53589989672887839</v>
      </c>
      <c r="H155" s="111">
        <f>IF(RES_hhdet_tes!H155=0,"",RES_hhdet_tes!H155/RES_hhdet_fec!H155)</f>
        <v>0.53714123867806962</v>
      </c>
      <c r="I155" s="111">
        <f>IF(RES_hhdet_tes!I155=0,"",RES_hhdet_tes!I155/RES_hhdet_fec!I155)</f>
        <v>0.53934416150714171</v>
      </c>
      <c r="J155" s="111">
        <f>IF(RES_hhdet_tes!J155=0,"",RES_hhdet_tes!J155/RES_hhdet_fec!J155)</f>
        <v>0.54150700715280886</v>
      </c>
      <c r="K155" s="111">
        <f>IF(RES_hhdet_tes!K155=0,"",RES_hhdet_tes!K155/RES_hhdet_fec!K155)</f>
        <v>0.54627548585842478</v>
      </c>
      <c r="L155" s="111">
        <f>IF(RES_hhdet_tes!L155=0,"",RES_hhdet_tes!L155/RES_hhdet_fec!L155)</f>
        <v>0.54873176156365921</v>
      </c>
      <c r="M155" s="111">
        <f>IF(RES_hhdet_tes!M155=0,"",RES_hhdet_tes!M155/RES_hhdet_fec!M155)</f>
        <v>0.55041141555472106</v>
      </c>
      <c r="N155" s="111">
        <f>IF(RES_hhdet_tes!N155=0,"",RES_hhdet_tes!N155/RES_hhdet_fec!N155)</f>
        <v>0.55446313554047888</v>
      </c>
      <c r="O155" s="111">
        <f>IF(RES_hhdet_tes!O155=0,"",RES_hhdet_tes!O155/RES_hhdet_fec!O155)</f>
        <v>0.55507166486081416</v>
      </c>
      <c r="P155" s="111">
        <f>IF(RES_hhdet_tes!P155=0,"",RES_hhdet_tes!P155/RES_hhdet_fec!P155)</f>
        <v>0.56009583731230217</v>
      </c>
      <c r="Q155" s="111">
        <f>IF(RES_hhdet_tes!Q155=0,"",RES_hhdet_tes!Q155/RES_hhdet_fec!Q155)</f>
        <v>0.5692181399988232</v>
      </c>
      <c r="R155" s="111">
        <f>IF(RES_hhdet_tes!R155=0,"",RES_hhdet_tes!R155/RES_hhdet_fec!R155)</f>
        <v>0.58419374800037649</v>
      </c>
      <c r="S155" s="111">
        <f>IF(RES_hhdet_tes!S155=0,"",RES_hhdet_tes!S155/RES_hhdet_fec!S155)</f>
        <v>0.60175268775836377</v>
      </c>
      <c r="T155" s="111">
        <f>IF(RES_hhdet_tes!T155=0,"",RES_hhdet_tes!T155/RES_hhdet_fec!T155)</f>
        <v>0.6189909700529731</v>
      </c>
      <c r="U155" s="111">
        <f>IF(RES_hhdet_tes!U155=0,"",RES_hhdet_tes!U155/RES_hhdet_fec!U155)</f>
        <v>0.62978553942354765</v>
      </c>
      <c r="V155" s="111">
        <f>IF(RES_hhdet_tes!V155=0,"",RES_hhdet_tes!V155/RES_hhdet_fec!V155)</f>
        <v>0.64117572868180162</v>
      </c>
      <c r="W155" s="111">
        <f>IF(RES_hhdet_tes!W155=0,"",RES_hhdet_tes!W155/RES_hhdet_fec!W155)</f>
        <v>0.64375939095025525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0.60705976956203411</v>
      </c>
      <c r="C157" s="124">
        <f>IF(RES_hhdet_tes!C157=0,"",RES_hhdet_tes!C157/RES_hhdet_fec!C157)</f>
        <v>0.60072738665926972</v>
      </c>
      <c r="D157" s="124">
        <f>IF(RES_hhdet_tes!D157=0,"",RES_hhdet_tes!D157/RES_hhdet_fec!D157)</f>
        <v>0.61476135246298436</v>
      </c>
      <c r="E157" s="124">
        <f>IF(RES_hhdet_tes!E157=0,"",RES_hhdet_tes!E157/RES_hhdet_fec!E157)</f>
        <v>0.6256565348744666</v>
      </c>
      <c r="F157" s="124">
        <f>IF(RES_hhdet_tes!F157=0,"",RES_hhdet_tes!F157/RES_hhdet_fec!F157)</f>
        <v>0.62254798774442532</v>
      </c>
      <c r="G157" s="124">
        <f>IF(RES_hhdet_tes!G157=0,"",RES_hhdet_tes!G157/RES_hhdet_fec!G157)</f>
        <v>0.62310848370283223</v>
      </c>
      <c r="H157" s="124">
        <f>IF(RES_hhdet_tes!H157=0,"",RES_hhdet_tes!H157/RES_hhdet_fec!H157)</f>
        <v>0.62406073565453024</v>
      </c>
      <c r="I157" s="124">
        <f>IF(RES_hhdet_tes!I157=0,"",RES_hhdet_tes!I157/RES_hhdet_fec!I157)</f>
        <v>0.61896724628164868</v>
      </c>
      <c r="J157" s="124">
        <f>IF(RES_hhdet_tes!J157=0,"",RES_hhdet_tes!J157/RES_hhdet_fec!J157)</f>
        <v>0.61190208364049115</v>
      </c>
      <c r="K157" s="124">
        <f>IF(RES_hhdet_tes!K157=0,"",RES_hhdet_tes!K157/RES_hhdet_fec!K157)</f>
        <v>0.61003155410929466</v>
      </c>
      <c r="L157" s="124">
        <f>IF(RES_hhdet_tes!L157=0,"",RES_hhdet_tes!L157/RES_hhdet_fec!L157)</f>
        <v>0.62174389262085195</v>
      </c>
      <c r="M157" s="124">
        <f>IF(RES_hhdet_tes!M157=0,"",RES_hhdet_tes!M157/RES_hhdet_fec!M157)</f>
        <v>0.62616420966287811</v>
      </c>
      <c r="N157" s="124">
        <f>IF(RES_hhdet_tes!N157=0,"",RES_hhdet_tes!N157/RES_hhdet_fec!N157)</f>
        <v>0.61414750592024481</v>
      </c>
      <c r="O157" s="124">
        <f>IF(RES_hhdet_tes!O157=0,"",RES_hhdet_tes!O157/RES_hhdet_fec!O157)</f>
        <v>0.62430550227891635</v>
      </c>
      <c r="P157" s="124">
        <f>IF(RES_hhdet_tes!P157=0,"",RES_hhdet_tes!P157/RES_hhdet_fec!P157)</f>
        <v>0.63034313546756238</v>
      </c>
      <c r="Q157" s="124">
        <f>IF(RES_hhdet_tes!Q157=0,"",RES_hhdet_tes!Q157/RES_hhdet_fec!Q157)</f>
        <v>0.63563673643107954</v>
      </c>
      <c r="R157" s="124">
        <f>IF(RES_hhdet_tes!R157=0,"",RES_hhdet_tes!R157/RES_hhdet_fec!R157)</f>
        <v>0.64749878364582969</v>
      </c>
      <c r="S157" s="124">
        <f>IF(RES_hhdet_tes!S157=0,"",RES_hhdet_tes!S157/RES_hhdet_fec!S157)</f>
        <v>0.61995331311514745</v>
      </c>
      <c r="T157" s="124">
        <f>IF(RES_hhdet_tes!T157=0,"",RES_hhdet_tes!T157/RES_hhdet_fec!T157)</f>
        <v>0.63181401633870027</v>
      </c>
      <c r="U157" s="124">
        <f>IF(RES_hhdet_tes!U157=0,"",RES_hhdet_tes!U157/RES_hhdet_fec!U157)</f>
        <v>0.63990350666055362</v>
      </c>
      <c r="V157" s="124">
        <f>IF(RES_hhdet_tes!V157=0,"",RES_hhdet_tes!V157/RES_hhdet_fec!V157)</f>
        <v>0.64440190039562451</v>
      </c>
      <c r="W157" s="124">
        <f>IF(RES_hhdet_tes!W157=0,"",RES_hhdet_tes!W157/RES_hhdet_fec!W157)</f>
        <v>0.64347392156396566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0.58041664793514103</v>
      </c>
      <c r="C158" s="111">
        <f>IF(RES_hhdet_tes!C158=0,"",RES_hhdet_tes!C158/RES_hhdet_fec!C158)</f>
        <v>0.58193464037835085</v>
      </c>
      <c r="D158" s="111">
        <f>IF(RES_hhdet_tes!D158=0,"",RES_hhdet_tes!D158/RES_hhdet_fec!D158)</f>
        <v>0.58320119450683783</v>
      </c>
      <c r="E158" s="111">
        <f>IF(RES_hhdet_tes!E158=0,"",RES_hhdet_tes!E158/RES_hhdet_fec!E158)</f>
        <v>0.58477486708307158</v>
      </c>
      <c r="F158" s="111">
        <f>IF(RES_hhdet_tes!F158=0,"",RES_hhdet_tes!F158/RES_hhdet_fec!F158)</f>
        <v>0.58623337446895762</v>
      </c>
      <c r="G158" s="111">
        <f>IF(RES_hhdet_tes!G158=0,"",RES_hhdet_tes!G158/RES_hhdet_fec!G158)</f>
        <v>0.58749769281034836</v>
      </c>
      <c r="H158" s="111">
        <f>IF(RES_hhdet_tes!H158=0,"",RES_hhdet_tes!H158/RES_hhdet_fec!H158)</f>
        <v>0.58868386675994022</v>
      </c>
      <c r="I158" s="111">
        <f>IF(RES_hhdet_tes!I158=0,"",RES_hhdet_tes!I158/RES_hhdet_fec!I158)</f>
        <v>0.58940176691173396</v>
      </c>
      <c r="J158" s="111">
        <f>IF(RES_hhdet_tes!J158=0,"",RES_hhdet_tes!J158/RES_hhdet_fec!J158)</f>
        <v>0.58991207982832661</v>
      </c>
      <c r="K158" s="111">
        <f>IF(RES_hhdet_tes!K158=0,"",RES_hhdet_tes!K158/RES_hhdet_fec!K158)</f>
        <v>0.59046030924209358</v>
      </c>
      <c r="L158" s="111">
        <f>IF(RES_hhdet_tes!L158=0,"",RES_hhdet_tes!L158/RES_hhdet_fec!L158)</f>
        <v>0.59085893752838536</v>
      </c>
      <c r="M158" s="111">
        <f>IF(RES_hhdet_tes!M158=0,"",RES_hhdet_tes!M158/RES_hhdet_fec!M158)</f>
        <v>0.59136748250291904</v>
      </c>
      <c r="N158" s="111">
        <f>IF(RES_hhdet_tes!N158=0,"",RES_hhdet_tes!N158/RES_hhdet_fec!N158)</f>
        <v>0.59185414762698485</v>
      </c>
      <c r="O158" s="111">
        <f>IF(RES_hhdet_tes!O158=0,"",RES_hhdet_tes!O158/RES_hhdet_fec!O158)</f>
        <v>0.59222090643848191</v>
      </c>
      <c r="P158" s="111">
        <f>IF(RES_hhdet_tes!P158=0,"",RES_hhdet_tes!P158/RES_hhdet_fec!P158)</f>
        <v>0.59248021579368726</v>
      </c>
      <c r="Q158" s="111">
        <f>IF(RES_hhdet_tes!Q158=0,"",RES_hhdet_tes!Q158/RES_hhdet_fec!Q158)</f>
        <v>0.59268667769344119</v>
      </c>
      <c r="R158" s="111">
        <f>IF(RES_hhdet_tes!R158=0,"",RES_hhdet_tes!R158/RES_hhdet_fec!R158)</f>
        <v>0.59318527407889643</v>
      </c>
      <c r="S158" s="111">
        <f>IF(RES_hhdet_tes!S158=0,"",RES_hhdet_tes!S158/RES_hhdet_fec!S158)</f>
        <v>0.59418793128104619</v>
      </c>
      <c r="T158" s="111">
        <f>IF(RES_hhdet_tes!T158=0,"",RES_hhdet_tes!T158/RES_hhdet_fec!T158)</f>
        <v>0.59578530073727398</v>
      </c>
      <c r="U158" s="111">
        <f>IF(RES_hhdet_tes!U158=0,"",RES_hhdet_tes!U158/RES_hhdet_fec!U158)</f>
        <v>0.59790175477817509</v>
      </c>
      <c r="V158" s="111">
        <f>IF(RES_hhdet_tes!V158=0,"",RES_hhdet_tes!V158/RES_hhdet_fec!V158)</f>
        <v>0.6003234318926135</v>
      </c>
      <c r="W158" s="111">
        <f>IF(RES_hhdet_tes!W158=0,"",RES_hhdet_tes!W158/RES_hhdet_fec!W158)</f>
        <v>0.60246206394299795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0.73541714996689911</v>
      </c>
      <c r="C159" s="45">
        <f>IF(RES_hhdet_tes!C159=0,"",RES_hhdet_tes!C159/RES_hhdet_fec!C159)</f>
        <v>0.73879811604383061</v>
      </c>
      <c r="D159" s="45">
        <f>IF(RES_hhdet_tes!D159=0,"",RES_hhdet_tes!D159/RES_hhdet_fec!D159)</f>
        <v>0.74373064467479333</v>
      </c>
      <c r="E159" s="45">
        <f>IF(RES_hhdet_tes!E159=0,"",RES_hhdet_tes!E159/RES_hhdet_fec!E159)</f>
        <v>0.74748863155259671</v>
      </c>
      <c r="F159" s="45">
        <f>IF(RES_hhdet_tes!F159=0,"",RES_hhdet_tes!F159/RES_hhdet_fec!F159)</f>
        <v>0.74972758559846131</v>
      </c>
      <c r="G159" s="45">
        <f>IF(RES_hhdet_tes!G159=0,"",RES_hhdet_tes!G159/RES_hhdet_fec!G159)</f>
        <v>0.7515071772089722</v>
      </c>
      <c r="H159" s="45">
        <f>IF(RES_hhdet_tes!H159=0,"",RES_hhdet_tes!H159/RES_hhdet_fec!H159)</f>
        <v>0.75319577291730055</v>
      </c>
      <c r="I159" s="45">
        <f>IF(RES_hhdet_tes!I159=0,"",RES_hhdet_tes!I159/RES_hhdet_fec!I159)</f>
        <v>0.75402542247684579</v>
      </c>
      <c r="J159" s="45">
        <f>IF(RES_hhdet_tes!J159=0,"",RES_hhdet_tes!J159/RES_hhdet_fec!J159)</f>
        <v>0.75494679478285498</v>
      </c>
      <c r="K159" s="45">
        <f>IF(RES_hhdet_tes!K159=0,"",RES_hhdet_tes!K159/RES_hhdet_fec!K159)</f>
        <v>0.75731403498932615</v>
      </c>
      <c r="L159" s="45">
        <f>IF(RES_hhdet_tes!L159=0,"",RES_hhdet_tes!L159/RES_hhdet_fec!L159)</f>
        <v>0.76000372362688684</v>
      </c>
      <c r="M159" s="45">
        <f>IF(RES_hhdet_tes!M159=0,"",RES_hhdet_tes!M159/RES_hhdet_fec!M159)</f>
        <v>0.76280774461003598</v>
      </c>
      <c r="N159" s="45">
        <f>IF(RES_hhdet_tes!N159=0,"",RES_hhdet_tes!N159/RES_hhdet_fec!N159)</f>
        <v>0.76474997207494488</v>
      </c>
      <c r="O159" s="45">
        <f>IF(RES_hhdet_tes!O159=0,"",RES_hhdet_tes!O159/RES_hhdet_fec!O159)</f>
        <v>0.76787636761618128</v>
      </c>
      <c r="P159" s="45">
        <f>IF(RES_hhdet_tes!P159=0,"",RES_hhdet_tes!P159/RES_hhdet_fec!P159)</f>
        <v>0.77208084770947272</v>
      </c>
      <c r="Q159" s="45">
        <f>IF(RES_hhdet_tes!Q159=0,"",RES_hhdet_tes!Q159/RES_hhdet_fec!Q159)</f>
        <v>0.77645473850202618</v>
      </c>
      <c r="R159" s="45">
        <f>IF(RES_hhdet_tes!R159=0,"",RES_hhdet_tes!R159/RES_hhdet_fec!R159)</f>
        <v>0.78134256079939501</v>
      </c>
      <c r="S159" s="45">
        <f>IF(RES_hhdet_tes!S159=0,"",RES_hhdet_tes!S159/RES_hhdet_fec!S159)</f>
        <v>0.78586241667900314</v>
      </c>
      <c r="T159" s="45">
        <f>IF(RES_hhdet_tes!T159=0,"",RES_hhdet_tes!T159/RES_hhdet_fec!T159)</f>
        <v>0.79725912712778624</v>
      </c>
      <c r="U159" s="45">
        <f>IF(RES_hhdet_tes!U159=0,"",RES_hhdet_tes!U159/RES_hhdet_fec!U159)</f>
        <v>0.8101377315630589</v>
      </c>
      <c r="V159" s="45">
        <f>IF(RES_hhdet_tes!V159=0,"",RES_hhdet_tes!V159/RES_hhdet_fec!V159)</f>
        <v>0.82288074448118054</v>
      </c>
      <c r="W159" s="45">
        <f>IF(RES_hhdet_tes!W159=0,"",RES_hhdet_tes!W159/RES_hhdet_fec!W159)</f>
        <v>0.83379622655654073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0.93505907812019773</v>
      </c>
      <c r="C161" s="119">
        <f>IF(RES_hhdet_tes!C161=0,"",RES_hhdet_tes!C161/RES_hhdet_fec!C161)</f>
        <v>1.0800436035930792</v>
      </c>
      <c r="D161" s="119">
        <f>IF(RES_hhdet_tes!D161=0,"",RES_hhdet_tes!D161/RES_hhdet_fec!D161)</f>
        <v>0.97645800890400869</v>
      </c>
      <c r="E161" s="119">
        <f>IF(RES_hhdet_tes!E161=0,"",RES_hhdet_tes!E161/RES_hhdet_fec!E161)</f>
        <v>1.1303720537542048</v>
      </c>
      <c r="F161" s="119">
        <f>IF(RES_hhdet_tes!F161=0,"",RES_hhdet_tes!F161/RES_hhdet_fec!F161)</f>
        <v>0.87284750963019031</v>
      </c>
      <c r="G161" s="119">
        <f>IF(RES_hhdet_tes!G161=0,"",RES_hhdet_tes!G161/RES_hhdet_fec!G161)</f>
        <v>0.87600859930096331</v>
      </c>
      <c r="H161" s="119">
        <f>IF(RES_hhdet_tes!H161=0,"",RES_hhdet_tes!H161/RES_hhdet_fec!H161)</f>
        <v>0.9576245639573181</v>
      </c>
      <c r="I161" s="119">
        <f>IF(RES_hhdet_tes!I161=0,"",RES_hhdet_tes!I161/RES_hhdet_fec!I161)</f>
        <v>0.99974887562637804</v>
      </c>
      <c r="J161" s="119">
        <f>IF(RES_hhdet_tes!J161=0,"",RES_hhdet_tes!J161/RES_hhdet_fec!J161)</f>
        <v>0.93742368591206271</v>
      </c>
      <c r="K161" s="119">
        <f>IF(RES_hhdet_tes!K161=0,"",RES_hhdet_tes!K161/RES_hhdet_fec!K161)</f>
        <v>1.0565989900982036</v>
      </c>
      <c r="L161" s="119">
        <f>IF(RES_hhdet_tes!L161=0,"",RES_hhdet_tes!L161/RES_hhdet_fec!L161)</f>
        <v>0.93860860940276591</v>
      </c>
      <c r="M161" s="119">
        <f>IF(RES_hhdet_tes!M161=0,"",RES_hhdet_tes!M161/RES_hhdet_fec!M161)</f>
        <v>0.9810787477379751</v>
      </c>
      <c r="N161" s="119">
        <f>IF(RES_hhdet_tes!N161=0,"",RES_hhdet_tes!N161/RES_hhdet_fec!N161)</f>
        <v>1.2675667036802518</v>
      </c>
      <c r="O161" s="119">
        <f>IF(RES_hhdet_tes!O161=0,"",RES_hhdet_tes!O161/RES_hhdet_fec!O161)</f>
        <v>1.0457227069080941</v>
      </c>
      <c r="P161" s="119">
        <f>IF(RES_hhdet_tes!P161=0,"",RES_hhdet_tes!P161/RES_hhdet_fec!P161)</f>
        <v>1.0518513965408598</v>
      </c>
      <c r="Q161" s="119">
        <f>IF(RES_hhdet_tes!Q161=0,"",RES_hhdet_tes!Q161/RES_hhdet_fec!Q161)</f>
        <v>0.95577754933720938</v>
      </c>
      <c r="R161" s="119">
        <f>IF(RES_hhdet_tes!R161=0,"",RES_hhdet_tes!R161/RES_hhdet_fec!R161)</f>
        <v>0.99418690937845067</v>
      </c>
      <c r="S161" s="119">
        <f>IF(RES_hhdet_tes!S161=0,"",RES_hhdet_tes!S161/RES_hhdet_fec!S161)</f>
        <v>1.1537758340855881</v>
      </c>
      <c r="T161" s="119">
        <f>IF(RES_hhdet_tes!T161=0,"",RES_hhdet_tes!T161/RES_hhdet_fec!T161)</f>
        <v>1.1673611605016421</v>
      </c>
      <c r="U161" s="119">
        <f>IF(RES_hhdet_tes!U161=0,"",RES_hhdet_tes!U161/RES_hhdet_fec!U161)</f>
        <v>1.293526291828238</v>
      </c>
      <c r="V161" s="119">
        <f>IF(RES_hhdet_tes!V161=0,"",RES_hhdet_tes!V161/RES_hhdet_fec!V161)</f>
        <v>1.3452850928488971</v>
      </c>
      <c r="W161" s="119">
        <f>IF(RES_hhdet_tes!W161=0,"",RES_hhdet_tes!W161/RES_hhdet_fec!W161)</f>
        <v>1.638703970729827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0.56165633085899502</v>
      </c>
      <c r="C162" s="124">
        <f>IF(RES_hhdet_tes!C162=0,"",RES_hhdet_tes!C162/RES_hhdet_fec!C162)</f>
        <v>0.56488100194392743</v>
      </c>
      <c r="D162" s="124">
        <f>IF(RES_hhdet_tes!D162=0,"",RES_hhdet_tes!D162/RES_hhdet_fec!D162)</f>
        <v>0.56955139143172107</v>
      </c>
      <c r="E162" s="124">
        <f>IF(RES_hhdet_tes!E162=0,"",RES_hhdet_tes!E162/RES_hhdet_fec!E162)</f>
        <v>0.57455319344962019</v>
      </c>
      <c r="F162" s="124">
        <f>IF(RES_hhdet_tes!F162=0,"",RES_hhdet_tes!F162/RES_hhdet_fec!F162)</f>
        <v>0.58180105289969442</v>
      </c>
      <c r="G162" s="124">
        <f>IF(RES_hhdet_tes!G162=0,"",RES_hhdet_tes!G162/RES_hhdet_fec!G162)</f>
        <v>0.5886221587508268</v>
      </c>
      <c r="H162" s="124">
        <f>IF(RES_hhdet_tes!H162=0,"",RES_hhdet_tes!H162/RES_hhdet_fec!H162)</f>
        <v>0.59608298597983578</v>
      </c>
      <c r="I162" s="124">
        <f>IF(RES_hhdet_tes!I162=0,"",RES_hhdet_tes!I162/RES_hhdet_fec!I162)</f>
        <v>0.6015976298726039</v>
      </c>
      <c r="J162" s="124">
        <f>IF(RES_hhdet_tes!J162=0,"",RES_hhdet_tes!J162/RES_hhdet_fec!J162)</f>
        <v>0.60734369639643193</v>
      </c>
      <c r="K162" s="124">
        <f>IF(RES_hhdet_tes!K162=0,"",RES_hhdet_tes!K162/RES_hhdet_fec!K162)</f>
        <v>0.6097441735087139</v>
      </c>
      <c r="L162" s="124">
        <f>IF(RES_hhdet_tes!L162=0,"",RES_hhdet_tes!L162/RES_hhdet_fec!L162)</f>
        <v>0.61247112249870184</v>
      </c>
      <c r="M162" s="124">
        <f>IF(RES_hhdet_tes!M162=0,"",RES_hhdet_tes!M162/RES_hhdet_fec!M162)</f>
        <v>0.61528614621785904</v>
      </c>
      <c r="N162" s="124">
        <f>IF(RES_hhdet_tes!N162=0,"",RES_hhdet_tes!N162/RES_hhdet_fec!N162)</f>
        <v>0.618711127089419</v>
      </c>
      <c r="O162" s="124">
        <f>IF(RES_hhdet_tes!O162=0,"",RES_hhdet_tes!O162/RES_hhdet_fec!O162)</f>
        <v>0.62225675088624244</v>
      </c>
      <c r="P162" s="124">
        <f>IF(RES_hhdet_tes!P162=0,"",RES_hhdet_tes!P162/RES_hhdet_fec!P162)</f>
        <v>0.62289234597199117</v>
      </c>
      <c r="Q162" s="124">
        <f>IF(RES_hhdet_tes!Q162=0,"",RES_hhdet_tes!Q162/RES_hhdet_fec!Q162)</f>
        <v>0.64762458695125269</v>
      </c>
      <c r="R162" s="124">
        <f>IF(RES_hhdet_tes!R162=0,"",RES_hhdet_tes!R162/RES_hhdet_fec!R162)</f>
        <v>0.69342069711448062</v>
      </c>
      <c r="S162" s="124">
        <f>IF(RES_hhdet_tes!S162=0,"",RES_hhdet_tes!S162/RES_hhdet_fec!S162)</f>
        <v>0.73687591330005253</v>
      </c>
      <c r="T162" s="124">
        <f>IF(RES_hhdet_tes!T162=0,"",RES_hhdet_tes!T162/RES_hhdet_fec!T162)</f>
        <v>0.76623767989488833</v>
      </c>
      <c r="U162" s="124">
        <f>IF(RES_hhdet_tes!U162=0,"",RES_hhdet_tes!U162/RES_hhdet_fec!U162)</f>
        <v>0.78500788908193841</v>
      </c>
      <c r="V162" s="124">
        <f>IF(RES_hhdet_tes!V162=0,"",RES_hhdet_tes!V162/RES_hhdet_fec!V162)</f>
        <v>0.80465243214256554</v>
      </c>
      <c r="W162" s="124">
        <f>IF(RES_hhdet_tes!W162=0,"",RES_hhdet_tes!W162/RES_hhdet_fec!W162)</f>
        <v>0.82442498789609575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0.56165633085899502</v>
      </c>
      <c r="C163" s="45">
        <f>IF(RES_hhdet_tes!C163=0,"",RES_hhdet_tes!C163/RES_hhdet_fec!C163)</f>
        <v>0.56488100194392743</v>
      </c>
      <c r="D163" s="45">
        <f>IF(RES_hhdet_tes!D163=0,"",RES_hhdet_tes!D163/RES_hhdet_fec!D163)</f>
        <v>0.56955139143172107</v>
      </c>
      <c r="E163" s="45">
        <f>IF(RES_hhdet_tes!E163=0,"",RES_hhdet_tes!E163/RES_hhdet_fec!E163)</f>
        <v>0.57455319344962019</v>
      </c>
      <c r="F163" s="45">
        <f>IF(RES_hhdet_tes!F163=0,"",RES_hhdet_tes!F163/RES_hhdet_fec!F163)</f>
        <v>0.58180105289969442</v>
      </c>
      <c r="G163" s="45">
        <f>IF(RES_hhdet_tes!G163=0,"",RES_hhdet_tes!G163/RES_hhdet_fec!G163)</f>
        <v>0.5886221587508268</v>
      </c>
      <c r="H163" s="45">
        <f>IF(RES_hhdet_tes!H163=0,"",RES_hhdet_tes!H163/RES_hhdet_fec!H163)</f>
        <v>0.59608298597983578</v>
      </c>
      <c r="I163" s="45">
        <f>IF(RES_hhdet_tes!I163=0,"",RES_hhdet_tes!I163/RES_hhdet_fec!I163)</f>
        <v>0.6015976298726039</v>
      </c>
      <c r="J163" s="45">
        <f>IF(RES_hhdet_tes!J163=0,"",RES_hhdet_tes!J163/RES_hhdet_fec!J163)</f>
        <v>0.60734369639643193</v>
      </c>
      <c r="K163" s="45">
        <f>IF(RES_hhdet_tes!K163=0,"",RES_hhdet_tes!K163/RES_hhdet_fec!K163)</f>
        <v>0.6097441735087139</v>
      </c>
      <c r="L163" s="45">
        <f>IF(RES_hhdet_tes!L163=0,"",RES_hhdet_tes!L163/RES_hhdet_fec!L163)</f>
        <v>0.61247112249870184</v>
      </c>
      <c r="M163" s="45">
        <f>IF(RES_hhdet_tes!M163=0,"",RES_hhdet_tes!M163/RES_hhdet_fec!M163)</f>
        <v>0.61528614621785904</v>
      </c>
      <c r="N163" s="45">
        <f>IF(RES_hhdet_tes!N163=0,"",RES_hhdet_tes!N163/RES_hhdet_fec!N163)</f>
        <v>0.618711127089419</v>
      </c>
      <c r="O163" s="45">
        <f>IF(RES_hhdet_tes!O163=0,"",RES_hhdet_tes!O163/RES_hhdet_fec!O163)</f>
        <v>0.62225675088624244</v>
      </c>
      <c r="P163" s="45">
        <f>IF(RES_hhdet_tes!P163=0,"",RES_hhdet_tes!P163/RES_hhdet_fec!P163)</f>
        <v>0.62289234597199117</v>
      </c>
      <c r="Q163" s="45">
        <f>IF(RES_hhdet_tes!Q163=0,"",RES_hhdet_tes!Q163/RES_hhdet_fec!Q163)</f>
        <v>0.64762458695125269</v>
      </c>
      <c r="R163" s="45">
        <f>IF(RES_hhdet_tes!R163=0,"",RES_hhdet_tes!R163/RES_hhdet_fec!R163)</f>
        <v>0.69342069711448062</v>
      </c>
      <c r="S163" s="45">
        <f>IF(RES_hhdet_tes!S163=0,"",RES_hhdet_tes!S163/RES_hhdet_fec!S163)</f>
        <v>0.73687591330005253</v>
      </c>
      <c r="T163" s="45">
        <f>IF(RES_hhdet_tes!T163=0,"",RES_hhdet_tes!T163/RES_hhdet_fec!T163)</f>
        <v>0.76623767989488833</v>
      </c>
      <c r="U163" s="45">
        <f>IF(RES_hhdet_tes!U163=0,"",RES_hhdet_tes!U163/RES_hhdet_fec!U163)</f>
        <v>0.78500788908193841</v>
      </c>
      <c r="V163" s="45">
        <f>IF(RES_hhdet_tes!V163=0,"",RES_hhdet_tes!V163/RES_hhdet_fec!V163)</f>
        <v>0.80465243214256554</v>
      </c>
      <c r="W163" s="45">
        <f>IF(RES_hhdet_tes!W163=0,"",RES_hhdet_tes!W163/RES_hhdet_fec!W163)</f>
        <v>0.82442498789609575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1.8642351734849059</v>
      </c>
      <c r="C164" s="124">
        <f>IF(RES_hhdet_tes!C164=0,"",RES_hhdet_tes!C164/RES_hhdet_fec!C164)</f>
        <v>2.0117854279277454</v>
      </c>
      <c r="D164" s="124">
        <f>IF(RES_hhdet_tes!D164=0,"",RES_hhdet_tes!D164/RES_hhdet_fec!D164)</f>
        <v>2.1111314925120919</v>
      </c>
      <c r="E164" s="124">
        <f>IF(RES_hhdet_tes!E164=0,"",RES_hhdet_tes!E164/RES_hhdet_fec!E164)</f>
        <v>2.2222839816807203</v>
      </c>
      <c r="F164" s="124">
        <f>IF(RES_hhdet_tes!F164=0,"",RES_hhdet_tes!F164/RES_hhdet_fec!F164)</f>
        <v>2.3513137573741036</v>
      </c>
      <c r="G164" s="124">
        <f>IF(RES_hhdet_tes!G164=0,"",RES_hhdet_tes!G164/RES_hhdet_fec!G164)</f>
        <v>2.5121168600771058</v>
      </c>
      <c r="H164" s="124">
        <f>IF(RES_hhdet_tes!H164=0,"",RES_hhdet_tes!H164/RES_hhdet_fec!H164)</f>
        <v>2.7091379585236712</v>
      </c>
      <c r="I164" s="124">
        <f>IF(RES_hhdet_tes!I164=0,"",RES_hhdet_tes!I164/RES_hhdet_fec!I164)</f>
        <v>2.838512946785313</v>
      </c>
      <c r="J164" s="124">
        <f>IF(RES_hhdet_tes!J164=0,"",RES_hhdet_tes!J164/RES_hhdet_fec!J164)</f>
        <v>2.9066501298796048</v>
      </c>
      <c r="K164" s="124">
        <f>IF(RES_hhdet_tes!K164=0,"",RES_hhdet_tes!K164/RES_hhdet_fec!K164)</f>
        <v>3.0071631495677313</v>
      </c>
      <c r="L164" s="124">
        <f>IF(RES_hhdet_tes!L164=0,"",RES_hhdet_tes!L164/RES_hhdet_fec!L164)</f>
        <v>3.0670715665651431</v>
      </c>
      <c r="M164" s="124">
        <f>IF(RES_hhdet_tes!M164=0,"",RES_hhdet_tes!M164/RES_hhdet_fec!M164)</f>
        <v>3.1277072518838107</v>
      </c>
      <c r="N164" s="124">
        <f>IF(RES_hhdet_tes!N164=0,"",RES_hhdet_tes!N164/RES_hhdet_fec!N164)</f>
        <v>3.2055702718520243</v>
      </c>
      <c r="O164" s="124">
        <f>IF(RES_hhdet_tes!O164=0,"",RES_hhdet_tes!O164/RES_hhdet_fec!O164)</f>
        <v>3.3094198715171128</v>
      </c>
      <c r="P164" s="124">
        <f>IF(RES_hhdet_tes!P164=0,"",RES_hhdet_tes!P164/RES_hhdet_fec!P164)</f>
        <v>3.4184605721486689</v>
      </c>
      <c r="Q164" s="124">
        <f>IF(RES_hhdet_tes!Q164=0,"",RES_hhdet_tes!Q164/RES_hhdet_fec!Q164)</f>
        <v>3.625425382231231</v>
      </c>
      <c r="R164" s="124">
        <f>IF(RES_hhdet_tes!R164=0,"",RES_hhdet_tes!R164/RES_hhdet_fec!R164)</f>
        <v>3.9828592229975741</v>
      </c>
      <c r="S164" s="124">
        <f>IF(RES_hhdet_tes!S164=0,"",RES_hhdet_tes!S164/RES_hhdet_fec!S164)</f>
        <v>4.2524361528995041</v>
      </c>
      <c r="T164" s="124">
        <f>IF(RES_hhdet_tes!T164=0,"",RES_hhdet_tes!T164/RES_hhdet_fec!T164)</f>
        <v>4.3467433897181795</v>
      </c>
      <c r="U164" s="124">
        <f>IF(RES_hhdet_tes!U164=0,"",RES_hhdet_tes!U164/RES_hhdet_fec!U164)</f>
        <v>4.3973974049036535</v>
      </c>
      <c r="V164" s="124">
        <f>IF(RES_hhdet_tes!V164=0,"",RES_hhdet_tes!V164/RES_hhdet_fec!V164)</f>
        <v>4.4405545828247623</v>
      </c>
      <c r="W164" s="124">
        <f>IF(RES_hhdet_tes!W164=0,"",RES_hhdet_tes!W164/RES_hhdet_fec!W164)</f>
        <v>4.5015147607837545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1.8642351734849059</v>
      </c>
      <c r="C165" s="111">
        <f>IF(RES_hhdet_tes!C165=0,"",RES_hhdet_tes!C165/RES_hhdet_fec!C165)</f>
        <v>2.0117854279277454</v>
      </c>
      <c r="D165" s="111">
        <f>IF(RES_hhdet_tes!D165=0,"",RES_hhdet_tes!D165/RES_hhdet_fec!D165)</f>
        <v>2.1111314925120919</v>
      </c>
      <c r="E165" s="111">
        <f>IF(RES_hhdet_tes!E165=0,"",RES_hhdet_tes!E165/RES_hhdet_fec!E165)</f>
        <v>2.2222839816807203</v>
      </c>
      <c r="F165" s="111">
        <f>IF(RES_hhdet_tes!F165=0,"",RES_hhdet_tes!F165/RES_hhdet_fec!F165)</f>
        <v>2.3513137573741036</v>
      </c>
      <c r="G165" s="111">
        <f>IF(RES_hhdet_tes!G165=0,"",RES_hhdet_tes!G165/RES_hhdet_fec!G165)</f>
        <v>2.5121168600771058</v>
      </c>
      <c r="H165" s="111">
        <f>IF(RES_hhdet_tes!H165=0,"",RES_hhdet_tes!H165/RES_hhdet_fec!H165)</f>
        <v>2.7091379585236712</v>
      </c>
      <c r="I165" s="111">
        <f>IF(RES_hhdet_tes!I165=0,"",RES_hhdet_tes!I165/RES_hhdet_fec!I165)</f>
        <v>2.838512946785313</v>
      </c>
      <c r="J165" s="111">
        <f>IF(RES_hhdet_tes!J165=0,"",RES_hhdet_tes!J165/RES_hhdet_fec!J165)</f>
        <v>2.9066501298796048</v>
      </c>
      <c r="K165" s="111">
        <f>IF(RES_hhdet_tes!K165=0,"",RES_hhdet_tes!K165/RES_hhdet_fec!K165)</f>
        <v>3.0071631495677313</v>
      </c>
      <c r="L165" s="111">
        <f>IF(RES_hhdet_tes!L165=0,"",RES_hhdet_tes!L165/RES_hhdet_fec!L165)</f>
        <v>3.0670715665651431</v>
      </c>
      <c r="M165" s="111">
        <f>IF(RES_hhdet_tes!M165=0,"",RES_hhdet_tes!M165/RES_hhdet_fec!M165)</f>
        <v>3.1277072518838107</v>
      </c>
      <c r="N165" s="111">
        <f>IF(RES_hhdet_tes!N165=0,"",RES_hhdet_tes!N165/RES_hhdet_fec!N165)</f>
        <v>3.2055702718520243</v>
      </c>
      <c r="O165" s="111">
        <f>IF(RES_hhdet_tes!O165=0,"",RES_hhdet_tes!O165/RES_hhdet_fec!O165)</f>
        <v>3.3094198715171128</v>
      </c>
      <c r="P165" s="111">
        <f>IF(RES_hhdet_tes!P165=0,"",RES_hhdet_tes!P165/RES_hhdet_fec!P165)</f>
        <v>3.4184605721486689</v>
      </c>
      <c r="Q165" s="111">
        <f>IF(RES_hhdet_tes!Q165=0,"",RES_hhdet_tes!Q165/RES_hhdet_fec!Q165)</f>
        <v>3.625425382231231</v>
      </c>
      <c r="R165" s="111">
        <f>IF(RES_hhdet_tes!R165=0,"",RES_hhdet_tes!R165/RES_hhdet_fec!R165)</f>
        <v>3.9828592229975741</v>
      </c>
      <c r="S165" s="111">
        <f>IF(RES_hhdet_tes!S165=0,"",RES_hhdet_tes!S165/RES_hhdet_fec!S165)</f>
        <v>4.2524361528995041</v>
      </c>
      <c r="T165" s="111">
        <f>IF(RES_hhdet_tes!T165=0,"",RES_hhdet_tes!T165/RES_hhdet_fec!T165)</f>
        <v>4.3467433897181795</v>
      </c>
      <c r="U165" s="111">
        <f>IF(RES_hhdet_tes!U165=0,"",RES_hhdet_tes!U165/RES_hhdet_fec!U165)</f>
        <v>4.3973974049036535</v>
      </c>
      <c r="V165" s="111">
        <f>IF(RES_hhdet_tes!V165=0,"",RES_hhdet_tes!V165/RES_hhdet_fec!V165)</f>
        <v>4.4405545828247623</v>
      </c>
      <c r="W165" s="111">
        <f>IF(RES_hhdet_tes!W165=0,"",RES_hhdet_tes!W165/RES_hhdet_fec!W165)</f>
        <v>4.5015147607837545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0.51309956029926429</v>
      </c>
      <c r="C166" s="124">
        <f>IF(RES_hhdet_tes!C166=0,"",RES_hhdet_tes!C166/RES_hhdet_fec!C166)</f>
        <v>0.51633526737236657</v>
      </c>
      <c r="D166" s="124">
        <f>IF(RES_hhdet_tes!D166=0,"",RES_hhdet_tes!D166/RES_hhdet_fec!D166)</f>
        <v>0.5277446073763925</v>
      </c>
      <c r="E166" s="124">
        <f>IF(RES_hhdet_tes!E166=0,"",RES_hhdet_tes!E166/RES_hhdet_fec!E166)</f>
        <v>0.53377849493031482</v>
      </c>
      <c r="F166" s="124">
        <f>IF(RES_hhdet_tes!F166=0,"",RES_hhdet_tes!F166/RES_hhdet_fec!F166)</f>
        <v>0.53831899534173</v>
      </c>
      <c r="G166" s="124">
        <f>IF(RES_hhdet_tes!G166=0,"",RES_hhdet_tes!G166/RES_hhdet_fec!G166)</f>
        <v>0.54459237855184228</v>
      </c>
      <c r="H166" s="124">
        <f>IF(RES_hhdet_tes!H166=0,"",RES_hhdet_tes!H166/RES_hhdet_fec!H166)</f>
        <v>0.55035986429370398</v>
      </c>
      <c r="I166" s="124">
        <f>IF(RES_hhdet_tes!I166=0,"",RES_hhdet_tes!I166/RES_hhdet_fec!I166)</f>
        <v>0.55537469554366237</v>
      </c>
      <c r="J166" s="124">
        <f>IF(RES_hhdet_tes!J166=0,"",RES_hhdet_tes!J166/RES_hhdet_fec!J166)</f>
        <v>0.55912540820335077</v>
      </c>
      <c r="K166" s="124">
        <f>IF(RES_hhdet_tes!K166=0,"",RES_hhdet_tes!K166/RES_hhdet_fec!K166)</f>
        <v>0.56154253554852596</v>
      </c>
      <c r="L166" s="124">
        <f>IF(RES_hhdet_tes!L166=0,"",RES_hhdet_tes!L166/RES_hhdet_fec!L166)</f>
        <v>0.59319898533775028</v>
      </c>
      <c r="M166" s="124">
        <f>IF(RES_hhdet_tes!M166=0,"",RES_hhdet_tes!M166/RES_hhdet_fec!M166)</f>
        <v>0.6013630325789775</v>
      </c>
      <c r="N166" s="124">
        <f>IF(RES_hhdet_tes!N166=0,"",RES_hhdet_tes!N166/RES_hhdet_fec!N166)</f>
        <v>0.62484893712510226</v>
      </c>
      <c r="O166" s="124">
        <f>IF(RES_hhdet_tes!O166=0,"",RES_hhdet_tes!O166/RES_hhdet_fec!O166)</f>
        <v>0.63430364723138133</v>
      </c>
      <c r="P166" s="124">
        <f>IF(RES_hhdet_tes!P166=0,"",RES_hhdet_tes!P166/RES_hhdet_fec!P166)</f>
        <v>0.65675153432436528</v>
      </c>
      <c r="Q166" s="124">
        <f>IF(RES_hhdet_tes!Q166=0,"",RES_hhdet_tes!Q166/RES_hhdet_fec!Q166)</f>
        <v>0.67280611980501548</v>
      </c>
      <c r="R166" s="124">
        <f>IF(RES_hhdet_tes!R166=0,"",RES_hhdet_tes!R166/RES_hhdet_fec!R166)</f>
        <v>0.70782206296659167</v>
      </c>
      <c r="S166" s="124">
        <f>IF(RES_hhdet_tes!S166=0,"",RES_hhdet_tes!S166/RES_hhdet_fec!S166)</f>
        <v>0.72217583896953841</v>
      </c>
      <c r="T166" s="124">
        <f>IF(RES_hhdet_tes!T166=0,"",RES_hhdet_tes!T166/RES_hhdet_fec!T166)</f>
        <v>0.71280340668401121</v>
      </c>
      <c r="U166" s="124">
        <f>IF(RES_hhdet_tes!U166=0,"",RES_hhdet_tes!U166/RES_hhdet_fec!U166)</f>
        <v>0.71624714430891867</v>
      </c>
      <c r="V166" s="124">
        <f>IF(RES_hhdet_tes!V166=0,"",RES_hhdet_tes!V166/RES_hhdet_fec!V166)</f>
        <v>0.72525254886728263</v>
      </c>
      <c r="W166" s="124">
        <f>IF(RES_hhdet_tes!W166=0,"",RES_hhdet_tes!W166/RES_hhdet_fec!W166)</f>
        <v>0.71525941773972534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0.51309956029926429</v>
      </c>
      <c r="C171" s="112">
        <f>IF(RES_hhdet_tes!C171=0,"",RES_hhdet_tes!C171/RES_hhdet_fec!C171)</f>
        <v>0.51633526737236657</v>
      </c>
      <c r="D171" s="112">
        <f>IF(RES_hhdet_tes!D171=0,"",RES_hhdet_tes!D171/RES_hhdet_fec!D171)</f>
        <v>0.51962776705573011</v>
      </c>
      <c r="E171" s="112">
        <f>IF(RES_hhdet_tes!E171=0,"",RES_hhdet_tes!E171/RES_hhdet_fec!E171)</f>
        <v>0.52347377776452975</v>
      </c>
      <c r="F171" s="112">
        <f>IF(RES_hhdet_tes!F171=0,"",RES_hhdet_tes!F171/RES_hhdet_fec!F171)</f>
        <v>0.5280739871777842</v>
      </c>
      <c r="G171" s="112">
        <f>IF(RES_hhdet_tes!G171=0,"",RES_hhdet_tes!G171/RES_hhdet_fec!G171)</f>
        <v>0.53224160796307873</v>
      </c>
      <c r="H171" s="112">
        <f>IF(RES_hhdet_tes!H171=0,"",RES_hhdet_tes!H171/RES_hhdet_fec!H171)</f>
        <v>0.53648788747557119</v>
      </c>
      <c r="I171" s="112">
        <f>IF(RES_hhdet_tes!I171=0,"",RES_hhdet_tes!I171/RES_hhdet_fec!I171)</f>
        <v>0.53853694285522791</v>
      </c>
      <c r="J171" s="112">
        <f>IF(RES_hhdet_tes!J171=0,"",RES_hhdet_tes!J171/RES_hhdet_fec!J171)</f>
        <v>0.53983897758084742</v>
      </c>
      <c r="K171" s="112">
        <f>IF(RES_hhdet_tes!K171=0,"",RES_hhdet_tes!K171/RES_hhdet_fec!K171)</f>
        <v>0.54071811697543737</v>
      </c>
      <c r="L171" s="112">
        <f>IF(RES_hhdet_tes!L171=0,"",RES_hhdet_tes!L171/RES_hhdet_fec!L171)</f>
        <v>0.54144167294477485</v>
      </c>
      <c r="M171" s="112">
        <f>IF(RES_hhdet_tes!M171=0,"",RES_hhdet_tes!M171/RES_hhdet_fec!M171)</f>
        <v>0.54335956827106346</v>
      </c>
      <c r="N171" s="112">
        <f>IF(RES_hhdet_tes!N171=0,"",RES_hhdet_tes!N171/RES_hhdet_fec!N171)</f>
        <v>0.54576450143144373</v>
      </c>
      <c r="O171" s="112">
        <f>IF(RES_hhdet_tes!O171=0,"",RES_hhdet_tes!O171/RES_hhdet_fec!O171)</f>
        <v>0.55673595266992848</v>
      </c>
      <c r="P171" s="112">
        <f>IF(RES_hhdet_tes!P171=0,"",RES_hhdet_tes!P171/RES_hhdet_fec!P171)</f>
        <v>0.56731345395905508</v>
      </c>
      <c r="Q171" s="112">
        <f>IF(RES_hhdet_tes!Q171=0,"",RES_hhdet_tes!Q171/RES_hhdet_fec!Q171)</f>
        <v>0.58750672522804226</v>
      </c>
      <c r="R171" s="112">
        <f>IF(RES_hhdet_tes!R171=0,"",RES_hhdet_tes!R171/RES_hhdet_fec!R171)</f>
        <v>0.60585611617747204</v>
      </c>
      <c r="S171" s="112">
        <f>IF(RES_hhdet_tes!S171=0,"",RES_hhdet_tes!S171/RES_hhdet_fec!S171)</f>
        <v>0.61877191948321175</v>
      </c>
      <c r="T171" s="112">
        <f>IF(RES_hhdet_tes!T171=0,"",RES_hhdet_tes!T171/RES_hhdet_fec!T171)</f>
        <v>0.62925666788218115</v>
      </c>
      <c r="U171" s="112">
        <f>IF(RES_hhdet_tes!U171=0,"",RES_hhdet_tes!U171/RES_hhdet_fec!U171)</f>
        <v>0.63804802829303509</v>
      </c>
      <c r="V171" s="112">
        <f>IF(RES_hhdet_tes!V171=0,"",RES_hhdet_tes!V171/RES_hhdet_fec!V171)</f>
        <v>0.64748361335199722</v>
      </c>
      <c r="W171" s="112">
        <f>IF(RES_hhdet_tes!W171=0,"",RES_hhdet_tes!W171/RES_hhdet_fec!W171)</f>
        <v>0.65977053551933151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>
        <f>IF(RES_hhdet_tes!D172=0,"",RES_hhdet_tes!D172/RES_hhdet_fec!D172)</f>
        <v>0.8678339681584426</v>
      </c>
      <c r="E172" s="113">
        <f>IF(RES_hhdet_tes!E172=0,"",RES_hhdet_tes!E172/RES_hhdet_fec!E172)</f>
        <v>0.86814925790067488</v>
      </c>
      <c r="F172" s="113">
        <f>IF(RES_hhdet_tes!F172=0,"",RES_hhdet_tes!F172/RES_hhdet_fec!F172)</f>
        <v>0.86848078965374309</v>
      </c>
      <c r="G172" s="113">
        <f>IF(RES_hhdet_tes!G172=0,"",RES_hhdet_tes!G172/RES_hhdet_fec!G172)</f>
        <v>0.86876774655192257</v>
      </c>
      <c r="H172" s="113">
        <f>IF(RES_hhdet_tes!H172=0,"",RES_hhdet_tes!H172/RES_hhdet_fec!H172)</f>
        <v>0.86955574364266119</v>
      </c>
      <c r="I172" s="113">
        <f>IF(RES_hhdet_tes!I172=0,"",RES_hhdet_tes!I172/RES_hhdet_fec!I172)</f>
        <v>0.87071954245427841</v>
      </c>
      <c r="J172" s="113">
        <f>IF(RES_hhdet_tes!J172=0,"",RES_hhdet_tes!J172/RES_hhdet_fec!J172)</f>
        <v>0.87132624253665403</v>
      </c>
      <c r="K172" s="113">
        <f>IF(RES_hhdet_tes!K172=0,"",RES_hhdet_tes!K172/RES_hhdet_fec!K172)</f>
        <v>0.72678636062035107</v>
      </c>
      <c r="L172" s="113">
        <f>IF(RES_hhdet_tes!L172=0,"",RES_hhdet_tes!L172/RES_hhdet_fec!L172)</f>
        <v>0.92067240533387529</v>
      </c>
      <c r="M172" s="113">
        <f>IF(RES_hhdet_tes!M172=0,"",RES_hhdet_tes!M172/RES_hhdet_fec!M172)</f>
        <v>0.87444620446688714</v>
      </c>
      <c r="N172" s="113">
        <f>IF(RES_hhdet_tes!N172=0,"",RES_hhdet_tes!N172/RES_hhdet_fec!N172)</f>
        <v>0.87575136969563105</v>
      </c>
      <c r="O172" s="113">
        <f>IF(RES_hhdet_tes!O172=0,"",RES_hhdet_tes!O172/RES_hhdet_fec!O172)</f>
        <v>0.90575382910601343</v>
      </c>
      <c r="P172" s="113">
        <f>IF(RES_hhdet_tes!P172=0,"",RES_hhdet_tes!P172/RES_hhdet_fec!P172)</f>
        <v>0.92746168804221252</v>
      </c>
      <c r="Q172" s="113">
        <f>IF(RES_hhdet_tes!Q172=0,"",RES_hhdet_tes!Q172/RES_hhdet_fec!Q172)</f>
        <v>0.92040239776237454</v>
      </c>
      <c r="R172" s="113">
        <f>IF(RES_hhdet_tes!R172=0,"",RES_hhdet_tes!R172/RES_hhdet_fec!R172)</f>
        <v>0.93920913318290067</v>
      </c>
      <c r="S172" s="113">
        <f>IF(RES_hhdet_tes!S172=0,"",RES_hhdet_tes!S172/RES_hhdet_fec!S172)</f>
        <v>0.92733085400187432</v>
      </c>
      <c r="T172" s="113">
        <f>IF(RES_hhdet_tes!T172=0,"",RES_hhdet_tes!T172/RES_hhdet_fec!T172)</f>
        <v>0.87374426358501878</v>
      </c>
      <c r="U172" s="113">
        <f>IF(RES_hhdet_tes!U172=0,"",RES_hhdet_tes!U172/RES_hhdet_fec!U172)</f>
        <v>0.88839592304117532</v>
      </c>
      <c r="V172" s="113">
        <f>IF(RES_hhdet_tes!V172=0,"",RES_hhdet_tes!V172/RES_hhdet_fec!V172)</f>
        <v>0.92381740606100093</v>
      </c>
      <c r="W172" s="113">
        <f>IF(RES_hhdet_tes!W172=0,"",RES_hhdet_tes!W172/RES_hhdet_fec!W172)</f>
        <v>0.91317591602344794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>
        <f>IF(RES_hhdet_tes!D173=0,"",RES_hhdet_tes!D173/RES_hhdet_fec!D173)</f>
        <v>0.53381487789631299</v>
      </c>
      <c r="E173" s="111">
        <f>IF(RES_hhdet_tes!E173=0,"",RES_hhdet_tes!E173/RES_hhdet_fec!E173)</f>
        <v>0.53426201143309338</v>
      </c>
      <c r="F173" s="111">
        <f>IF(RES_hhdet_tes!F173=0,"",RES_hhdet_tes!F173/RES_hhdet_fec!F173)</f>
        <v>0.53461362957262848</v>
      </c>
      <c r="G173" s="111">
        <f>IF(RES_hhdet_tes!G173=0,"",RES_hhdet_tes!G173/RES_hhdet_fec!G173)</f>
        <v>0.53587622596467499</v>
      </c>
      <c r="H173" s="111">
        <f>IF(RES_hhdet_tes!H173=0,"",RES_hhdet_tes!H173/RES_hhdet_fec!H173)</f>
        <v>0.53722554736026684</v>
      </c>
      <c r="I173" s="111">
        <f>IF(RES_hhdet_tes!I173=0,"",RES_hhdet_tes!I173/RES_hhdet_fec!I173)</f>
        <v>0.53898698120308941</v>
      </c>
      <c r="J173" s="111">
        <f>IF(RES_hhdet_tes!J173=0,"",RES_hhdet_tes!J173/RES_hhdet_fec!J173)</f>
        <v>0.54092967186239238</v>
      </c>
      <c r="K173" s="111">
        <f>IF(RES_hhdet_tes!K173=0,"",RES_hhdet_tes!K173/RES_hhdet_fec!K173)</f>
        <v>0.54444572095428734</v>
      </c>
      <c r="L173" s="111">
        <f>IF(RES_hhdet_tes!L173=0,"",RES_hhdet_tes!L173/RES_hhdet_fec!L173)</f>
        <v>0.54744364292669456</v>
      </c>
      <c r="M173" s="111">
        <f>IF(RES_hhdet_tes!M173=0,"",RES_hhdet_tes!M173/RES_hhdet_fec!M173)</f>
        <v>0.54912137861797572</v>
      </c>
      <c r="N173" s="111">
        <f>IF(RES_hhdet_tes!N173=0,"",RES_hhdet_tes!N173/RES_hhdet_fec!N173)</f>
        <v>0.55261377476409057</v>
      </c>
      <c r="O173" s="111">
        <f>IF(RES_hhdet_tes!O173=0,"",RES_hhdet_tes!O173/RES_hhdet_fec!O173)</f>
        <v>0.55349304852132686</v>
      </c>
      <c r="P173" s="111">
        <f>IF(RES_hhdet_tes!P173=0,"",RES_hhdet_tes!P173/RES_hhdet_fec!P173)</f>
        <v>0.55920104579567431</v>
      </c>
      <c r="Q173" s="111">
        <f>IF(RES_hhdet_tes!Q173=0,"",RES_hhdet_tes!Q173/RES_hhdet_fec!Q173)</f>
        <v>0.57659180055724879</v>
      </c>
      <c r="R173" s="111">
        <f>IF(RES_hhdet_tes!R173=0,"",RES_hhdet_tes!R173/RES_hhdet_fec!R173)</f>
        <v>0.60479351446312346</v>
      </c>
      <c r="S173" s="111">
        <f>IF(RES_hhdet_tes!S173=0,"",RES_hhdet_tes!S173/RES_hhdet_fec!S173)</f>
        <v>0.62369614064498713</v>
      </c>
      <c r="T173" s="111">
        <f>IF(RES_hhdet_tes!T173=0,"",RES_hhdet_tes!T173/RES_hhdet_fec!T173)</f>
        <v>0.63353836627065574</v>
      </c>
      <c r="U173" s="111">
        <f>IF(RES_hhdet_tes!U173=0,"",RES_hhdet_tes!U173/RES_hhdet_fec!U173)</f>
        <v>0.63756612121611045</v>
      </c>
      <c r="V173" s="111">
        <f>IF(RES_hhdet_tes!V173=0,"",RES_hhdet_tes!V173/RES_hhdet_fec!V173)</f>
        <v>0.64271238232199868</v>
      </c>
      <c r="W173" s="111">
        <f>IF(RES_hhdet_tes!W173=0,"",RES_hhdet_tes!W173/RES_hhdet_fec!W173)</f>
        <v>0.64425936827972496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0.60705707560223832</v>
      </c>
      <c r="C175" s="124">
        <f>IF(RES_hhdet_tes!C175=0,"",RES_hhdet_tes!C175/RES_hhdet_fec!C175)</f>
        <v>0.60024797061735224</v>
      </c>
      <c r="D175" s="124">
        <f>IF(RES_hhdet_tes!D175=0,"",RES_hhdet_tes!D175/RES_hhdet_fec!D175)</f>
        <v>0.61311784468644603</v>
      </c>
      <c r="E175" s="124">
        <f>IF(RES_hhdet_tes!E175=0,"",RES_hhdet_tes!E175/RES_hhdet_fec!E175)</f>
        <v>0.62228558725021921</v>
      </c>
      <c r="F175" s="124">
        <f>IF(RES_hhdet_tes!F175=0,"",RES_hhdet_tes!F175/RES_hhdet_fec!F175)</f>
        <v>0.62024235533284755</v>
      </c>
      <c r="G175" s="124">
        <f>IF(RES_hhdet_tes!G175=0,"",RES_hhdet_tes!G175/RES_hhdet_fec!G175)</f>
        <v>0.62163830240721696</v>
      </c>
      <c r="H175" s="124">
        <f>IF(RES_hhdet_tes!H175=0,"",RES_hhdet_tes!H175/RES_hhdet_fec!H175)</f>
        <v>0.62304841458634741</v>
      </c>
      <c r="I175" s="124">
        <f>IF(RES_hhdet_tes!I175=0,"",RES_hhdet_tes!I175/RES_hhdet_fec!I175)</f>
        <v>0.61929698076443973</v>
      </c>
      <c r="J175" s="124">
        <f>IF(RES_hhdet_tes!J175=0,"",RES_hhdet_tes!J175/RES_hhdet_fec!J175)</f>
        <v>0.6126339150712381</v>
      </c>
      <c r="K175" s="124">
        <f>IF(RES_hhdet_tes!K175=0,"",RES_hhdet_tes!K175/RES_hhdet_fec!K175)</f>
        <v>0.60954009935000153</v>
      </c>
      <c r="L175" s="124">
        <f>IF(RES_hhdet_tes!L175=0,"",RES_hhdet_tes!L175/RES_hhdet_fec!L175)</f>
        <v>0.61838703107469595</v>
      </c>
      <c r="M175" s="124">
        <f>IF(RES_hhdet_tes!M175=0,"",RES_hhdet_tes!M175/RES_hhdet_fec!M175)</f>
        <v>0.62045006047379014</v>
      </c>
      <c r="N175" s="124">
        <f>IF(RES_hhdet_tes!N175=0,"",RES_hhdet_tes!N175/RES_hhdet_fec!N175)</f>
        <v>0.61022408953297724</v>
      </c>
      <c r="O175" s="124">
        <f>IF(RES_hhdet_tes!O175=0,"",RES_hhdet_tes!O175/RES_hhdet_fec!O175)</f>
        <v>0.62042614287783948</v>
      </c>
      <c r="P175" s="124">
        <f>IF(RES_hhdet_tes!P175=0,"",RES_hhdet_tes!P175/RES_hhdet_fec!P175)</f>
        <v>0.62780536947099164</v>
      </c>
      <c r="Q175" s="124">
        <f>IF(RES_hhdet_tes!Q175=0,"",RES_hhdet_tes!Q175/RES_hhdet_fec!Q175)</f>
        <v>0.63578148942527657</v>
      </c>
      <c r="R175" s="124">
        <f>IF(RES_hhdet_tes!R175=0,"",RES_hhdet_tes!R175/RES_hhdet_fec!R175)</f>
        <v>0.64655984312353865</v>
      </c>
      <c r="S175" s="124">
        <f>IF(RES_hhdet_tes!S175=0,"",RES_hhdet_tes!S175/RES_hhdet_fec!S175)</f>
        <v>0.61660330917026107</v>
      </c>
      <c r="T175" s="124">
        <f>IF(RES_hhdet_tes!T175=0,"",RES_hhdet_tes!T175/RES_hhdet_fec!T175)</f>
        <v>0.62900572093217755</v>
      </c>
      <c r="U175" s="124">
        <f>IF(RES_hhdet_tes!U175=0,"",RES_hhdet_tes!U175/RES_hhdet_fec!U175)</f>
        <v>0.63597227040180249</v>
      </c>
      <c r="V175" s="124">
        <f>IF(RES_hhdet_tes!V175=0,"",RES_hhdet_tes!V175/RES_hhdet_fec!V175)</f>
        <v>0.6401760120339397</v>
      </c>
      <c r="W175" s="124">
        <f>IF(RES_hhdet_tes!W175=0,"",RES_hhdet_tes!W175/RES_hhdet_fec!W175)</f>
        <v>0.64152888377341333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0.58041664793514103</v>
      </c>
      <c r="C176" s="111">
        <f>IF(RES_hhdet_tes!C176=0,"",RES_hhdet_tes!C176/RES_hhdet_fec!C176)</f>
        <v>0.58154185508343392</v>
      </c>
      <c r="D176" s="111">
        <f>IF(RES_hhdet_tes!D176=0,"",RES_hhdet_tes!D176/RES_hhdet_fec!D176)</f>
        <v>0.58266412009091528</v>
      </c>
      <c r="E176" s="111">
        <f>IF(RES_hhdet_tes!E176=0,"",RES_hhdet_tes!E176/RES_hhdet_fec!E176)</f>
        <v>0.5839197862785368</v>
      </c>
      <c r="F176" s="111">
        <f>IF(RES_hhdet_tes!F176=0,"",RES_hhdet_tes!F176/RES_hhdet_fec!F176)</f>
        <v>0.5855523749705388</v>
      </c>
      <c r="G176" s="111">
        <f>IF(RES_hhdet_tes!G176=0,"",RES_hhdet_tes!G176/RES_hhdet_fec!G176)</f>
        <v>0.58709632237146991</v>
      </c>
      <c r="H176" s="111">
        <f>IF(RES_hhdet_tes!H176=0,"",RES_hhdet_tes!H176/RES_hhdet_fec!H176)</f>
        <v>0.58861949711022765</v>
      </c>
      <c r="I176" s="111">
        <f>IF(RES_hhdet_tes!I176=0,"",RES_hhdet_tes!I176/RES_hhdet_fec!I176)</f>
        <v>0.58935638247161126</v>
      </c>
      <c r="J176" s="111">
        <f>IF(RES_hhdet_tes!J176=0,"",RES_hhdet_tes!J176/RES_hhdet_fec!J176)</f>
        <v>0.58979330790758799</v>
      </c>
      <c r="K176" s="111">
        <f>IF(RES_hhdet_tes!K176=0,"",RES_hhdet_tes!K176/RES_hhdet_fec!K176)</f>
        <v>0.59015598334929786</v>
      </c>
      <c r="L176" s="111">
        <f>IF(RES_hhdet_tes!L176=0,"",RES_hhdet_tes!L176/RES_hhdet_fec!L176)</f>
        <v>0.59047626666411601</v>
      </c>
      <c r="M176" s="111">
        <f>IF(RES_hhdet_tes!M176=0,"",RES_hhdet_tes!M176/RES_hhdet_fec!M176)</f>
        <v>0.59086539734314936</v>
      </c>
      <c r="N176" s="111">
        <f>IF(RES_hhdet_tes!N176=0,"",RES_hhdet_tes!N176/RES_hhdet_fec!N176)</f>
        <v>0.59133208075529309</v>
      </c>
      <c r="O176" s="111">
        <f>IF(RES_hhdet_tes!O176=0,"",RES_hhdet_tes!O176/RES_hhdet_fec!O176)</f>
        <v>0.59188815990043686</v>
      </c>
      <c r="P176" s="111">
        <f>IF(RES_hhdet_tes!P176=0,"",RES_hhdet_tes!P176/RES_hhdet_fec!P176)</f>
        <v>0.59229858982848049</v>
      </c>
      <c r="Q176" s="111">
        <f>IF(RES_hhdet_tes!Q176=0,"",RES_hhdet_tes!Q176/RES_hhdet_fec!Q176)</f>
        <v>0.59266559806326502</v>
      </c>
      <c r="R176" s="111">
        <f>IF(RES_hhdet_tes!R176=0,"",RES_hhdet_tes!R176/RES_hhdet_fec!R176)</f>
        <v>0.593705099082945</v>
      </c>
      <c r="S176" s="111">
        <f>IF(RES_hhdet_tes!S176=0,"",RES_hhdet_tes!S176/RES_hhdet_fec!S176)</f>
        <v>0.59553418172102668</v>
      </c>
      <c r="T176" s="111">
        <f>IF(RES_hhdet_tes!T176=0,"",RES_hhdet_tes!T176/RES_hhdet_fec!T176)</f>
        <v>0.59709605225220119</v>
      </c>
      <c r="U176" s="111">
        <f>IF(RES_hhdet_tes!U176=0,"",RES_hhdet_tes!U176/RES_hhdet_fec!U176)</f>
        <v>0.59838501826942547</v>
      </c>
      <c r="V176" s="111">
        <f>IF(RES_hhdet_tes!V176=0,"",RES_hhdet_tes!V176/RES_hhdet_fec!V176)</f>
        <v>0.60028152241663346</v>
      </c>
      <c r="W176" s="111">
        <f>IF(RES_hhdet_tes!W176=0,"",RES_hhdet_tes!W176/RES_hhdet_fec!W176)</f>
        <v>0.60301942052890423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0.735417149966899</v>
      </c>
      <c r="C177" s="45">
        <f>IF(RES_hhdet_tes!C177=0,"",RES_hhdet_tes!C177/RES_hhdet_fec!C177)</f>
        <v>0.73792834366980975</v>
      </c>
      <c r="D177" s="45">
        <f>IF(RES_hhdet_tes!D177=0,"",RES_hhdet_tes!D177/RES_hhdet_fec!D177)</f>
        <v>0.74250863650782728</v>
      </c>
      <c r="E177" s="45">
        <f>IF(RES_hhdet_tes!E177=0,"",RES_hhdet_tes!E177/RES_hhdet_fec!E177)</f>
        <v>0.74580495811833902</v>
      </c>
      <c r="F177" s="45">
        <f>IF(RES_hhdet_tes!F177=0,"",RES_hhdet_tes!F177/RES_hhdet_fec!F177)</f>
        <v>0.74856588036293426</v>
      </c>
      <c r="G177" s="45">
        <f>IF(RES_hhdet_tes!G177=0,"",RES_hhdet_tes!G177/RES_hhdet_fec!G177)</f>
        <v>0.75085524147036042</v>
      </c>
      <c r="H177" s="45">
        <f>IF(RES_hhdet_tes!H177=0,"",RES_hhdet_tes!H177/RES_hhdet_fec!H177)</f>
        <v>0.75308159775917982</v>
      </c>
      <c r="I177" s="45">
        <f>IF(RES_hhdet_tes!I177=0,"",RES_hhdet_tes!I177/RES_hhdet_fec!I177)</f>
        <v>0.75405331209430704</v>
      </c>
      <c r="J177" s="45">
        <f>IF(RES_hhdet_tes!J177=0,"",RES_hhdet_tes!J177/RES_hhdet_fec!J177)</f>
        <v>0.75482645145568417</v>
      </c>
      <c r="K177" s="45">
        <f>IF(RES_hhdet_tes!K177=0,"",RES_hhdet_tes!K177/RES_hhdet_fec!K177)</f>
        <v>0.75615260999689571</v>
      </c>
      <c r="L177" s="45">
        <f>IF(RES_hhdet_tes!L177=0,"",RES_hhdet_tes!L177/RES_hhdet_fec!L177)</f>
        <v>0.75824790229252337</v>
      </c>
      <c r="M177" s="45">
        <f>IF(RES_hhdet_tes!M177=0,"",RES_hhdet_tes!M177/RES_hhdet_fec!M177)</f>
        <v>0.76064226795382917</v>
      </c>
      <c r="N177" s="45">
        <f>IF(RES_hhdet_tes!N177=0,"",RES_hhdet_tes!N177/RES_hhdet_fec!N177)</f>
        <v>0.76284101375384605</v>
      </c>
      <c r="O177" s="45">
        <f>IF(RES_hhdet_tes!O177=0,"",RES_hhdet_tes!O177/RES_hhdet_fec!O177)</f>
        <v>0.76730665302728707</v>
      </c>
      <c r="P177" s="45">
        <f>IF(RES_hhdet_tes!P177=0,"",RES_hhdet_tes!P177/RES_hhdet_fec!P177)</f>
        <v>0.77188220643280048</v>
      </c>
      <c r="Q177" s="45">
        <f>IF(RES_hhdet_tes!Q177=0,"",RES_hhdet_tes!Q177/RES_hhdet_fec!Q177)</f>
        <v>0.7794031508000131</v>
      </c>
      <c r="R177" s="45">
        <f>IF(RES_hhdet_tes!R177=0,"",RES_hhdet_tes!R177/RES_hhdet_fec!R177)</f>
        <v>0.78879787062629991</v>
      </c>
      <c r="S177" s="45">
        <f>IF(RES_hhdet_tes!S177=0,"",RES_hhdet_tes!S177/RES_hhdet_fec!S177)</f>
        <v>0.79600177300246655</v>
      </c>
      <c r="T177" s="45">
        <f>IF(RES_hhdet_tes!T177=0,"",RES_hhdet_tes!T177/RES_hhdet_fec!T177)</f>
        <v>0.80831025774346521</v>
      </c>
      <c r="U177" s="45">
        <f>IF(RES_hhdet_tes!U177=0,"",RES_hhdet_tes!U177/RES_hhdet_fec!U177)</f>
        <v>0.8167525928969771</v>
      </c>
      <c r="V177" s="45">
        <f>IF(RES_hhdet_tes!V177=0,"",RES_hhdet_tes!V177/RES_hhdet_fec!V177)</f>
        <v>0.82723654437082161</v>
      </c>
      <c r="W177" s="45">
        <f>IF(RES_hhdet_tes!W177=0,"",RES_hhdet_tes!W177/RES_hhdet_fec!W177)</f>
        <v>0.83906429416301909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29.959394091266965</v>
      </c>
      <c r="C24" s="117">
        <f t="shared" si="7"/>
        <v>29.636828247626227</v>
      </c>
      <c r="D24" s="117">
        <f t="shared" si="7"/>
        <v>32.267827296056176</v>
      </c>
      <c r="E24" s="117">
        <f t="shared" si="7"/>
        <v>32.271364605210223</v>
      </c>
      <c r="F24" s="117">
        <f t="shared" si="7"/>
        <v>29.090987874855767</v>
      </c>
      <c r="G24" s="117">
        <f t="shared" si="7"/>
        <v>26.760818057643213</v>
      </c>
      <c r="H24" s="117">
        <f t="shared" si="7"/>
        <v>23.881358993729759</v>
      </c>
      <c r="I24" s="117">
        <f t="shared" si="7"/>
        <v>20.04184116189241</v>
      </c>
      <c r="J24" s="117">
        <f t="shared" si="7"/>
        <v>18.620565648987423</v>
      </c>
      <c r="K24" s="117">
        <f t="shared" si="7"/>
        <v>18.856302128019991</v>
      </c>
      <c r="L24" s="117">
        <f t="shared" si="7"/>
        <v>16.404179314421732</v>
      </c>
      <c r="M24" s="117">
        <f t="shared" si="7"/>
        <v>14.56215499093874</v>
      </c>
      <c r="N24" s="117">
        <f t="shared" si="7"/>
        <v>16.757438118625267</v>
      </c>
      <c r="O24" s="117">
        <f t="shared" si="7"/>
        <v>17.788260387521689</v>
      </c>
      <c r="P24" s="117">
        <f t="shared" si="7"/>
        <v>16.332891646285152</v>
      </c>
      <c r="Q24" s="117">
        <f t="shared" si="7"/>
        <v>19.872134033734973</v>
      </c>
      <c r="R24" s="117">
        <f t="shared" ref="R24:V24" si="8">R25+R28+R30+R39</f>
        <v>12.988985422723573</v>
      </c>
      <c r="S24" s="117">
        <f t="shared" si="8"/>
        <v>16.674244290376848</v>
      </c>
      <c r="T24" s="117">
        <f t="shared" si="8"/>
        <v>4.7827388825370125</v>
      </c>
      <c r="U24" s="117">
        <f t="shared" si="8"/>
        <v>7.2788621635208584</v>
      </c>
      <c r="V24" s="117">
        <f t="shared" si="8"/>
        <v>9.2174949314338477</v>
      </c>
      <c r="W24" s="117">
        <f t="shared" ref="W24" si="9">W25+W28+W30+W39</f>
        <v>7.0819598448307541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10.691046290406085</v>
      </c>
      <c r="C25" s="122">
        <f t="shared" si="10"/>
        <v>11.244611721667944</v>
      </c>
      <c r="D25" s="122">
        <f t="shared" si="10"/>
        <v>15.520218915943731</v>
      </c>
      <c r="E25" s="122">
        <f t="shared" si="10"/>
        <v>18.367751757748813</v>
      </c>
      <c r="F25" s="122">
        <f t="shared" si="10"/>
        <v>14.4717566852632</v>
      </c>
      <c r="G25" s="122">
        <f t="shared" si="10"/>
        <v>14.006534954600756</v>
      </c>
      <c r="H25" s="122">
        <f t="shared" si="10"/>
        <v>13.926201945082193</v>
      </c>
      <c r="I25" s="122">
        <f t="shared" si="10"/>
        <v>11.63655637979203</v>
      </c>
      <c r="J25" s="122">
        <f t="shared" si="10"/>
        <v>9.7895126794948162</v>
      </c>
      <c r="K25" s="122">
        <f t="shared" si="10"/>
        <v>9.9588386882568241</v>
      </c>
      <c r="L25" s="122">
        <f t="shared" si="10"/>
        <v>8.9586674344069355</v>
      </c>
      <c r="M25" s="122">
        <f t="shared" si="10"/>
        <v>8.0589823844407178</v>
      </c>
      <c r="N25" s="122">
        <f t="shared" si="10"/>
        <v>10.166173346092274</v>
      </c>
      <c r="O25" s="122">
        <f t="shared" si="10"/>
        <v>10.676244570918794</v>
      </c>
      <c r="P25" s="122">
        <f t="shared" si="10"/>
        <v>9.865313065020759</v>
      </c>
      <c r="Q25" s="122">
        <f t="shared" si="10"/>
        <v>13.35493831999999</v>
      </c>
      <c r="R25" s="122">
        <f t="shared" ref="R25:V25" si="11">SUM(R26:R27)</f>
        <v>7.8689233600000028</v>
      </c>
      <c r="S25" s="122">
        <f t="shared" si="11"/>
        <v>12.696073359999984</v>
      </c>
      <c r="T25" s="122">
        <f t="shared" si="11"/>
        <v>2.2901009200000053</v>
      </c>
      <c r="U25" s="122">
        <f t="shared" si="11"/>
        <v>5.2914145599999864</v>
      </c>
      <c r="V25" s="122">
        <f t="shared" si="11"/>
        <v>7.3348954400000048</v>
      </c>
      <c r="W25" s="122">
        <f t="shared" ref="W25" si="12">SUM(W26:W27)</f>
        <v>5.4395481200000004</v>
      </c>
      <c r="DA25" s="130" t="s">
        <v>2096</v>
      </c>
    </row>
    <row r="26" spans="1:105" ht="12" customHeight="1" x14ac:dyDescent="0.25">
      <c r="A26" s="97" t="s">
        <v>74</v>
      </c>
      <c r="B26" s="98">
        <v>10.691046290406085</v>
      </c>
      <c r="C26" s="98">
        <v>11.244611721667944</v>
      </c>
      <c r="D26" s="98">
        <v>15.520218915943731</v>
      </c>
      <c r="E26" s="98">
        <v>18.367751757748813</v>
      </c>
      <c r="F26" s="98">
        <v>14.4717566852632</v>
      </c>
      <c r="G26" s="98">
        <v>14.006534954600756</v>
      </c>
      <c r="H26" s="98">
        <v>13.926201945082193</v>
      </c>
      <c r="I26" s="98">
        <v>11.63655637979203</v>
      </c>
      <c r="J26" s="98">
        <v>9.7895126794948162</v>
      </c>
      <c r="K26" s="98">
        <v>9.9588386882568241</v>
      </c>
      <c r="L26" s="98">
        <v>8.9586674344069355</v>
      </c>
      <c r="M26" s="98">
        <v>8.0589823844407178</v>
      </c>
      <c r="N26" s="98">
        <v>10.166173346092274</v>
      </c>
      <c r="O26" s="98">
        <v>10.676244570918794</v>
      </c>
      <c r="P26" s="98">
        <v>9.865313065020759</v>
      </c>
      <c r="Q26" s="98">
        <v>13.35493831999999</v>
      </c>
      <c r="R26" s="98">
        <v>7.8689233600000028</v>
      </c>
      <c r="S26" s="98">
        <v>12.696073359999984</v>
      </c>
      <c r="T26" s="98">
        <v>2.2901009200000053</v>
      </c>
      <c r="U26" s="98">
        <v>5.2914145599999864</v>
      </c>
      <c r="V26" s="98">
        <v>7.3348954400000048</v>
      </c>
      <c r="W26" s="98">
        <v>5.4395481200000004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19.26834780086088</v>
      </c>
      <c r="C39" s="122">
        <v>18.392216525958283</v>
      </c>
      <c r="D39" s="122">
        <v>16.747608380112446</v>
      </c>
      <c r="E39" s="122">
        <v>13.903612847461412</v>
      </c>
      <c r="F39" s="122">
        <v>14.619231189592567</v>
      </c>
      <c r="G39" s="122">
        <v>12.754283103042455</v>
      </c>
      <c r="H39" s="122">
        <v>9.9551570486475658</v>
      </c>
      <c r="I39" s="122">
        <v>8.4052847821003809</v>
      </c>
      <c r="J39" s="122">
        <v>8.8310529694926085</v>
      </c>
      <c r="K39" s="122">
        <v>8.8974634397631664</v>
      </c>
      <c r="L39" s="122">
        <v>7.4455118800147959</v>
      </c>
      <c r="M39" s="122">
        <v>6.5031726064980235</v>
      </c>
      <c r="N39" s="122">
        <v>6.5912647725329947</v>
      </c>
      <c r="O39" s="122">
        <v>7.1120158166028933</v>
      </c>
      <c r="P39" s="122">
        <v>6.4675785812643936</v>
      </c>
      <c r="Q39" s="122">
        <v>6.517195713734985</v>
      </c>
      <c r="R39" s="122">
        <v>5.1200620627235711</v>
      </c>
      <c r="S39" s="122">
        <v>3.9781709303768622</v>
      </c>
      <c r="T39" s="122">
        <v>2.4926379625370072</v>
      </c>
      <c r="U39" s="122">
        <v>1.9874476035208717</v>
      </c>
      <c r="V39" s="122">
        <v>1.8825994914338438</v>
      </c>
      <c r="W39" s="122">
        <v>1.6424117248307533</v>
      </c>
      <c r="DA39" s="130" t="s">
        <v>2110</v>
      </c>
    </row>
    <row r="40" spans="1:105" ht="12" customHeight="1" x14ac:dyDescent="0.25">
      <c r="A40" s="97" t="s">
        <v>50</v>
      </c>
      <c r="B40" s="98">
        <v>19.26834780086088</v>
      </c>
      <c r="C40" s="98">
        <v>18.392216525958283</v>
      </c>
      <c r="D40" s="98">
        <v>16.747608380112446</v>
      </c>
      <c r="E40" s="98">
        <v>13.903612847461412</v>
      </c>
      <c r="F40" s="98">
        <v>14.619231189592567</v>
      </c>
      <c r="G40" s="98">
        <v>12.754283103042455</v>
      </c>
      <c r="H40" s="98">
        <v>9.9551570486475658</v>
      </c>
      <c r="I40" s="98">
        <v>8.4052847821003809</v>
      </c>
      <c r="J40" s="98">
        <v>8.8310529694926085</v>
      </c>
      <c r="K40" s="98">
        <v>8.8974634397631664</v>
      </c>
      <c r="L40" s="98">
        <v>7.4455118800147959</v>
      </c>
      <c r="M40" s="98">
        <v>6.5031726064980235</v>
      </c>
      <c r="N40" s="98">
        <v>6.5912647725329947</v>
      </c>
      <c r="O40" s="98">
        <v>7.1120158166028933</v>
      </c>
      <c r="P40" s="98">
        <v>6.4675785812643936</v>
      </c>
      <c r="Q40" s="98">
        <v>6.517195713734985</v>
      </c>
      <c r="R40" s="98">
        <v>5.1200620627235711</v>
      </c>
      <c r="S40" s="98">
        <v>3.9781709303768622</v>
      </c>
      <c r="T40" s="98">
        <v>2.4926379625370072</v>
      </c>
      <c r="U40" s="98">
        <v>1.9874476035208717</v>
      </c>
      <c r="V40" s="98">
        <v>1.8825994914338438</v>
      </c>
      <c r="W40" s="98">
        <v>1.6424117248307533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1.8529532040137873</v>
      </c>
      <c r="C43" s="117">
        <f t="shared" si="14"/>
        <v>1.7429655132514608</v>
      </c>
      <c r="D43" s="117">
        <f t="shared" si="14"/>
        <v>1.5221121663563375</v>
      </c>
      <c r="E43" s="117">
        <f t="shared" si="14"/>
        <v>1.3277078805295937</v>
      </c>
      <c r="F43" s="117">
        <f t="shared" si="14"/>
        <v>1.3666561668253796</v>
      </c>
      <c r="G43" s="117">
        <f t="shared" si="14"/>
        <v>1.3120409965453703</v>
      </c>
      <c r="H43" s="117">
        <f t="shared" si="14"/>
        <v>1.2074643038425954</v>
      </c>
      <c r="I43" s="117">
        <f t="shared" si="14"/>
        <v>1.1777022368571344</v>
      </c>
      <c r="J43" s="117">
        <f t="shared" si="14"/>
        <v>1.2889012547260621</v>
      </c>
      <c r="K43" s="117">
        <f t="shared" si="14"/>
        <v>1.3702156838927029</v>
      </c>
      <c r="L43" s="117">
        <f t="shared" si="14"/>
        <v>1.2599140501544794</v>
      </c>
      <c r="M43" s="117">
        <f t="shared" si="14"/>
        <v>1.1767976554790494</v>
      </c>
      <c r="N43" s="117">
        <f t="shared" si="14"/>
        <v>1.1579003350488364</v>
      </c>
      <c r="O43" s="117">
        <f t="shared" si="14"/>
        <v>1.1833300214900537</v>
      </c>
      <c r="P43" s="117">
        <f t="shared" si="14"/>
        <v>1.1165449759634596</v>
      </c>
      <c r="Q43" s="117">
        <f t="shared" si="14"/>
        <v>1.1115137812100333</v>
      </c>
      <c r="R43" s="117">
        <f t="shared" ref="R43:V43" si="15">R44+R47+R49+R58</f>
        <v>1.0314000632682736</v>
      </c>
      <c r="S43" s="117">
        <f t="shared" si="15"/>
        <v>0.94202471928694087</v>
      </c>
      <c r="T43" s="117">
        <f t="shared" si="15"/>
        <v>0.30086973886960444</v>
      </c>
      <c r="U43" s="117">
        <f t="shared" si="15"/>
        <v>0.18464207994349341</v>
      </c>
      <c r="V43" s="117">
        <f t="shared" si="15"/>
        <v>0.10276791909410921</v>
      </c>
      <c r="W43" s="117">
        <f t="shared" ref="W43" si="16">W44+W47+W49+W58</f>
        <v>0.10100304414411386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0.68129306653077037</v>
      </c>
      <c r="C44" s="122">
        <f t="shared" si="17"/>
        <v>0.68129306653077037</v>
      </c>
      <c r="D44" s="122">
        <f t="shared" si="17"/>
        <v>0.68960405337418251</v>
      </c>
      <c r="E44" s="122">
        <f t="shared" si="17"/>
        <v>0.68960405337418251</v>
      </c>
      <c r="F44" s="122">
        <f t="shared" si="17"/>
        <v>0.68960405337418251</v>
      </c>
      <c r="G44" s="122">
        <f t="shared" si="17"/>
        <v>0.68577097224399353</v>
      </c>
      <c r="H44" s="122">
        <f t="shared" si="17"/>
        <v>0.6756815328902307</v>
      </c>
      <c r="I44" s="122">
        <f t="shared" si="17"/>
        <v>0.66495077629528521</v>
      </c>
      <c r="J44" s="122">
        <f t="shared" si="17"/>
        <v>0.6756815328902307</v>
      </c>
      <c r="K44" s="122">
        <f t="shared" si="17"/>
        <v>0.70675422869652516</v>
      </c>
      <c r="L44" s="122">
        <f t="shared" si="17"/>
        <v>0.69635607214417672</v>
      </c>
      <c r="M44" s="122">
        <f t="shared" si="17"/>
        <v>0.68529697529180555</v>
      </c>
      <c r="N44" s="122">
        <f t="shared" si="17"/>
        <v>0.69635607214417661</v>
      </c>
      <c r="O44" s="122">
        <f t="shared" si="17"/>
        <v>0.70675422869652482</v>
      </c>
      <c r="P44" s="122">
        <f t="shared" si="17"/>
        <v>0.69635607214417661</v>
      </c>
      <c r="Q44" s="122">
        <f t="shared" si="17"/>
        <v>0.71657418343336599</v>
      </c>
      <c r="R44" s="122">
        <f t="shared" ref="R44:V44" si="18">SUM(R45:R46)</f>
        <v>0.69635607214417627</v>
      </c>
      <c r="S44" s="122">
        <f t="shared" si="18"/>
        <v>0.71384976000000222</v>
      </c>
      <c r="T44" s="122">
        <f t="shared" si="18"/>
        <v>0.17526131999999708</v>
      </c>
      <c r="U44" s="122">
        <f t="shared" si="18"/>
        <v>0.12751128000000025</v>
      </c>
      <c r="V44" s="122">
        <f t="shared" si="18"/>
        <v>7.9761240000003397E-2</v>
      </c>
      <c r="W44" s="122">
        <f t="shared" ref="W44" si="19">SUM(W45:W46)</f>
        <v>8.2962360000003343E-2</v>
      </c>
      <c r="DA44" s="130" t="s">
        <v>2114</v>
      </c>
    </row>
    <row r="45" spans="1:105" ht="12" customHeight="1" x14ac:dyDescent="0.25">
      <c r="A45" s="97" t="s">
        <v>216</v>
      </c>
      <c r="B45" s="98">
        <v>0.68129306653077037</v>
      </c>
      <c r="C45" s="98">
        <v>0.68129306653077037</v>
      </c>
      <c r="D45" s="98">
        <v>0.68960405337418251</v>
      </c>
      <c r="E45" s="98">
        <v>0.68960405337418251</v>
      </c>
      <c r="F45" s="98">
        <v>0.68960405337418251</v>
      </c>
      <c r="G45" s="98">
        <v>0.68577097224399353</v>
      </c>
      <c r="H45" s="98">
        <v>0.6756815328902307</v>
      </c>
      <c r="I45" s="98">
        <v>0.66495077629528521</v>
      </c>
      <c r="J45" s="98">
        <v>0.6756815328902307</v>
      </c>
      <c r="K45" s="98">
        <v>0.70675422869652516</v>
      </c>
      <c r="L45" s="98">
        <v>0.69635607214417672</v>
      </c>
      <c r="M45" s="98">
        <v>0.68529697529180555</v>
      </c>
      <c r="N45" s="98">
        <v>0.69635607214417661</v>
      </c>
      <c r="O45" s="98">
        <v>0.70675422869652482</v>
      </c>
      <c r="P45" s="98">
        <v>0.69635607214417661</v>
      </c>
      <c r="Q45" s="98">
        <v>0.71657418343336599</v>
      </c>
      <c r="R45" s="98">
        <v>0.69635607214417627</v>
      </c>
      <c r="S45" s="98">
        <v>0.71384976000000222</v>
      </c>
      <c r="T45" s="98">
        <v>0.17526131999999708</v>
      </c>
      <c r="U45" s="98">
        <v>0.12751128000000025</v>
      </c>
      <c r="V45" s="98">
        <v>7.9761240000003397E-2</v>
      </c>
      <c r="W45" s="98">
        <v>8.2962360000003343E-2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1.1716601374830169</v>
      </c>
      <c r="C58" s="122">
        <v>1.0616724467206904</v>
      </c>
      <c r="D58" s="122">
        <v>0.83250811298215499</v>
      </c>
      <c r="E58" s="122">
        <v>0.63810382715541114</v>
      </c>
      <c r="F58" s="122">
        <v>0.67705211345119698</v>
      </c>
      <c r="G58" s="122">
        <v>0.62627002430137679</v>
      </c>
      <c r="H58" s="122">
        <v>0.53178277095236481</v>
      </c>
      <c r="I58" s="122">
        <v>0.51275146056184928</v>
      </c>
      <c r="J58" s="122">
        <v>0.61321972183583151</v>
      </c>
      <c r="K58" s="122">
        <v>0.66346145519617761</v>
      </c>
      <c r="L58" s="122">
        <v>0.56355797801030272</v>
      </c>
      <c r="M58" s="122">
        <v>0.4915006801872438</v>
      </c>
      <c r="N58" s="122">
        <v>0.46154426290465983</v>
      </c>
      <c r="O58" s="122">
        <v>0.47657579279352885</v>
      </c>
      <c r="P58" s="122">
        <v>0.42018890381928298</v>
      </c>
      <c r="Q58" s="122">
        <v>0.39493959777666732</v>
      </c>
      <c r="R58" s="122">
        <v>0.33504399112409733</v>
      </c>
      <c r="S58" s="122">
        <v>0.22817495928693859</v>
      </c>
      <c r="T58" s="122">
        <v>0.12560841886960733</v>
      </c>
      <c r="U58" s="122">
        <v>5.7130799943493168E-2</v>
      </c>
      <c r="V58" s="122">
        <v>2.3006679094105809E-2</v>
      </c>
      <c r="W58" s="122">
        <v>1.8040684144110516E-2</v>
      </c>
      <c r="DA58" s="130" t="s">
        <v>2128</v>
      </c>
    </row>
    <row r="59" spans="1:105" ht="12" customHeight="1" x14ac:dyDescent="0.25">
      <c r="A59" s="97" t="s">
        <v>50</v>
      </c>
      <c r="B59" s="98">
        <v>1.1716601374830169</v>
      </c>
      <c r="C59" s="98">
        <v>1.0616724467206904</v>
      </c>
      <c r="D59" s="98">
        <v>0.83250811298215499</v>
      </c>
      <c r="E59" s="98">
        <v>0.63810382715541114</v>
      </c>
      <c r="F59" s="98">
        <v>0.67705211345119698</v>
      </c>
      <c r="G59" s="98">
        <v>0.62627002430137679</v>
      </c>
      <c r="H59" s="98">
        <v>0.53178277095236481</v>
      </c>
      <c r="I59" s="98">
        <v>0.51275146056184928</v>
      </c>
      <c r="J59" s="98">
        <v>0.61321972183583151</v>
      </c>
      <c r="K59" s="98">
        <v>0.66346145519617761</v>
      </c>
      <c r="L59" s="98">
        <v>0.56355797801030272</v>
      </c>
      <c r="M59" s="98">
        <v>0.4915006801872438</v>
      </c>
      <c r="N59" s="98">
        <v>0.46154426290465983</v>
      </c>
      <c r="O59" s="98">
        <v>0.47657579279352885</v>
      </c>
      <c r="P59" s="98">
        <v>0.42018890381928298</v>
      </c>
      <c r="Q59" s="98">
        <v>0.39493959777666732</v>
      </c>
      <c r="R59" s="98">
        <v>0.33504399112409733</v>
      </c>
      <c r="S59" s="98">
        <v>0.22817495928693859</v>
      </c>
      <c r="T59" s="98">
        <v>0.12560841886960733</v>
      </c>
      <c r="U59" s="98">
        <v>5.7130799943493168E-2</v>
      </c>
      <c r="V59" s="98">
        <v>2.3006679094105809E-2</v>
      </c>
      <c r="W59" s="98">
        <v>1.8040684144110516E-2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2132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2137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2146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1.3932664338882872</v>
      </c>
      <c r="M81" s="117">
        <f t="shared" si="28"/>
        <v>1.7422286350388176</v>
      </c>
      <c r="N81" s="117">
        <f t="shared" si="28"/>
        <v>2.125161349266866</v>
      </c>
      <c r="O81" s="117">
        <f t="shared" si="28"/>
        <v>2.3358615185495677</v>
      </c>
      <c r="P81" s="117">
        <f t="shared" si="28"/>
        <v>2.319096073205777</v>
      </c>
      <c r="Q81" s="117">
        <f t="shared" si="28"/>
        <v>2.3913093663291178</v>
      </c>
      <c r="R81" s="117">
        <f t="shared" ref="R81:V81" si="29">R82+R85+R87+R100</f>
        <v>2.3952598270844989</v>
      </c>
      <c r="S81" s="117">
        <f t="shared" si="29"/>
        <v>2.2905482963711994</v>
      </c>
      <c r="T81" s="117">
        <f t="shared" si="29"/>
        <v>2.3363354204766353</v>
      </c>
      <c r="U81" s="117">
        <f t="shared" si="29"/>
        <v>2.1079420525251606</v>
      </c>
      <c r="V81" s="117">
        <f t="shared" si="29"/>
        <v>1.8825211350619342</v>
      </c>
      <c r="W81" s="117">
        <f t="shared" ref="W81" si="30">W82+W85+W87+W100</f>
        <v>1.6838292863178661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1.3932664338882872</v>
      </c>
      <c r="M100" s="122">
        <v>1.7422286350388176</v>
      </c>
      <c r="N100" s="122">
        <v>2.125161349266866</v>
      </c>
      <c r="O100" s="122">
        <v>2.3358615185495677</v>
      </c>
      <c r="P100" s="122">
        <v>2.319096073205777</v>
      </c>
      <c r="Q100" s="122">
        <v>2.3913093663291178</v>
      </c>
      <c r="R100" s="122">
        <v>2.3952598270844989</v>
      </c>
      <c r="S100" s="122">
        <v>2.2905482963711994</v>
      </c>
      <c r="T100" s="122">
        <v>2.3363354204766353</v>
      </c>
      <c r="U100" s="122">
        <v>2.1079420525251606</v>
      </c>
      <c r="V100" s="122">
        <v>1.8825211350619342</v>
      </c>
      <c r="W100" s="122">
        <v>1.6838292863178661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1.3932664338882872</v>
      </c>
      <c r="M102" s="98">
        <v>1.7422286350388176</v>
      </c>
      <c r="N102" s="98">
        <v>2.125161349266866</v>
      </c>
      <c r="O102" s="98">
        <v>2.3358615185495677</v>
      </c>
      <c r="P102" s="98">
        <v>2.319096073205777</v>
      </c>
      <c r="Q102" s="98">
        <v>2.3913093663291178</v>
      </c>
      <c r="R102" s="98">
        <v>2.3952598270844989</v>
      </c>
      <c r="S102" s="98">
        <v>2.2905482963711994</v>
      </c>
      <c r="T102" s="98">
        <v>2.3363354204766353</v>
      </c>
      <c r="U102" s="98">
        <v>2.1079420525251606</v>
      </c>
      <c r="V102" s="98">
        <v>1.8825211350619342</v>
      </c>
      <c r="W102" s="98">
        <v>1.6838292863178661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6.1068822815289634</v>
      </c>
      <c r="C143" s="117">
        <f t="shared" si="49"/>
        <v>6.5506039915495293</v>
      </c>
      <c r="D143" s="117">
        <f t="shared" si="49"/>
        <v>6.6714907871949807</v>
      </c>
      <c r="E143" s="117">
        <f t="shared" si="49"/>
        <v>7.008948128709279</v>
      </c>
      <c r="F143" s="117">
        <f t="shared" si="49"/>
        <v>9.6037146240208688</v>
      </c>
      <c r="G143" s="117">
        <f t="shared" si="49"/>
        <v>10.670586499149497</v>
      </c>
      <c r="H143" s="117">
        <f t="shared" si="49"/>
        <v>10.757378376538345</v>
      </c>
      <c r="I143" s="117">
        <f t="shared" si="49"/>
        <v>11.687494706103417</v>
      </c>
      <c r="J143" s="117">
        <f t="shared" si="49"/>
        <v>15.311927931480684</v>
      </c>
      <c r="K143" s="117">
        <f t="shared" si="49"/>
        <v>17.860851546005804</v>
      </c>
      <c r="L143" s="117">
        <f t="shared" si="49"/>
        <v>16.633235618761084</v>
      </c>
      <c r="M143" s="117">
        <f t="shared" si="49"/>
        <v>15.790223723947081</v>
      </c>
      <c r="N143" s="117">
        <f t="shared" si="49"/>
        <v>16.521083320408319</v>
      </c>
      <c r="O143" s="117">
        <f t="shared" si="49"/>
        <v>18.178132389676819</v>
      </c>
      <c r="P143" s="117">
        <f t="shared" si="49"/>
        <v>17.113682667765733</v>
      </c>
      <c r="Q143" s="117">
        <f t="shared" si="49"/>
        <v>18.928153172104185</v>
      </c>
      <c r="R143" s="117">
        <f t="shared" ref="R143:V143" si="50">R144+R146+R148+R157</f>
        <v>19.132583024681868</v>
      </c>
      <c r="S143" s="117">
        <f t="shared" si="50"/>
        <v>19.183922784913705</v>
      </c>
      <c r="T143" s="117">
        <f t="shared" si="50"/>
        <v>20.306076948785975</v>
      </c>
      <c r="U143" s="117">
        <f t="shared" si="50"/>
        <v>19.848793275102899</v>
      </c>
      <c r="V143" s="117">
        <f t="shared" si="50"/>
        <v>19.986213256595892</v>
      </c>
      <c r="W143" s="117">
        <f t="shared" ref="W143" si="51">W144+W146+W148+W157</f>
        <v>18.854420148906936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6.1068822815289634</v>
      </c>
      <c r="C157" s="122">
        <v>6.5506039915495293</v>
      </c>
      <c r="D157" s="122">
        <v>6.6714907871949807</v>
      </c>
      <c r="E157" s="122">
        <v>7.008948128709279</v>
      </c>
      <c r="F157" s="122">
        <v>9.6037146240208688</v>
      </c>
      <c r="G157" s="122">
        <v>10.670586499149497</v>
      </c>
      <c r="H157" s="122">
        <v>10.757378376538345</v>
      </c>
      <c r="I157" s="122">
        <v>11.687494706103417</v>
      </c>
      <c r="J157" s="122">
        <v>15.311927931480684</v>
      </c>
      <c r="K157" s="122">
        <v>17.860851546005804</v>
      </c>
      <c r="L157" s="122">
        <v>16.633235618761084</v>
      </c>
      <c r="M157" s="122">
        <v>15.790223723947081</v>
      </c>
      <c r="N157" s="122">
        <v>16.521083320408319</v>
      </c>
      <c r="O157" s="122">
        <v>18.178132389676819</v>
      </c>
      <c r="P157" s="122">
        <v>17.113682667765733</v>
      </c>
      <c r="Q157" s="122">
        <v>18.928153172104185</v>
      </c>
      <c r="R157" s="122">
        <v>19.132583024681868</v>
      </c>
      <c r="S157" s="122">
        <v>19.183922784913705</v>
      </c>
      <c r="T157" s="122">
        <v>20.306076948785975</v>
      </c>
      <c r="U157" s="122">
        <v>19.848793275102899</v>
      </c>
      <c r="V157" s="122">
        <v>19.986213256595892</v>
      </c>
      <c r="W157" s="122">
        <v>18.854420148906936</v>
      </c>
      <c r="DA157" s="130" t="s">
        <v>2222</v>
      </c>
    </row>
    <row r="158" spans="1:105" ht="12" customHeight="1" x14ac:dyDescent="0.25">
      <c r="A158" s="97" t="s">
        <v>50</v>
      </c>
      <c r="B158" s="98">
        <v>6.1068822815289634</v>
      </c>
      <c r="C158" s="98">
        <v>6.5506039915495293</v>
      </c>
      <c r="D158" s="98">
        <v>6.6714907871949807</v>
      </c>
      <c r="E158" s="98">
        <v>7.008948128709279</v>
      </c>
      <c r="F158" s="98">
        <v>9.6037146240208688</v>
      </c>
      <c r="G158" s="98">
        <v>10.670586499149497</v>
      </c>
      <c r="H158" s="98">
        <v>10.757378376538345</v>
      </c>
      <c r="I158" s="98">
        <v>11.687494706103417</v>
      </c>
      <c r="J158" s="98">
        <v>15.311927931480684</v>
      </c>
      <c r="K158" s="98">
        <v>17.860851546005804</v>
      </c>
      <c r="L158" s="98">
        <v>16.633235618761084</v>
      </c>
      <c r="M158" s="98">
        <v>15.790223723947081</v>
      </c>
      <c r="N158" s="98">
        <v>16.521083320408319</v>
      </c>
      <c r="O158" s="98">
        <v>18.178132389676819</v>
      </c>
      <c r="P158" s="98">
        <v>17.113682667765733</v>
      </c>
      <c r="Q158" s="98">
        <v>18.928153172104185</v>
      </c>
      <c r="R158" s="98">
        <v>19.132583024681868</v>
      </c>
      <c r="S158" s="98">
        <v>19.183922784913705</v>
      </c>
      <c r="T158" s="98">
        <v>20.306076948785975</v>
      </c>
      <c r="U158" s="98">
        <v>19.848793275102899</v>
      </c>
      <c r="V158" s="98">
        <v>19.986213256595892</v>
      </c>
      <c r="W158" s="98">
        <v>18.854420148906936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2.0889759884701671</v>
      </c>
      <c r="C161" s="117">
        <f t="shared" si="54"/>
        <v>2.0778078128526771</v>
      </c>
      <c r="D161" s="117">
        <f t="shared" si="54"/>
        <v>2.0130417178437106</v>
      </c>
      <c r="E161" s="117">
        <f t="shared" si="54"/>
        <v>1.866451353002107</v>
      </c>
      <c r="F161" s="117">
        <f t="shared" si="54"/>
        <v>2.4131133017491764</v>
      </c>
      <c r="G161" s="117">
        <f t="shared" si="54"/>
        <v>2.5787506589058973</v>
      </c>
      <c r="H161" s="117">
        <f t="shared" si="54"/>
        <v>2.5632546187795171</v>
      </c>
      <c r="I161" s="117">
        <f t="shared" si="54"/>
        <v>2.5890369514423068</v>
      </c>
      <c r="J161" s="117">
        <f t="shared" si="54"/>
        <v>3.1880614576960067</v>
      </c>
      <c r="K161" s="117">
        <f t="shared" si="54"/>
        <v>3.2558101107779884</v>
      </c>
      <c r="L161" s="117">
        <f t="shared" si="54"/>
        <v>2.7395354149186089</v>
      </c>
      <c r="M161" s="117">
        <f t="shared" si="54"/>
        <v>2.2450162498881516</v>
      </c>
      <c r="N161" s="117">
        <f t="shared" si="54"/>
        <v>1.8685477087948996</v>
      </c>
      <c r="O161" s="117">
        <f t="shared" si="54"/>
        <v>1.8575951514584481</v>
      </c>
      <c r="P161" s="117">
        <f t="shared" si="54"/>
        <v>1.5479154689240078</v>
      </c>
      <c r="Q161" s="117">
        <f t="shared" si="54"/>
        <v>1.9525395500549518</v>
      </c>
      <c r="R161" s="117">
        <f t="shared" ref="R161:V161" si="55">R162+R164+R166+R175</f>
        <v>2.881902494385872</v>
      </c>
      <c r="S161" s="117">
        <f t="shared" si="55"/>
        <v>4.3407748290512345</v>
      </c>
      <c r="T161" s="117">
        <f t="shared" si="55"/>
        <v>5.2572776493306339</v>
      </c>
      <c r="U161" s="117">
        <f t="shared" si="55"/>
        <v>5.2539916689074433</v>
      </c>
      <c r="V161" s="117">
        <f t="shared" si="55"/>
        <v>5.5825558378141249</v>
      </c>
      <c r="W161" s="117">
        <f t="shared" ref="W161" si="56">W162+W164+W166+W175</f>
        <v>6.1045507558003127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2.0889759884701671</v>
      </c>
      <c r="C175" s="122">
        <v>2.0778078128526771</v>
      </c>
      <c r="D175" s="122">
        <v>2.0130417178437106</v>
      </c>
      <c r="E175" s="122">
        <v>1.866451353002107</v>
      </c>
      <c r="F175" s="122">
        <v>2.4131133017491764</v>
      </c>
      <c r="G175" s="122">
        <v>2.5787506589058973</v>
      </c>
      <c r="H175" s="122">
        <v>2.5632546187795171</v>
      </c>
      <c r="I175" s="122">
        <v>2.5890369514423068</v>
      </c>
      <c r="J175" s="122">
        <v>3.1880614576960067</v>
      </c>
      <c r="K175" s="122">
        <v>3.2558101107779884</v>
      </c>
      <c r="L175" s="122">
        <v>2.7395354149186089</v>
      </c>
      <c r="M175" s="122">
        <v>2.2450162498881516</v>
      </c>
      <c r="N175" s="122">
        <v>1.8685477087948996</v>
      </c>
      <c r="O175" s="122">
        <v>1.8575951514584481</v>
      </c>
      <c r="P175" s="122">
        <v>1.5479154689240078</v>
      </c>
      <c r="Q175" s="122">
        <v>1.9525395500549518</v>
      </c>
      <c r="R175" s="122">
        <v>2.881902494385872</v>
      </c>
      <c r="S175" s="122">
        <v>4.3407748290512345</v>
      </c>
      <c r="T175" s="122">
        <v>5.2572776493306339</v>
      </c>
      <c r="U175" s="122">
        <v>5.2539916689074433</v>
      </c>
      <c r="V175" s="122">
        <v>5.5825558378141249</v>
      </c>
      <c r="W175" s="122">
        <v>6.1045507558003127</v>
      </c>
      <c r="DA175" s="130" t="s">
        <v>2239</v>
      </c>
    </row>
    <row r="176" spans="1:105" ht="12" customHeight="1" x14ac:dyDescent="0.25">
      <c r="A176" s="97" t="s">
        <v>50</v>
      </c>
      <c r="B176" s="98">
        <v>2.0889759884701671</v>
      </c>
      <c r="C176" s="98">
        <v>2.0778078128526771</v>
      </c>
      <c r="D176" s="98">
        <v>2.0130417178437106</v>
      </c>
      <c r="E176" s="98">
        <v>1.866451353002107</v>
      </c>
      <c r="F176" s="98">
        <v>2.4131133017491764</v>
      </c>
      <c r="G176" s="98">
        <v>2.5787506589058973</v>
      </c>
      <c r="H176" s="98">
        <v>2.5632546187795171</v>
      </c>
      <c r="I176" s="98">
        <v>2.5890369514423068</v>
      </c>
      <c r="J176" s="98">
        <v>3.1880614576960067</v>
      </c>
      <c r="K176" s="98">
        <v>3.2558101107779884</v>
      </c>
      <c r="L176" s="98">
        <v>2.7395354149186089</v>
      </c>
      <c r="M176" s="98">
        <v>2.2450162498881516</v>
      </c>
      <c r="N176" s="98">
        <v>1.8685477087948996</v>
      </c>
      <c r="O176" s="98">
        <v>1.8575951514584481</v>
      </c>
      <c r="P176" s="98">
        <v>1.5479154689240078</v>
      </c>
      <c r="Q176" s="98">
        <v>1.9525395500549518</v>
      </c>
      <c r="R176" s="98">
        <v>2.881902494385872</v>
      </c>
      <c r="S176" s="98">
        <v>4.3407748290512345</v>
      </c>
      <c r="T176" s="98">
        <v>5.2572776493306339</v>
      </c>
      <c r="U176" s="98">
        <v>5.2539916689074433</v>
      </c>
      <c r="V176" s="98">
        <v>5.5825558378141249</v>
      </c>
      <c r="W176" s="98">
        <v>6.1045507558003127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3364.0745287217487</v>
      </c>
      <c r="C24" s="117">
        <f t="shared" si="7"/>
        <v>3148.9427054398616</v>
      </c>
      <c r="D24" s="117">
        <f t="shared" si="7"/>
        <v>3584.0405467941318</v>
      </c>
      <c r="E24" s="117">
        <f t="shared" si="7"/>
        <v>3865.9569707909209</v>
      </c>
      <c r="F24" s="117">
        <f t="shared" si="7"/>
        <v>3930.6698950883715</v>
      </c>
      <c r="G24" s="117">
        <f t="shared" si="7"/>
        <v>3978.60119508754</v>
      </c>
      <c r="H24" s="117">
        <f t="shared" si="7"/>
        <v>4060.0690105088015</v>
      </c>
      <c r="I24" s="117">
        <f t="shared" si="7"/>
        <v>3868.8943584962562</v>
      </c>
      <c r="J24" s="117">
        <f t="shared" si="7"/>
        <v>3810.8167912552058</v>
      </c>
      <c r="K24" s="117">
        <f t="shared" si="7"/>
        <v>3343.7404720157833</v>
      </c>
      <c r="L24" s="117">
        <f t="shared" si="7"/>
        <v>3607.6534039292847</v>
      </c>
      <c r="M24" s="117">
        <f t="shared" si="7"/>
        <v>3524.0184524466931</v>
      </c>
      <c r="N24" s="117">
        <f t="shared" si="7"/>
        <v>3652.6134486029086</v>
      </c>
      <c r="O24" s="117">
        <f t="shared" si="7"/>
        <v>3815.9600352421025</v>
      </c>
      <c r="P24" s="117">
        <f t="shared" si="7"/>
        <v>3703.3986374628862</v>
      </c>
      <c r="Q24" s="117">
        <f t="shared" si="7"/>
        <v>4296.4502667397528</v>
      </c>
      <c r="R24" s="117">
        <f t="shared" ref="R24:V24" si="8">R25+R28+R30+R39</f>
        <v>3851.2999983419527</v>
      </c>
      <c r="S24" s="117">
        <f t="shared" si="8"/>
        <v>5012.5796560043773</v>
      </c>
      <c r="T24" s="117">
        <f t="shared" si="8"/>
        <v>3673.0948001046859</v>
      </c>
      <c r="U24" s="117">
        <f t="shared" si="8"/>
        <v>4652.8653686555372</v>
      </c>
      <c r="V24" s="117">
        <f t="shared" si="8"/>
        <v>4975.1745523099444</v>
      </c>
      <c r="W24" s="117">
        <f t="shared" ref="W24" si="9">W25+W28+W30+W39</f>
        <v>4121.069947488606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523.85233140924811</v>
      </c>
      <c r="C25" s="122">
        <f t="shared" si="10"/>
        <v>561.2462562624728</v>
      </c>
      <c r="D25" s="122">
        <f t="shared" si="10"/>
        <v>793.7021722025612</v>
      </c>
      <c r="E25" s="122">
        <f t="shared" si="10"/>
        <v>1009.2417237725817</v>
      </c>
      <c r="F25" s="122">
        <f t="shared" si="10"/>
        <v>876.34192099774725</v>
      </c>
      <c r="G25" s="122">
        <f t="shared" si="10"/>
        <v>933.13732379591227</v>
      </c>
      <c r="H25" s="122">
        <f t="shared" si="10"/>
        <v>1036.2259688221213</v>
      </c>
      <c r="I25" s="122">
        <f t="shared" si="10"/>
        <v>968.77312251001274</v>
      </c>
      <c r="J25" s="122">
        <f t="shared" si="10"/>
        <v>910.85140908180392</v>
      </c>
      <c r="K25" s="122">
        <f t="shared" si="10"/>
        <v>997.64596258029462</v>
      </c>
      <c r="L25" s="122">
        <f t="shared" si="10"/>
        <v>1015.0594452446238</v>
      </c>
      <c r="M25" s="122">
        <f t="shared" si="10"/>
        <v>964.06690549936332</v>
      </c>
      <c r="N25" s="122">
        <f t="shared" si="10"/>
        <v>1211.8835361126926</v>
      </c>
      <c r="O25" s="122">
        <f t="shared" si="10"/>
        <v>1242.7207900834528</v>
      </c>
      <c r="P25" s="122">
        <f t="shared" si="10"/>
        <v>1159.6931254708986</v>
      </c>
      <c r="Q25" s="122">
        <f t="shared" si="10"/>
        <v>1626.074433409764</v>
      </c>
      <c r="R25" s="122">
        <f t="shared" ref="R25:V25" si="11">SUM(R26:R27)</f>
        <v>1155.6359307639498</v>
      </c>
      <c r="S25" s="122">
        <f t="shared" si="11"/>
        <v>2284.6587545972479</v>
      </c>
      <c r="T25" s="122">
        <f t="shared" si="11"/>
        <v>646.20041957651313</v>
      </c>
      <c r="U25" s="122">
        <f t="shared" si="11"/>
        <v>1714.0302032108159</v>
      </c>
      <c r="V25" s="122">
        <f t="shared" si="11"/>
        <v>2334.8663692065411</v>
      </c>
      <c r="W25" s="122">
        <f t="shared" ref="W25" si="12">SUM(W26:W27)</f>
        <v>1915.5700969384163</v>
      </c>
      <c r="DA25" s="130" t="s">
        <v>2264</v>
      </c>
    </row>
    <row r="26" spans="1:105" ht="12" customHeight="1" x14ac:dyDescent="0.25">
      <c r="A26" s="97" t="s">
        <v>74</v>
      </c>
      <c r="B26" s="98">
        <v>519.38362738724311</v>
      </c>
      <c r="C26" s="98">
        <v>556.89632897904028</v>
      </c>
      <c r="D26" s="98">
        <v>786.7127025358584</v>
      </c>
      <c r="E26" s="98">
        <v>1001.7246671532738</v>
      </c>
      <c r="F26" s="98">
        <v>868.17198252912942</v>
      </c>
      <c r="G26" s="98">
        <v>924.44169824602534</v>
      </c>
      <c r="H26" s="98">
        <v>1027.2057937681168</v>
      </c>
      <c r="I26" s="98">
        <v>960.53432889326757</v>
      </c>
      <c r="J26" s="98">
        <v>902.74479501372639</v>
      </c>
      <c r="K26" s="98">
        <v>988.67093303071454</v>
      </c>
      <c r="L26" s="98">
        <v>1005.1662497643437</v>
      </c>
      <c r="M26" s="98">
        <v>954.55844434789594</v>
      </c>
      <c r="N26" s="98">
        <v>1202.4654841624811</v>
      </c>
      <c r="O26" s="98">
        <v>1230.205934212333</v>
      </c>
      <c r="P26" s="98">
        <v>1148.1841748501793</v>
      </c>
      <c r="Q26" s="98">
        <v>1609.56274678007</v>
      </c>
      <c r="R26" s="98">
        <v>1143.8907784712364</v>
      </c>
      <c r="S26" s="98">
        <v>2259.5692114188141</v>
      </c>
      <c r="T26" s="98">
        <v>637.98534643997368</v>
      </c>
      <c r="U26" s="98">
        <v>1693.9697314942705</v>
      </c>
      <c r="V26" s="98">
        <v>2308.3754329107501</v>
      </c>
      <c r="W26" s="98">
        <v>1893.7041430517113</v>
      </c>
      <c r="DA26" s="63" t="s">
        <v>2265</v>
      </c>
    </row>
    <row r="27" spans="1:105" ht="12" customHeight="1" x14ac:dyDescent="0.25">
      <c r="A27" s="97" t="s">
        <v>53</v>
      </c>
      <c r="B27" s="98">
        <v>4.4687040220050553</v>
      </c>
      <c r="C27" s="98">
        <v>4.3499272834325513</v>
      </c>
      <c r="D27" s="98">
        <v>6.9894696667028429</v>
      </c>
      <c r="E27" s="98">
        <v>7.5170566193079731</v>
      </c>
      <c r="F27" s="98">
        <v>8.1699384686177936</v>
      </c>
      <c r="G27" s="98">
        <v>8.695625549886957</v>
      </c>
      <c r="H27" s="98">
        <v>9.020175054004488</v>
      </c>
      <c r="I27" s="98">
        <v>8.2387936167451947</v>
      </c>
      <c r="J27" s="98">
        <v>8.1066140680775121</v>
      </c>
      <c r="K27" s="98">
        <v>8.9750295495801389</v>
      </c>
      <c r="L27" s="98">
        <v>9.8931954802802071</v>
      </c>
      <c r="M27" s="98">
        <v>9.5084611514674169</v>
      </c>
      <c r="N27" s="98">
        <v>9.4180519502116198</v>
      </c>
      <c r="O27" s="98">
        <v>12.514855871119726</v>
      </c>
      <c r="P27" s="98">
        <v>11.508950620719443</v>
      </c>
      <c r="Q27" s="98">
        <v>16.511686629693955</v>
      </c>
      <c r="R27" s="98">
        <v>11.745152292713271</v>
      </c>
      <c r="S27" s="98">
        <v>25.08954317843402</v>
      </c>
      <c r="T27" s="98">
        <v>8.2150731365394449</v>
      </c>
      <c r="U27" s="98">
        <v>20.060471716545432</v>
      </c>
      <c r="V27" s="98">
        <v>26.490936295790931</v>
      </c>
      <c r="W27" s="98">
        <v>21.865953886705093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253.56563057616728</v>
      </c>
      <c r="C28" s="122">
        <f t="shared" si="13"/>
        <v>339.93651913139524</v>
      </c>
      <c r="D28" s="122">
        <f t="shared" si="13"/>
        <v>289.02897292459556</v>
      </c>
      <c r="E28" s="122">
        <f t="shared" si="13"/>
        <v>466.23565403452619</v>
      </c>
      <c r="F28" s="122">
        <f t="shared" si="13"/>
        <v>257.69594316241427</v>
      </c>
      <c r="G28" s="122">
        <f t="shared" si="13"/>
        <v>250.26204460281568</v>
      </c>
      <c r="H28" s="122">
        <f t="shared" si="13"/>
        <v>321.5440934543725</v>
      </c>
      <c r="I28" s="122">
        <f t="shared" si="13"/>
        <v>311.42431542648234</v>
      </c>
      <c r="J28" s="122">
        <f t="shared" si="13"/>
        <v>237.68639115516484</v>
      </c>
      <c r="K28" s="122">
        <f t="shared" si="13"/>
        <v>194.27127130277475</v>
      </c>
      <c r="L28" s="122">
        <f t="shared" si="13"/>
        <v>167.25048771590451</v>
      </c>
      <c r="M28" s="122">
        <f t="shared" si="13"/>
        <v>216.05713118263924</v>
      </c>
      <c r="N28" s="122">
        <f t="shared" si="13"/>
        <v>413.447639523948</v>
      </c>
      <c r="O28" s="122">
        <f t="shared" si="13"/>
        <v>317.9965817673463</v>
      </c>
      <c r="P28" s="122">
        <f t="shared" si="13"/>
        <v>378.18934030003811</v>
      </c>
      <c r="Q28" s="122">
        <f t="shared" si="13"/>
        <v>373.99827106075998</v>
      </c>
      <c r="R28" s="122">
        <f t="shared" si="13"/>
        <v>404.05081274110381</v>
      </c>
      <c r="S28" s="122">
        <f t="shared" si="13"/>
        <v>564.24169314887831</v>
      </c>
      <c r="T28" s="122">
        <f t="shared" si="13"/>
        <v>527.81831467061534</v>
      </c>
      <c r="U28" s="122">
        <f t="shared" si="13"/>
        <v>481.78250512083099</v>
      </c>
      <c r="V28" s="122">
        <f t="shared" si="13"/>
        <v>323.63706223266377</v>
      </c>
      <c r="W28" s="122">
        <f t="shared" si="13"/>
        <v>271.83687289434062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253.56563057616728</v>
      </c>
      <c r="C29" s="98">
        <f>IF(RES_hhdet_fec!C29=0,0,RES_hhdet_fec!C29*1000*11630/RES_hhdet_num!C24)</f>
        <v>339.93651913139524</v>
      </c>
      <c r="D29" s="98">
        <f>IF(RES_hhdet_fec!D29=0,0,RES_hhdet_fec!D29*1000*11630/RES_hhdet_num!D24)</f>
        <v>289.02897292459556</v>
      </c>
      <c r="E29" s="98">
        <f>IF(RES_hhdet_fec!E29=0,0,RES_hhdet_fec!E29*1000*11630/RES_hhdet_num!E24)</f>
        <v>466.23565403452619</v>
      </c>
      <c r="F29" s="98">
        <f>IF(RES_hhdet_fec!F29=0,0,RES_hhdet_fec!F29*1000*11630/RES_hhdet_num!F24)</f>
        <v>257.69594316241427</v>
      </c>
      <c r="G29" s="98">
        <f>IF(RES_hhdet_fec!G29=0,0,RES_hhdet_fec!G29*1000*11630/RES_hhdet_num!G24)</f>
        <v>250.26204460281568</v>
      </c>
      <c r="H29" s="98">
        <f>IF(RES_hhdet_fec!H29=0,0,RES_hhdet_fec!H29*1000*11630/RES_hhdet_num!H24)</f>
        <v>321.5440934543725</v>
      </c>
      <c r="I29" s="98">
        <f>IF(RES_hhdet_fec!I29=0,0,RES_hhdet_fec!I29*1000*11630/RES_hhdet_num!I24)</f>
        <v>311.42431542648234</v>
      </c>
      <c r="J29" s="98">
        <f>IF(RES_hhdet_fec!J29=0,0,RES_hhdet_fec!J29*1000*11630/RES_hhdet_num!J24)</f>
        <v>237.68639115516484</v>
      </c>
      <c r="K29" s="98">
        <f>IF(RES_hhdet_fec!K29=0,0,RES_hhdet_fec!K29*1000*11630/RES_hhdet_num!K24)</f>
        <v>194.27127130277475</v>
      </c>
      <c r="L29" s="98">
        <f>IF(RES_hhdet_fec!L29=0,0,RES_hhdet_fec!L29*1000*11630/RES_hhdet_num!L24)</f>
        <v>167.25048771590451</v>
      </c>
      <c r="M29" s="98">
        <f>IF(RES_hhdet_fec!M29=0,0,RES_hhdet_fec!M29*1000*11630/RES_hhdet_num!M24)</f>
        <v>216.05713118263924</v>
      </c>
      <c r="N29" s="98">
        <f>IF(RES_hhdet_fec!N29=0,0,RES_hhdet_fec!N29*1000*11630/RES_hhdet_num!N24)</f>
        <v>413.447639523948</v>
      </c>
      <c r="O29" s="98">
        <f>IF(RES_hhdet_fec!O29=0,0,RES_hhdet_fec!O29*1000*11630/RES_hhdet_num!O24)</f>
        <v>317.9965817673463</v>
      </c>
      <c r="P29" s="98">
        <f>IF(RES_hhdet_fec!P29=0,0,RES_hhdet_fec!P29*1000*11630/RES_hhdet_num!P24)</f>
        <v>378.18934030003811</v>
      </c>
      <c r="Q29" s="98">
        <f>IF(RES_hhdet_fec!Q29=0,0,RES_hhdet_fec!Q29*1000*11630/RES_hhdet_num!Q24)</f>
        <v>373.99827106075998</v>
      </c>
      <c r="R29" s="98">
        <f>IF(RES_hhdet_fec!R29=0,0,RES_hhdet_fec!R29*1000*11630/RES_hhdet_num!R24)</f>
        <v>404.05081274110381</v>
      </c>
      <c r="S29" s="98">
        <f>IF(RES_hhdet_fec!S29=0,0,RES_hhdet_fec!S29*1000*11630/RES_hhdet_num!S24)</f>
        <v>564.24169314887831</v>
      </c>
      <c r="T29" s="98">
        <f>IF(RES_hhdet_fec!T29=0,0,RES_hhdet_fec!T29*1000*11630/RES_hhdet_num!T24)</f>
        <v>527.81831467061534</v>
      </c>
      <c r="U29" s="98">
        <f>IF(RES_hhdet_fec!U29=0,0,RES_hhdet_fec!U29*1000*11630/RES_hhdet_num!U24)</f>
        <v>481.78250512083099</v>
      </c>
      <c r="V29" s="98">
        <f>IF(RES_hhdet_fec!V29=0,0,RES_hhdet_fec!V29*1000*11630/RES_hhdet_num!V24)</f>
        <v>323.63706223266377</v>
      </c>
      <c r="W29" s="98">
        <f>IF(RES_hhdet_fec!W29=0,0,RES_hhdet_fec!W29*1000*11630/RES_hhdet_num!W24)</f>
        <v>271.83687289434062</v>
      </c>
      <c r="DA29" s="63" t="s">
        <v>2268</v>
      </c>
    </row>
    <row r="30" spans="1:105" ht="12" customHeight="1" x14ac:dyDescent="0.25">
      <c r="A30" s="121" t="s">
        <v>55</v>
      </c>
      <c r="B30" s="122">
        <v>1456.2977732415927</v>
      </c>
      <c r="C30" s="122">
        <v>1213.2306705306075</v>
      </c>
      <c r="D30" s="122">
        <v>1464.6971098658371</v>
      </c>
      <c r="E30" s="122">
        <v>1421.2526752392648</v>
      </c>
      <c r="F30" s="122">
        <v>1702.9031688872774</v>
      </c>
      <c r="G30" s="122">
        <v>1735.7154381746964</v>
      </c>
      <c r="H30" s="122">
        <v>1763.2043366367832</v>
      </c>
      <c r="I30" s="122">
        <v>1717.4794231640947</v>
      </c>
      <c r="J30" s="122">
        <v>1691.1965561375862</v>
      </c>
      <c r="K30" s="122">
        <v>1129.172926701164</v>
      </c>
      <c r="L30" s="122">
        <v>1391.7056229065702</v>
      </c>
      <c r="M30" s="122">
        <v>1370.7974793227727</v>
      </c>
      <c r="N30" s="122">
        <v>1128.8422965862719</v>
      </c>
      <c r="O30" s="122">
        <v>1240.7803395969181</v>
      </c>
      <c r="P30" s="122">
        <v>1220.2359702130345</v>
      </c>
      <c r="Q30" s="122">
        <v>1288.1133242465962</v>
      </c>
      <c r="R30" s="122">
        <v>1252.9857797446662</v>
      </c>
      <c r="S30" s="122">
        <v>1339.1804069043728</v>
      </c>
      <c r="T30" s="122">
        <v>1645.963329145766</v>
      </c>
      <c r="U30" s="122">
        <v>1658.5059552885878</v>
      </c>
      <c r="V30" s="122">
        <v>1561.050646831904</v>
      </c>
      <c r="W30" s="122">
        <v>1230.8146631616357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1456.2977732415927</v>
      </c>
      <c r="C35" s="101">
        <v>1213.2306705306075</v>
      </c>
      <c r="D35" s="101">
        <v>1480.945916563011</v>
      </c>
      <c r="E35" s="101">
        <v>1441.9107985112405</v>
      </c>
      <c r="F35" s="101">
        <v>1731.2822690597859</v>
      </c>
      <c r="G35" s="101">
        <v>1772.9773725694988</v>
      </c>
      <c r="H35" s="101">
        <v>1810.4848386611243</v>
      </c>
      <c r="I35" s="101">
        <v>1772.1242317782339</v>
      </c>
      <c r="J35" s="101">
        <v>1749.9138924419608</v>
      </c>
      <c r="K35" s="101">
        <v>1189.0345801946098</v>
      </c>
      <c r="L35" s="101">
        <v>1587.0133629926772</v>
      </c>
      <c r="M35" s="101">
        <v>1586.2527461198447</v>
      </c>
      <c r="N35" s="101">
        <v>1377.4007818908549</v>
      </c>
      <c r="O35" s="101">
        <v>1478.7506375566113</v>
      </c>
      <c r="P35" s="101">
        <v>1464.007600694845</v>
      </c>
      <c r="Q35" s="101">
        <v>1528.2488508863266</v>
      </c>
      <c r="R35" s="101">
        <v>1480.9594707589079</v>
      </c>
      <c r="S35" s="101">
        <v>1544.6759067288051</v>
      </c>
      <c r="T35" s="101">
        <v>1833.5626588644143</v>
      </c>
      <c r="U35" s="101">
        <v>1820.58099338594</v>
      </c>
      <c r="V35" s="101">
        <v>1676.1205365913108</v>
      </c>
      <c r="W35" s="101">
        <v>1310.7828596178163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884.77191300461175</v>
      </c>
      <c r="E36" s="104">
        <v>865.51845409692658</v>
      </c>
      <c r="F36" s="104">
        <v>1044.8990291920068</v>
      </c>
      <c r="G36" s="104">
        <v>1078.5560922680359</v>
      </c>
      <c r="H36" s="104">
        <v>1112.5390256963121</v>
      </c>
      <c r="I36" s="104">
        <v>1094.5463921593919</v>
      </c>
      <c r="J36" s="104">
        <v>1082.680328886084</v>
      </c>
      <c r="K36" s="104">
        <v>881.52238129981413</v>
      </c>
      <c r="L36" s="104">
        <v>934.3518194888519</v>
      </c>
      <c r="M36" s="104">
        <v>987.9554922510473</v>
      </c>
      <c r="N36" s="104">
        <v>864.43362507229187</v>
      </c>
      <c r="O36" s="104">
        <v>919.86348791303089</v>
      </c>
      <c r="P36" s="104">
        <v>893.75476184618344</v>
      </c>
      <c r="Q36" s="104">
        <v>953.0511168681752</v>
      </c>
      <c r="R36" s="104">
        <v>918.94976016103442</v>
      </c>
      <c r="S36" s="104">
        <v>989.64957039365186</v>
      </c>
      <c r="T36" s="104">
        <v>1271.4760816527944</v>
      </c>
      <c r="U36" s="104">
        <v>1264.1031284978785</v>
      </c>
      <c r="V36" s="104">
        <v>1142.964651213842</v>
      </c>
      <c r="W36" s="104">
        <v>943.07455264021621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250.83767645565183</v>
      </c>
      <c r="E37" s="98">
        <v>245.06830339673004</v>
      </c>
      <c r="F37" s="98">
        <v>295.40268894362919</v>
      </c>
      <c r="G37" s="98">
        <v>305.22921882766485</v>
      </c>
      <c r="H37" s="98">
        <v>313.99629896916383</v>
      </c>
      <c r="I37" s="98">
        <v>307.58310376802791</v>
      </c>
      <c r="J37" s="98">
        <v>304.26362585694937</v>
      </c>
      <c r="K37" s="98">
        <v>528.41743809440061</v>
      </c>
      <c r="L37" s="98">
        <v>163.53555247282247</v>
      </c>
      <c r="M37" s="98">
        <v>274.68512973143669</v>
      </c>
      <c r="N37" s="98">
        <v>239.21077855560836</v>
      </c>
      <c r="O37" s="98">
        <v>193.42377238340242</v>
      </c>
      <c r="P37" s="98">
        <v>147.34397934423055</v>
      </c>
      <c r="Q37" s="98">
        <v>182.87856771224421</v>
      </c>
      <c r="R37" s="98">
        <v>149.35398718226813</v>
      </c>
      <c r="S37" s="98">
        <v>203.42206047301914</v>
      </c>
      <c r="T37" s="98">
        <v>460.92390703108822</v>
      </c>
      <c r="U37" s="98">
        <v>405.76329577104087</v>
      </c>
      <c r="V37" s="98">
        <v>243.6441612308632</v>
      </c>
      <c r="W37" s="98">
        <v>229.83445287259715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633.93423654895992</v>
      </c>
      <c r="E38" s="98">
        <v>620.45015070019656</v>
      </c>
      <c r="F38" s="98">
        <v>749.49634024837758</v>
      </c>
      <c r="G38" s="98">
        <v>773.32687344037095</v>
      </c>
      <c r="H38" s="98">
        <v>798.54272672714831</v>
      </c>
      <c r="I38" s="98">
        <v>786.9632883913639</v>
      </c>
      <c r="J38" s="98">
        <v>778.41670302913474</v>
      </c>
      <c r="K38" s="98">
        <v>353.10494320541363</v>
      </c>
      <c r="L38" s="98">
        <v>770.81626701602943</v>
      </c>
      <c r="M38" s="98">
        <v>713.27036251961067</v>
      </c>
      <c r="N38" s="98">
        <v>625.22284651668338</v>
      </c>
      <c r="O38" s="98">
        <v>726.43971552962842</v>
      </c>
      <c r="P38" s="98">
        <v>746.41078250195289</v>
      </c>
      <c r="Q38" s="98">
        <v>770.17254915593094</v>
      </c>
      <c r="R38" s="98">
        <v>769.59577297876626</v>
      </c>
      <c r="S38" s="98">
        <v>786.22750992063288</v>
      </c>
      <c r="T38" s="98">
        <v>810.55217462170629</v>
      </c>
      <c r="U38" s="98">
        <v>858.33983272683747</v>
      </c>
      <c r="V38" s="98">
        <v>899.32048998297876</v>
      </c>
      <c r="W38" s="98">
        <v>713.24009976761909</v>
      </c>
      <c r="DA38" s="63" t="s">
        <v>2277</v>
      </c>
    </row>
    <row r="39" spans="1:105" ht="12" customHeight="1" x14ac:dyDescent="0.25">
      <c r="A39" s="121" t="s">
        <v>54</v>
      </c>
      <c r="B39" s="122">
        <v>1130.3587934947407</v>
      </c>
      <c r="C39" s="122">
        <v>1034.529259515386</v>
      </c>
      <c r="D39" s="122">
        <v>1036.6122918011381</v>
      </c>
      <c r="E39" s="122">
        <v>969.22691774454825</v>
      </c>
      <c r="F39" s="122">
        <v>1093.7288620409327</v>
      </c>
      <c r="G39" s="122">
        <v>1059.4863885141156</v>
      </c>
      <c r="H39" s="122">
        <v>939.09461159552461</v>
      </c>
      <c r="I39" s="122">
        <v>871.21749739566621</v>
      </c>
      <c r="J39" s="122">
        <v>971.08243488065102</v>
      </c>
      <c r="K39" s="122">
        <v>1022.6503114315495</v>
      </c>
      <c r="L39" s="122">
        <v>1033.6378480621863</v>
      </c>
      <c r="M39" s="122">
        <v>973.09693644191782</v>
      </c>
      <c r="N39" s="122">
        <v>898.43997637999598</v>
      </c>
      <c r="O39" s="122">
        <v>1014.4623237943856</v>
      </c>
      <c r="P39" s="122">
        <v>945.28020147891482</v>
      </c>
      <c r="Q39" s="122">
        <v>1008.2642380226328</v>
      </c>
      <c r="R39" s="122">
        <v>1038.627475092233</v>
      </c>
      <c r="S39" s="122">
        <v>824.49880135387741</v>
      </c>
      <c r="T39" s="122">
        <v>853.11273671179106</v>
      </c>
      <c r="U39" s="122">
        <v>798.54670503530315</v>
      </c>
      <c r="V39" s="122">
        <v>755.6204740388356</v>
      </c>
      <c r="W39" s="122">
        <v>702.84831449421245</v>
      </c>
      <c r="DA39" s="130" t="s">
        <v>2278</v>
      </c>
    </row>
    <row r="40" spans="1:105" ht="12" customHeight="1" x14ac:dyDescent="0.25">
      <c r="A40" s="97" t="s">
        <v>50</v>
      </c>
      <c r="B40" s="98">
        <v>1153.1104191652396</v>
      </c>
      <c r="C40" s="98">
        <v>1123.1693898549315</v>
      </c>
      <c r="D40" s="98">
        <v>1082.042459064374</v>
      </c>
      <c r="E40" s="98">
        <v>989.00019117466491</v>
      </c>
      <c r="F40" s="98">
        <v>1159.4519164971989</v>
      </c>
      <c r="G40" s="98">
        <v>1120.6477668319837</v>
      </c>
      <c r="H40" s="98">
        <v>974.07099042703464</v>
      </c>
      <c r="I40" s="98">
        <v>908.26004167351152</v>
      </c>
      <c r="J40" s="98">
        <v>1043.50867051041</v>
      </c>
      <c r="K40" s="98">
        <v>1120.2776247801717</v>
      </c>
      <c r="L40" s="98">
        <v>1055.9442468021193</v>
      </c>
      <c r="M40" s="98">
        <v>986.08979868672145</v>
      </c>
      <c r="N40" s="98">
        <v>988.78708174388839</v>
      </c>
      <c r="O40" s="98">
        <v>1074.81885951244</v>
      </c>
      <c r="P40" s="98">
        <v>1005.4904508227029</v>
      </c>
      <c r="Q40" s="98">
        <v>1061.9199513836431</v>
      </c>
      <c r="R40" s="98">
        <v>1012.5995168019846</v>
      </c>
      <c r="S40" s="98">
        <v>946.93621511224649</v>
      </c>
      <c r="T40" s="98">
        <v>917.17232261769129</v>
      </c>
      <c r="U40" s="98">
        <v>837.39557939917324</v>
      </c>
      <c r="V40" s="98">
        <v>800.80668531341394</v>
      </c>
      <c r="W40" s="98">
        <v>760.59307462107279</v>
      </c>
      <c r="DA40" s="63" t="s">
        <v>2279</v>
      </c>
    </row>
    <row r="41" spans="1:105" ht="12" customHeight="1" x14ac:dyDescent="0.25">
      <c r="A41" s="109" t="s">
        <v>120</v>
      </c>
      <c r="B41" s="33">
        <v>1032.2286507611193</v>
      </c>
      <c r="C41" s="33">
        <v>654.18395738521963</v>
      </c>
      <c r="D41" s="33">
        <v>871.16975429991771</v>
      </c>
      <c r="E41" s="33">
        <v>904.24664094072318</v>
      </c>
      <c r="F41" s="33">
        <v>889.64361109550532</v>
      </c>
      <c r="G41" s="33">
        <v>874.85619170253244</v>
      </c>
      <c r="H41" s="33">
        <v>831.97989782461218</v>
      </c>
      <c r="I41" s="33">
        <v>751.37345265812269</v>
      </c>
      <c r="J41" s="33">
        <v>713.69052336804305</v>
      </c>
      <c r="K41" s="33">
        <v>658.7543885522457</v>
      </c>
      <c r="L41" s="33">
        <v>949.14845002832169</v>
      </c>
      <c r="M41" s="33">
        <v>926.72260933457358</v>
      </c>
      <c r="N41" s="33">
        <v>561.68958810317349</v>
      </c>
      <c r="O41" s="33">
        <v>820.72948314080918</v>
      </c>
      <c r="P41" s="33">
        <v>765.96663180929932</v>
      </c>
      <c r="Q41" s="33">
        <v>855.81746045670366</v>
      </c>
      <c r="R41" s="33">
        <v>1110.8304067451036</v>
      </c>
      <c r="S41" s="33">
        <v>461.67913622853291</v>
      </c>
      <c r="T41" s="33">
        <v>653.42308434644713</v>
      </c>
      <c r="U41" s="33">
        <v>675.66052902751835</v>
      </c>
      <c r="V41" s="33">
        <v>627.11481301091317</v>
      </c>
      <c r="W41" s="33">
        <v>527.97679816228072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3322.648660056765</v>
      </c>
      <c r="C43" s="117">
        <f t="shared" si="14"/>
        <v>3120.3340408009758</v>
      </c>
      <c r="D43" s="117">
        <f t="shared" si="14"/>
        <v>3525.1100946610877</v>
      </c>
      <c r="E43" s="117">
        <f t="shared" si="14"/>
        <v>3759.9245491802453</v>
      </c>
      <c r="F43" s="117">
        <f t="shared" si="14"/>
        <v>3967.2616474487477</v>
      </c>
      <c r="G43" s="117">
        <f t="shared" si="14"/>
        <v>3945.0904618665031</v>
      </c>
      <c r="H43" s="117">
        <f t="shared" si="14"/>
        <v>3886.0747900740312</v>
      </c>
      <c r="I43" s="117">
        <f t="shared" si="14"/>
        <v>3697.4563653049008</v>
      </c>
      <c r="J43" s="117">
        <f t="shared" si="14"/>
        <v>3703.1238787159696</v>
      </c>
      <c r="K43" s="117">
        <f t="shared" si="14"/>
        <v>3203.975377149497</v>
      </c>
      <c r="L43" s="117">
        <f t="shared" si="14"/>
        <v>3586.6090105825533</v>
      </c>
      <c r="M43" s="117">
        <f t="shared" si="14"/>
        <v>3639.8194830952802</v>
      </c>
      <c r="N43" s="117">
        <f t="shared" si="14"/>
        <v>3713.4985976003954</v>
      </c>
      <c r="O43" s="117">
        <f t="shared" si="14"/>
        <v>3805.6127516876099</v>
      </c>
      <c r="P43" s="117">
        <f t="shared" si="14"/>
        <v>3761.9951560730378</v>
      </c>
      <c r="Q43" s="117">
        <f t="shared" si="14"/>
        <v>3980.878585966113</v>
      </c>
      <c r="R43" s="117">
        <f t="shared" ref="R43:V43" si="15">R44+R47+R49+R58</f>
        <v>4016.9354875986005</v>
      </c>
      <c r="S43" s="117">
        <f t="shared" si="15"/>
        <v>4547.8534625441607</v>
      </c>
      <c r="T43" s="117">
        <f t="shared" si="15"/>
        <v>3744.4468516460306</v>
      </c>
      <c r="U43" s="117">
        <f t="shared" si="15"/>
        <v>4055.3024411640786</v>
      </c>
      <c r="V43" s="117">
        <f t="shared" si="15"/>
        <v>4389.2313657927443</v>
      </c>
      <c r="W43" s="117">
        <f t="shared" ref="W43" si="16">W44+W47+W49+W58</f>
        <v>4466.8796959125893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482.33442409303228</v>
      </c>
      <c r="C44" s="122">
        <f t="shared" si="17"/>
        <v>517.87728535296912</v>
      </c>
      <c r="D44" s="122">
        <f t="shared" si="17"/>
        <v>645.36823984247872</v>
      </c>
      <c r="E44" s="122">
        <f t="shared" si="17"/>
        <v>763.39414301136696</v>
      </c>
      <c r="F44" s="122">
        <f t="shared" si="17"/>
        <v>831.8813001374092</v>
      </c>
      <c r="G44" s="122">
        <f t="shared" si="17"/>
        <v>859.91671453203844</v>
      </c>
      <c r="H44" s="122">
        <f t="shared" si="17"/>
        <v>876.8218813123467</v>
      </c>
      <c r="I44" s="122">
        <f t="shared" si="17"/>
        <v>857.17516870700399</v>
      </c>
      <c r="J44" s="122">
        <f t="shared" si="17"/>
        <v>854.35740727189864</v>
      </c>
      <c r="K44" s="122">
        <f t="shared" si="17"/>
        <v>855.65669137073166</v>
      </c>
      <c r="L44" s="122">
        <f t="shared" si="17"/>
        <v>928.04514937712781</v>
      </c>
      <c r="M44" s="122">
        <f t="shared" si="17"/>
        <v>962.75507238813088</v>
      </c>
      <c r="N44" s="122">
        <f t="shared" si="17"/>
        <v>1045.8891801815862</v>
      </c>
      <c r="O44" s="122">
        <f t="shared" si="17"/>
        <v>1085.2261973462525</v>
      </c>
      <c r="P44" s="122">
        <f t="shared" si="17"/>
        <v>1099.2833431413358</v>
      </c>
      <c r="Q44" s="122">
        <f t="shared" si="17"/>
        <v>1233.1027000279173</v>
      </c>
      <c r="R44" s="122">
        <f t="shared" ref="R44:V44" si="18">SUM(R45:R46)</f>
        <v>1331.844090006208</v>
      </c>
      <c r="S44" s="122">
        <f t="shared" si="18"/>
        <v>1878.1173029445767</v>
      </c>
      <c r="T44" s="122">
        <f t="shared" si="18"/>
        <v>818.34986992431357</v>
      </c>
      <c r="U44" s="122">
        <f t="shared" si="18"/>
        <v>1177.9109798307436</v>
      </c>
      <c r="V44" s="122">
        <f t="shared" si="18"/>
        <v>1585.0845066746858</v>
      </c>
      <c r="W44" s="122">
        <f t="shared" ref="W44" si="19">SUM(W45:W46)</f>
        <v>2005.914458028293</v>
      </c>
      <c r="DA44" s="130" t="s">
        <v>2282</v>
      </c>
    </row>
    <row r="45" spans="1:105" ht="12" customHeight="1" x14ac:dyDescent="0.25">
      <c r="A45" s="97" t="s">
        <v>216</v>
      </c>
      <c r="B45" s="98">
        <v>477.69531194092781</v>
      </c>
      <c r="C45" s="98">
        <v>513.38037230242094</v>
      </c>
      <c r="D45" s="98">
        <v>639.05247217717488</v>
      </c>
      <c r="E45" s="98">
        <v>757.09285493226537</v>
      </c>
      <c r="F45" s="98">
        <v>823.30338581787453</v>
      </c>
      <c r="G45" s="98">
        <v>851.07647518099668</v>
      </c>
      <c r="H45" s="98">
        <v>868.40373352382107</v>
      </c>
      <c r="I45" s="98">
        <v>848.96382014618621</v>
      </c>
      <c r="J45" s="98">
        <v>845.61762972873544</v>
      </c>
      <c r="K45" s="98">
        <v>846.72453411263757</v>
      </c>
      <c r="L45" s="98">
        <v>917.54714339986162</v>
      </c>
      <c r="M45" s="98">
        <v>951.82086689972527</v>
      </c>
      <c r="N45" s="98">
        <v>1036.7043776698197</v>
      </c>
      <c r="O45" s="98">
        <v>1073.0664508863676</v>
      </c>
      <c r="P45" s="98">
        <v>1087.2226667940881</v>
      </c>
      <c r="Q45" s="98">
        <v>1219.3431744532286</v>
      </c>
      <c r="R45" s="98">
        <v>1317.0643910053502</v>
      </c>
      <c r="S45" s="98">
        <v>1855.7558945908352</v>
      </c>
      <c r="T45" s="98">
        <v>807.12530712531009</v>
      </c>
      <c r="U45" s="98">
        <v>1163.0170316301903</v>
      </c>
      <c r="V45" s="98">
        <v>1565.4450261779757</v>
      </c>
      <c r="W45" s="98">
        <v>1980.8917197452722</v>
      </c>
      <c r="DA45" s="63" t="s">
        <v>2283</v>
      </c>
    </row>
    <row r="46" spans="1:105" ht="12" customHeight="1" x14ac:dyDescent="0.25">
      <c r="A46" s="97" t="s">
        <v>53</v>
      </c>
      <c r="B46" s="98">
        <v>4.6391121521044703</v>
      </c>
      <c r="C46" s="98">
        <v>4.4969130505481605</v>
      </c>
      <c r="D46" s="98">
        <v>6.3157676653038015</v>
      </c>
      <c r="E46" s="98">
        <v>6.3012880791016359</v>
      </c>
      <c r="F46" s="98">
        <v>8.5779143195346919</v>
      </c>
      <c r="G46" s="98">
        <v>8.8402393510417916</v>
      </c>
      <c r="H46" s="98">
        <v>8.4181477885256246</v>
      </c>
      <c r="I46" s="98">
        <v>8.2113485608177363</v>
      </c>
      <c r="J46" s="98">
        <v>8.7397775431631448</v>
      </c>
      <c r="K46" s="98">
        <v>8.9321572580941382</v>
      </c>
      <c r="L46" s="98">
        <v>10.498005977266244</v>
      </c>
      <c r="M46" s="98">
        <v>10.934205488405643</v>
      </c>
      <c r="N46" s="98">
        <v>9.1848025117665539</v>
      </c>
      <c r="O46" s="98">
        <v>12.159746459884833</v>
      </c>
      <c r="P46" s="98">
        <v>12.060676347247664</v>
      </c>
      <c r="Q46" s="98">
        <v>13.759525574688771</v>
      </c>
      <c r="R46" s="98">
        <v>14.779699000857814</v>
      </c>
      <c r="S46" s="98">
        <v>22.361408353741663</v>
      </c>
      <c r="T46" s="98">
        <v>11.224562799003449</v>
      </c>
      <c r="U46" s="98">
        <v>14.893948200553318</v>
      </c>
      <c r="V46" s="98">
        <v>19.639480496710167</v>
      </c>
      <c r="W46" s="98">
        <v>25.022738283020768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253.65638726562526</v>
      </c>
      <c r="C47" s="122">
        <f t="shared" si="20"/>
        <v>351.94329602988654</v>
      </c>
      <c r="D47" s="122">
        <f t="shared" si="20"/>
        <v>345.38140127694243</v>
      </c>
      <c r="E47" s="122">
        <f t="shared" si="20"/>
        <v>567.76312450642956</v>
      </c>
      <c r="F47" s="122">
        <f t="shared" si="20"/>
        <v>292.39520316808114</v>
      </c>
      <c r="G47" s="122">
        <f t="shared" si="20"/>
        <v>256.31663761946243</v>
      </c>
      <c r="H47" s="122">
        <f t="shared" si="20"/>
        <v>287.77317056148581</v>
      </c>
      <c r="I47" s="122">
        <f t="shared" si="20"/>
        <v>240.91571385312233</v>
      </c>
      <c r="J47" s="122">
        <f t="shared" si="20"/>
        <v>175.18225157021584</v>
      </c>
      <c r="K47" s="122">
        <f t="shared" si="20"/>
        <v>181.84282636980538</v>
      </c>
      <c r="L47" s="122">
        <f t="shared" si="20"/>
        <v>211.83763099337293</v>
      </c>
      <c r="M47" s="122">
        <f t="shared" si="20"/>
        <v>304.87418432936533</v>
      </c>
      <c r="N47" s="122">
        <f t="shared" si="20"/>
        <v>587.27208927341826</v>
      </c>
      <c r="O47" s="122">
        <f t="shared" si="20"/>
        <v>417.36031645712592</v>
      </c>
      <c r="P47" s="122">
        <f t="shared" si="20"/>
        <v>456.89766263050427</v>
      </c>
      <c r="Q47" s="122">
        <f t="shared" si="20"/>
        <v>429.35849349488956</v>
      </c>
      <c r="R47" s="122">
        <f t="shared" si="20"/>
        <v>390.93086288453907</v>
      </c>
      <c r="S47" s="122">
        <f t="shared" si="20"/>
        <v>508.20024517543806</v>
      </c>
      <c r="T47" s="122">
        <f t="shared" si="20"/>
        <v>432.36593276333622</v>
      </c>
      <c r="U47" s="122">
        <f t="shared" si="20"/>
        <v>417.28930117104062</v>
      </c>
      <c r="V47" s="122">
        <f t="shared" si="20"/>
        <v>482.64984305950281</v>
      </c>
      <c r="W47" s="122">
        <f t="shared" si="20"/>
        <v>542.44790580122424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253.65638726562526</v>
      </c>
      <c r="C48" s="98">
        <f>IF(RES_hhdet_fec!C48=0,0,RES_hhdet_fec!C48*1000*11630/RES_hhdet_num!C43)</f>
        <v>351.94329602988654</v>
      </c>
      <c r="D48" s="98">
        <f>IF(RES_hhdet_fec!D48=0,0,RES_hhdet_fec!D48*1000*11630/RES_hhdet_num!D43)</f>
        <v>345.38140127694243</v>
      </c>
      <c r="E48" s="98">
        <f>IF(RES_hhdet_fec!E48=0,0,RES_hhdet_fec!E48*1000*11630/RES_hhdet_num!E43)</f>
        <v>567.76312450642956</v>
      </c>
      <c r="F48" s="98">
        <f>IF(RES_hhdet_fec!F48=0,0,RES_hhdet_fec!F48*1000*11630/RES_hhdet_num!F43)</f>
        <v>292.39520316808114</v>
      </c>
      <c r="G48" s="98">
        <f>IF(RES_hhdet_fec!G48=0,0,RES_hhdet_fec!G48*1000*11630/RES_hhdet_num!G43)</f>
        <v>256.31663761946243</v>
      </c>
      <c r="H48" s="98">
        <f>IF(RES_hhdet_fec!H48=0,0,RES_hhdet_fec!H48*1000*11630/RES_hhdet_num!H43)</f>
        <v>287.77317056148581</v>
      </c>
      <c r="I48" s="98">
        <f>IF(RES_hhdet_fec!I48=0,0,RES_hhdet_fec!I48*1000*11630/RES_hhdet_num!I43)</f>
        <v>240.91571385312233</v>
      </c>
      <c r="J48" s="98">
        <f>IF(RES_hhdet_fec!J48=0,0,RES_hhdet_fec!J48*1000*11630/RES_hhdet_num!J43)</f>
        <v>175.18225157021584</v>
      </c>
      <c r="K48" s="98">
        <f>IF(RES_hhdet_fec!K48=0,0,RES_hhdet_fec!K48*1000*11630/RES_hhdet_num!K43)</f>
        <v>181.84282636980538</v>
      </c>
      <c r="L48" s="98">
        <f>IF(RES_hhdet_fec!L48=0,0,RES_hhdet_fec!L48*1000*11630/RES_hhdet_num!L43)</f>
        <v>211.83763099337293</v>
      </c>
      <c r="M48" s="98">
        <f>IF(RES_hhdet_fec!M48=0,0,RES_hhdet_fec!M48*1000*11630/RES_hhdet_num!M43)</f>
        <v>304.87418432936533</v>
      </c>
      <c r="N48" s="98">
        <f>IF(RES_hhdet_fec!N48=0,0,RES_hhdet_fec!N48*1000*11630/RES_hhdet_num!N43)</f>
        <v>587.27208927341826</v>
      </c>
      <c r="O48" s="98">
        <f>IF(RES_hhdet_fec!O48=0,0,RES_hhdet_fec!O48*1000*11630/RES_hhdet_num!O43)</f>
        <v>417.36031645712592</v>
      </c>
      <c r="P48" s="98">
        <f>IF(RES_hhdet_fec!P48=0,0,RES_hhdet_fec!P48*1000*11630/RES_hhdet_num!P43)</f>
        <v>456.89766263050427</v>
      </c>
      <c r="Q48" s="98">
        <f>IF(RES_hhdet_fec!Q48=0,0,RES_hhdet_fec!Q48*1000*11630/RES_hhdet_num!Q43)</f>
        <v>429.35849349488956</v>
      </c>
      <c r="R48" s="98">
        <f>IF(RES_hhdet_fec!R48=0,0,RES_hhdet_fec!R48*1000*11630/RES_hhdet_num!R43)</f>
        <v>390.93086288453907</v>
      </c>
      <c r="S48" s="98">
        <f>IF(RES_hhdet_fec!S48=0,0,RES_hhdet_fec!S48*1000*11630/RES_hhdet_num!S43)</f>
        <v>508.20024517543806</v>
      </c>
      <c r="T48" s="98">
        <f>IF(RES_hhdet_fec!T48=0,0,RES_hhdet_fec!T48*1000*11630/RES_hhdet_num!T43)</f>
        <v>432.36593276333622</v>
      </c>
      <c r="U48" s="98">
        <f>IF(RES_hhdet_fec!U48=0,0,RES_hhdet_fec!U48*1000*11630/RES_hhdet_num!U43)</f>
        <v>417.28930117104062</v>
      </c>
      <c r="V48" s="98">
        <f>IF(RES_hhdet_fec!V48=0,0,RES_hhdet_fec!V48*1000*11630/RES_hhdet_num!V43)</f>
        <v>482.64984305950281</v>
      </c>
      <c r="W48" s="98">
        <f>IF(RES_hhdet_fec!W48=0,0,RES_hhdet_fec!W48*1000*11630/RES_hhdet_num!W43)</f>
        <v>542.44790580122424</v>
      </c>
      <c r="DA48" s="63" t="s">
        <v>2286</v>
      </c>
    </row>
    <row r="49" spans="1:105" ht="12" customHeight="1" x14ac:dyDescent="0.25">
      <c r="A49" s="121" t="s">
        <v>55</v>
      </c>
      <c r="B49" s="122">
        <v>1456.2977732415927</v>
      </c>
      <c r="C49" s="122">
        <v>1215.3081330721175</v>
      </c>
      <c r="D49" s="122">
        <v>1489.730821994425</v>
      </c>
      <c r="E49" s="122">
        <v>1453.0093859792571</v>
      </c>
      <c r="F49" s="122">
        <v>1736.9245805220255</v>
      </c>
      <c r="G49" s="122">
        <v>1759.1490069922174</v>
      </c>
      <c r="H49" s="122">
        <v>1776.5609453922027</v>
      </c>
      <c r="I49" s="122">
        <v>1720.1564059620923</v>
      </c>
      <c r="J49" s="122">
        <v>1684.5212114901542</v>
      </c>
      <c r="K49" s="122">
        <v>1123.831790819607</v>
      </c>
      <c r="L49" s="122">
        <v>1409.6009964992375</v>
      </c>
      <c r="M49" s="122">
        <v>1397.0280178119062</v>
      </c>
      <c r="N49" s="122">
        <v>1169.8031812274903</v>
      </c>
      <c r="O49" s="122">
        <v>1280.9751840284973</v>
      </c>
      <c r="P49" s="122">
        <v>1256.1686768073071</v>
      </c>
      <c r="Q49" s="122">
        <v>1309.6337850821574</v>
      </c>
      <c r="R49" s="122">
        <v>1256.9214459590648</v>
      </c>
      <c r="S49" s="122">
        <v>1343.4690722769431</v>
      </c>
      <c r="T49" s="122">
        <v>1645.5268508256215</v>
      </c>
      <c r="U49" s="122">
        <v>1664.746456514981</v>
      </c>
      <c r="V49" s="122">
        <v>1574.3088369098728</v>
      </c>
      <c r="W49" s="122">
        <v>1229.6021533952674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1456.2977732415927</v>
      </c>
      <c r="C54" s="101">
        <v>1215.3081330721175</v>
      </c>
      <c r="D54" s="101">
        <v>1489.730821994425</v>
      </c>
      <c r="E54" s="101">
        <v>1454.5163150112762</v>
      </c>
      <c r="F54" s="101">
        <v>1741.8839923544792</v>
      </c>
      <c r="G54" s="101">
        <v>1776.6765891724697</v>
      </c>
      <c r="H54" s="101">
        <v>1807.1355113061741</v>
      </c>
      <c r="I54" s="101">
        <v>1764.7002271030817</v>
      </c>
      <c r="J54" s="101">
        <v>1740.3463880994816</v>
      </c>
      <c r="K54" s="101">
        <v>1183.3095010658849</v>
      </c>
      <c r="L54" s="101">
        <v>1580.8165701434907</v>
      </c>
      <c r="M54" s="101">
        <v>1583.8721363973807</v>
      </c>
      <c r="N54" s="101">
        <v>1381.2006594354871</v>
      </c>
      <c r="O54" s="101">
        <v>1492.6069034032489</v>
      </c>
      <c r="P54" s="101">
        <v>1474.3105718609286</v>
      </c>
      <c r="Q54" s="101">
        <v>1530.0062409070415</v>
      </c>
      <c r="R54" s="101">
        <v>1469.0398288613947</v>
      </c>
      <c r="S54" s="101">
        <v>1532.9595403651927</v>
      </c>
      <c r="T54" s="101">
        <v>1820.0830562663702</v>
      </c>
      <c r="U54" s="101">
        <v>1819.9170674856059</v>
      </c>
      <c r="V54" s="101">
        <v>1698.2423811236526</v>
      </c>
      <c r="W54" s="101">
        <v>1332.2326953203394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865.30706349189131</v>
      </c>
      <c r="F55" s="104">
        <v>1044.1163101883546</v>
      </c>
      <c r="G55" s="104">
        <v>1077.1462901067696</v>
      </c>
      <c r="H55" s="104">
        <v>1110.8692602652825</v>
      </c>
      <c r="I55" s="104">
        <v>1090.7522132399092</v>
      </c>
      <c r="J55" s="104">
        <v>1077.5297719725852</v>
      </c>
      <c r="K55" s="104">
        <v>877.7171277315623</v>
      </c>
      <c r="L55" s="104">
        <v>932.20364468689866</v>
      </c>
      <c r="M55" s="104">
        <v>986.36943964122565</v>
      </c>
      <c r="N55" s="104">
        <v>864.40565931147182</v>
      </c>
      <c r="O55" s="104">
        <v>919.66971575383945</v>
      </c>
      <c r="P55" s="104">
        <v>893.64683569269607</v>
      </c>
      <c r="Q55" s="104">
        <v>952.74046185565055</v>
      </c>
      <c r="R55" s="104">
        <v>917.30933685034813</v>
      </c>
      <c r="S55" s="104">
        <v>987.55982981977149</v>
      </c>
      <c r="T55" s="104">
        <v>1267.2085378664892</v>
      </c>
      <c r="U55" s="104">
        <v>1265.3507969731993</v>
      </c>
      <c r="V55" s="104">
        <v>1147.7468707787241</v>
      </c>
      <c r="W55" s="104">
        <v>948.58995526709464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244.52936405182405</v>
      </c>
      <c r="F56" s="98">
        <v>294.24627417216823</v>
      </c>
      <c r="G56" s="98">
        <v>303.47968474883692</v>
      </c>
      <c r="H56" s="98">
        <v>312.09501760588637</v>
      </c>
      <c r="I56" s="98">
        <v>305.02507329818098</v>
      </c>
      <c r="J56" s="98">
        <v>301.34882706366739</v>
      </c>
      <c r="K56" s="98">
        <v>525.67127100614141</v>
      </c>
      <c r="L56" s="98">
        <v>163.3236467293595</v>
      </c>
      <c r="M56" s="98">
        <v>274.54510120660956</v>
      </c>
      <c r="N56" s="98">
        <v>239.73987002910499</v>
      </c>
      <c r="O56" s="98">
        <v>193.84124729126736</v>
      </c>
      <c r="P56" s="98">
        <v>147.4407531902435</v>
      </c>
      <c r="Q56" s="98">
        <v>182.38726067303074</v>
      </c>
      <c r="R56" s="98">
        <v>147.16855799358981</v>
      </c>
      <c r="S56" s="98">
        <v>200.13427522207866</v>
      </c>
      <c r="T56" s="98">
        <v>455.02803149786047</v>
      </c>
      <c r="U56" s="98">
        <v>404.92348922783992</v>
      </c>
      <c r="V56" s="98">
        <v>247.89087975325813</v>
      </c>
      <c r="W56" s="98">
        <v>234.78912811700263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620.77769944006741</v>
      </c>
      <c r="F57" s="98">
        <v>749.87003601618642</v>
      </c>
      <c r="G57" s="98">
        <v>773.66660535793244</v>
      </c>
      <c r="H57" s="98">
        <v>798.7742426593959</v>
      </c>
      <c r="I57" s="98">
        <v>785.72713994172841</v>
      </c>
      <c r="J57" s="98">
        <v>776.18094490891758</v>
      </c>
      <c r="K57" s="98">
        <v>352.04585672542083</v>
      </c>
      <c r="L57" s="98">
        <v>768.87999795753888</v>
      </c>
      <c r="M57" s="98">
        <v>711.82433843461592</v>
      </c>
      <c r="N57" s="98">
        <v>624.66578928236675</v>
      </c>
      <c r="O57" s="98">
        <v>725.828468462572</v>
      </c>
      <c r="P57" s="98">
        <v>746.20608250245255</v>
      </c>
      <c r="Q57" s="98">
        <v>770.35320118262007</v>
      </c>
      <c r="R57" s="98">
        <v>770.14077885675817</v>
      </c>
      <c r="S57" s="98">
        <v>787.42555459769267</v>
      </c>
      <c r="T57" s="98">
        <v>812.18050636862858</v>
      </c>
      <c r="U57" s="98">
        <v>860.42730774535971</v>
      </c>
      <c r="V57" s="98">
        <v>899.85599102546598</v>
      </c>
      <c r="W57" s="98">
        <v>713.80082715009189</v>
      </c>
      <c r="DA57" s="63" t="s">
        <v>2295</v>
      </c>
    </row>
    <row r="58" spans="1:105" ht="12" customHeight="1" x14ac:dyDescent="0.25">
      <c r="A58" s="121" t="s">
        <v>54</v>
      </c>
      <c r="B58" s="122">
        <v>1130.3600754565148</v>
      </c>
      <c r="C58" s="122">
        <v>1035.2053263460025</v>
      </c>
      <c r="D58" s="122">
        <v>1044.6296315472418</v>
      </c>
      <c r="E58" s="122">
        <v>975.75789568319169</v>
      </c>
      <c r="F58" s="122">
        <v>1106.0605636212322</v>
      </c>
      <c r="G58" s="122">
        <v>1069.7081027227846</v>
      </c>
      <c r="H58" s="122">
        <v>944.91879280799594</v>
      </c>
      <c r="I58" s="122">
        <v>879.20907678268236</v>
      </c>
      <c r="J58" s="122">
        <v>989.06300838370089</v>
      </c>
      <c r="K58" s="122">
        <v>1042.6440685893531</v>
      </c>
      <c r="L58" s="122">
        <v>1037.1252337128151</v>
      </c>
      <c r="M58" s="122">
        <v>975.16220856587779</v>
      </c>
      <c r="N58" s="122">
        <v>910.53414691790067</v>
      </c>
      <c r="O58" s="122">
        <v>1022.0510538557342</v>
      </c>
      <c r="P58" s="122">
        <v>949.64547349389068</v>
      </c>
      <c r="Q58" s="122">
        <v>1008.7836073611487</v>
      </c>
      <c r="R58" s="122">
        <v>1037.2390887487886</v>
      </c>
      <c r="S58" s="122">
        <v>818.06684214720303</v>
      </c>
      <c r="T58" s="122">
        <v>848.2041981327593</v>
      </c>
      <c r="U58" s="122">
        <v>795.35570364731336</v>
      </c>
      <c r="V58" s="122">
        <v>747.18817914868271</v>
      </c>
      <c r="W58" s="122">
        <v>688.91517868780431</v>
      </c>
      <c r="DA58" s="130" t="s">
        <v>2296</v>
      </c>
    </row>
    <row r="59" spans="1:105" ht="12" customHeight="1" x14ac:dyDescent="0.25">
      <c r="A59" s="97" t="s">
        <v>50</v>
      </c>
      <c r="B59" s="98">
        <v>1153.1104191652396</v>
      </c>
      <c r="C59" s="98">
        <v>1123.7501585280254</v>
      </c>
      <c r="D59" s="98">
        <v>1083.9554760247986</v>
      </c>
      <c r="E59" s="98">
        <v>991.54610954728855</v>
      </c>
      <c r="F59" s="98">
        <v>1161.5384376345389</v>
      </c>
      <c r="G59" s="98">
        <v>1121.1694009281298</v>
      </c>
      <c r="H59" s="98">
        <v>973.39098995197446</v>
      </c>
      <c r="I59" s="98">
        <v>907.24518109862561</v>
      </c>
      <c r="J59" s="98">
        <v>1042.2802049884922</v>
      </c>
      <c r="K59" s="98">
        <v>1119.4630355219551</v>
      </c>
      <c r="L59" s="98">
        <v>1055.6960095804675</v>
      </c>
      <c r="M59" s="98">
        <v>986.1787494107889</v>
      </c>
      <c r="N59" s="98">
        <v>989.19305298724316</v>
      </c>
      <c r="O59" s="98">
        <v>1075.3326926893446</v>
      </c>
      <c r="P59" s="98">
        <v>1005.8448353106604</v>
      </c>
      <c r="Q59" s="98">
        <v>1062.0626598155764</v>
      </c>
      <c r="R59" s="98">
        <v>1012.3027617072315</v>
      </c>
      <c r="S59" s="98">
        <v>946.71822526756466</v>
      </c>
      <c r="T59" s="98">
        <v>917.00050891290516</v>
      </c>
      <c r="U59" s="98">
        <v>838.33421294085178</v>
      </c>
      <c r="V59" s="98">
        <v>803.80652942006486</v>
      </c>
      <c r="W59" s="98">
        <v>763.63847847461443</v>
      </c>
      <c r="DA59" s="63" t="s">
        <v>2297</v>
      </c>
    </row>
    <row r="60" spans="1:105" ht="12" customHeight="1" x14ac:dyDescent="0.25">
      <c r="A60" s="109" t="s">
        <v>120</v>
      </c>
      <c r="B60" s="33">
        <v>1032.2286507611195</v>
      </c>
      <c r="C60" s="33">
        <v>654.7735525391488</v>
      </c>
      <c r="D60" s="33">
        <v>875.89780390940018</v>
      </c>
      <c r="E60" s="33">
        <v>910.55671510449304</v>
      </c>
      <c r="F60" s="33">
        <v>893.58858642996938</v>
      </c>
      <c r="G60" s="33">
        <v>876.21676895069879</v>
      </c>
      <c r="H60" s="33">
        <v>830.98262952801497</v>
      </c>
      <c r="I60" s="33">
        <v>749.55512225095936</v>
      </c>
      <c r="J60" s="33">
        <v>711.7339556545071</v>
      </c>
      <c r="K60" s="33">
        <v>657.21967488327778</v>
      </c>
      <c r="L60" s="33">
        <v>948.96094424012244</v>
      </c>
      <c r="M60" s="33">
        <v>927.30024695452119</v>
      </c>
      <c r="N60" s="33">
        <v>562.33286875749138</v>
      </c>
      <c r="O60" s="33">
        <v>821.37059562335298</v>
      </c>
      <c r="P60" s="33">
        <v>765.74756178385542</v>
      </c>
      <c r="Q60" s="33">
        <v>854.68853868995052</v>
      </c>
      <c r="R60" s="33">
        <v>1106.4433335098331</v>
      </c>
      <c r="S60" s="33">
        <v>459.80144190913546</v>
      </c>
      <c r="T60" s="33">
        <v>651.59673178002004</v>
      </c>
      <c r="U60" s="33">
        <v>679.19757042153401</v>
      </c>
      <c r="V60" s="33">
        <v>637.43568477646522</v>
      </c>
      <c r="W60" s="33">
        <v>542.28832627595057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2300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2301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</v>
      </c>
      <c r="C67" s="98">
        <f>IF(RES_hhdet_fec!C67=0,0,RES_hhdet_fec!C67*1000*11630/RES_hhdet_num!C62)</f>
        <v>0</v>
      </c>
      <c r="D67" s="98">
        <f>IF(RES_hhdet_fec!D67=0,0,RES_hhdet_fec!D67*1000*11630/RES_hhdet_num!D62)</f>
        <v>0</v>
      </c>
      <c r="E67" s="98">
        <f>IF(RES_hhdet_fec!E67=0,0,RES_hhdet_fec!E67*1000*11630/RES_hhdet_num!E62)</f>
        <v>0</v>
      </c>
      <c r="F67" s="98">
        <f>IF(RES_hhdet_fec!F67=0,0,RES_hhdet_fec!F67*1000*11630/RES_hhdet_num!F62)</f>
        <v>0</v>
      </c>
      <c r="G67" s="98">
        <f>IF(RES_hhdet_fec!G67=0,0,RES_hhdet_fec!G67*1000*11630/RES_hhdet_num!G62)</f>
        <v>0</v>
      </c>
      <c r="H67" s="98">
        <f>IF(RES_hhdet_fec!H67=0,0,RES_hhdet_fec!H67*1000*11630/RES_hhdet_num!H62)</f>
        <v>0</v>
      </c>
      <c r="I67" s="98">
        <f>IF(RES_hhdet_fec!I67=0,0,RES_hhdet_fec!I67*1000*11630/RES_hhdet_num!I62)</f>
        <v>0</v>
      </c>
      <c r="J67" s="98">
        <f>IF(RES_hhdet_fec!J67=0,0,RES_hhdet_fec!J67*1000*11630/RES_hhdet_num!J62)</f>
        <v>0</v>
      </c>
      <c r="K67" s="98">
        <f>IF(RES_hhdet_fec!K67=0,0,RES_hhdet_fec!K67*1000*11630/RES_hhdet_num!K62)</f>
        <v>0</v>
      </c>
      <c r="L67" s="98">
        <f>IF(RES_hhdet_fec!L67=0,0,RES_hhdet_fec!L67*1000*11630/RES_hhdet_num!L62)</f>
        <v>0</v>
      </c>
      <c r="M67" s="98">
        <f>IF(RES_hhdet_fec!M67=0,0,RES_hhdet_fec!M67*1000*11630/RES_hhdet_num!M62)</f>
        <v>0</v>
      </c>
      <c r="N67" s="98">
        <f>IF(RES_hhdet_fec!N67=0,0,RES_hhdet_fec!N67*1000*11630/RES_hhdet_num!N62)</f>
        <v>0</v>
      </c>
      <c r="O67" s="98">
        <f>IF(RES_hhdet_fec!O67=0,0,RES_hhdet_fec!O67*1000*11630/RES_hhdet_num!O62)</f>
        <v>0</v>
      </c>
      <c r="P67" s="98">
        <f>IF(RES_hhdet_fec!P67=0,0,RES_hhdet_fec!P67*1000*11630/RES_hhdet_num!P62)</f>
        <v>0</v>
      </c>
      <c r="Q67" s="98">
        <f>IF(RES_hhdet_fec!Q67=0,0,RES_hhdet_fec!Q67*1000*11630/RES_hhdet_num!Q62)</f>
        <v>0</v>
      </c>
      <c r="R67" s="98">
        <f>IF(RES_hhdet_fec!R67=0,0,RES_hhdet_fec!R67*1000*11630/RES_hhdet_num!R62)</f>
        <v>0</v>
      </c>
      <c r="S67" s="98">
        <f>IF(RES_hhdet_fec!S67=0,0,RES_hhdet_fec!S67*1000*11630/RES_hhdet_num!S62)</f>
        <v>0</v>
      </c>
      <c r="T67" s="98">
        <f>IF(RES_hhdet_fec!T67=0,0,RES_hhdet_fec!T67*1000*11630/RES_hhdet_num!T62)</f>
        <v>0</v>
      </c>
      <c r="U67" s="98">
        <f>IF(RES_hhdet_fec!U67=0,0,RES_hhdet_fec!U67*1000*11630/RES_hhdet_num!U62)</f>
        <v>0</v>
      </c>
      <c r="V67" s="98">
        <f>IF(RES_hhdet_fec!V67=0,0,RES_hhdet_fec!V67*1000*11630/RES_hhdet_num!V62)</f>
        <v>0</v>
      </c>
      <c r="W67" s="98">
        <f>IF(RES_hhdet_fec!W67=0,0,RES_hhdet_fec!W67*1000*11630/RES_hhdet_num!W62)</f>
        <v>0</v>
      </c>
      <c r="DA67" s="63" t="s">
        <v>2304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2305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2314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2315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2931.8239915631584</v>
      </c>
      <c r="M81" s="117">
        <f t="shared" si="28"/>
        <v>3058.3084791983606</v>
      </c>
      <c r="N81" s="117">
        <f t="shared" si="28"/>
        <v>3237.0661518896918</v>
      </c>
      <c r="O81" s="117">
        <f t="shared" si="28"/>
        <v>3282.3738325786126</v>
      </c>
      <c r="P81" s="117">
        <f t="shared" si="28"/>
        <v>3324.0894239621121</v>
      </c>
      <c r="Q81" s="117">
        <f t="shared" si="28"/>
        <v>3535.2772985575853</v>
      </c>
      <c r="R81" s="117">
        <f t="shared" ref="R81:V81" si="29">R82+R85+R87+R100</f>
        <v>3443.5631811153776</v>
      </c>
      <c r="S81" s="117">
        <f t="shared" si="29"/>
        <v>3653.746824191443</v>
      </c>
      <c r="T81" s="117">
        <f t="shared" si="29"/>
        <v>3763.071775301145</v>
      </c>
      <c r="U81" s="117">
        <f t="shared" si="29"/>
        <v>3871.0240065002099</v>
      </c>
      <c r="V81" s="117">
        <f t="shared" si="29"/>
        <v>3614.872149290587</v>
      </c>
      <c r="W81" s="117">
        <f t="shared" ref="W81" si="30">W82+W85+W87+W100</f>
        <v>3559.0977246992989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918.65380716088782</v>
      </c>
      <c r="M82" s="122">
        <f t="shared" si="31"/>
        <v>683.17452374406855</v>
      </c>
      <c r="N82" s="122">
        <f t="shared" si="31"/>
        <v>784.9889970474228</v>
      </c>
      <c r="O82" s="122">
        <f t="shared" si="31"/>
        <v>702.80768959040847</v>
      </c>
      <c r="P82" s="122">
        <f t="shared" si="31"/>
        <v>825.42666576200168</v>
      </c>
      <c r="Q82" s="122">
        <f t="shared" si="31"/>
        <v>910.02454378720006</v>
      </c>
      <c r="R82" s="122">
        <f t="shared" ref="R82:V82" si="32">SUM(R83:R84)</f>
        <v>848.3035061604154</v>
      </c>
      <c r="S82" s="122">
        <f t="shared" si="32"/>
        <v>1102.3494167636877</v>
      </c>
      <c r="T82" s="122">
        <f t="shared" si="32"/>
        <v>1076.0137418203506</v>
      </c>
      <c r="U82" s="122">
        <f t="shared" si="32"/>
        <v>1363.6334221567847</v>
      </c>
      <c r="V82" s="122">
        <f t="shared" si="32"/>
        <v>1260.1067277382811</v>
      </c>
      <c r="W82" s="122">
        <f t="shared" ref="W82" si="33">SUM(W83:W84)</f>
        <v>1468.7860641866628</v>
      </c>
      <c r="DA82" s="130" t="s">
        <v>2318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912.08558415422078</v>
      </c>
      <c r="M83" s="98">
        <v>678.41732475779577</v>
      </c>
      <c r="N83" s="98">
        <v>780.92493674444779</v>
      </c>
      <c r="O83" s="98">
        <v>698.37279139604709</v>
      </c>
      <c r="P83" s="98">
        <v>820.31762698516889</v>
      </c>
      <c r="Q83" s="98">
        <v>904.30005425935929</v>
      </c>
      <c r="R83" s="98">
        <v>842.99339691856187</v>
      </c>
      <c r="S83" s="98">
        <v>1094.9468269965946</v>
      </c>
      <c r="T83" s="98">
        <v>1067.6640131759536</v>
      </c>
      <c r="U83" s="98">
        <v>1353.8696891732161</v>
      </c>
      <c r="V83" s="98">
        <v>1251.3808031049414</v>
      </c>
      <c r="W83" s="98">
        <v>1458.5436193222802</v>
      </c>
      <c r="DA83" s="63" t="s">
        <v>2319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6.5682230066670311</v>
      </c>
      <c r="M84" s="98">
        <v>4.75719898627273</v>
      </c>
      <c r="N84" s="98">
        <v>4.064060302975002</v>
      </c>
      <c r="O84" s="98">
        <v>4.4348981943614039</v>
      </c>
      <c r="P84" s="98">
        <v>5.1090387768328327</v>
      </c>
      <c r="Q84" s="98">
        <v>5.7244895278407757</v>
      </c>
      <c r="R84" s="98">
        <v>5.3101092418534819</v>
      </c>
      <c r="S84" s="98">
        <v>7.4025897670931933</v>
      </c>
      <c r="T84" s="98">
        <v>8.3497286443968814</v>
      </c>
      <c r="U84" s="98">
        <v>9.7637329835685041</v>
      </c>
      <c r="V84" s="98">
        <v>8.7259246333396856</v>
      </c>
      <c r="W84" s="98">
        <v>10.242444864382653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56.415039996649242</v>
      </c>
      <c r="M85" s="122">
        <f t="shared" si="34"/>
        <v>336.36326222521683</v>
      </c>
      <c r="N85" s="122">
        <f t="shared" si="34"/>
        <v>648.46166617029576</v>
      </c>
      <c r="O85" s="122">
        <f t="shared" si="34"/>
        <v>521.40829033105479</v>
      </c>
      <c r="P85" s="122">
        <f t="shared" si="34"/>
        <v>510.28355170031381</v>
      </c>
      <c r="Q85" s="122">
        <f t="shared" si="34"/>
        <v>484.04907751167747</v>
      </c>
      <c r="R85" s="122">
        <f t="shared" si="34"/>
        <v>422.85332461865562</v>
      </c>
      <c r="S85" s="122">
        <f t="shared" si="34"/>
        <v>506.27045491630327</v>
      </c>
      <c r="T85" s="122">
        <f t="shared" si="34"/>
        <v>304.51932386080364</v>
      </c>
      <c r="U85" s="122">
        <f t="shared" si="34"/>
        <v>168.28764309187733</v>
      </c>
      <c r="V85" s="122">
        <f t="shared" si="34"/>
        <v>132.57408739906575</v>
      </c>
      <c r="W85" s="122">
        <f t="shared" si="34"/>
        <v>182.66723876224972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</v>
      </c>
      <c r="C86" s="98">
        <f>IF(RES_hhdet_fec!C86=0,0,RES_hhdet_fec!C86*1000*11630/RES_hhdet_num!C81)</f>
        <v>0</v>
      </c>
      <c r="D86" s="98">
        <f>IF(RES_hhdet_fec!D86=0,0,RES_hhdet_fec!D86*1000*11630/RES_hhdet_num!D81)</f>
        <v>0</v>
      </c>
      <c r="E86" s="98">
        <f>IF(RES_hhdet_fec!E86=0,0,RES_hhdet_fec!E86*1000*11630/RES_hhdet_num!E81)</f>
        <v>0</v>
      </c>
      <c r="F86" s="98">
        <f>IF(RES_hhdet_fec!F86=0,0,RES_hhdet_fec!F86*1000*11630/RES_hhdet_num!F81)</f>
        <v>0</v>
      </c>
      <c r="G86" s="98">
        <f>IF(RES_hhdet_fec!G86=0,0,RES_hhdet_fec!G86*1000*11630/RES_hhdet_num!G81)</f>
        <v>0</v>
      </c>
      <c r="H86" s="98">
        <f>IF(RES_hhdet_fec!H86=0,0,RES_hhdet_fec!H86*1000*11630/RES_hhdet_num!H81)</f>
        <v>0</v>
      </c>
      <c r="I86" s="98">
        <f>IF(RES_hhdet_fec!I86=0,0,RES_hhdet_fec!I86*1000*11630/RES_hhdet_num!I81)</f>
        <v>0</v>
      </c>
      <c r="J86" s="98">
        <f>IF(RES_hhdet_fec!J86=0,0,RES_hhdet_fec!J86*1000*11630/RES_hhdet_num!J81)</f>
        <v>0</v>
      </c>
      <c r="K86" s="98">
        <f>IF(RES_hhdet_fec!K86=0,0,RES_hhdet_fec!K86*1000*11630/RES_hhdet_num!K81)</f>
        <v>0</v>
      </c>
      <c r="L86" s="98">
        <f>IF(RES_hhdet_fec!L86=0,0,RES_hhdet_fec!L86*1000*11630/RES_hhdet_num!L81)</f>
        <v>56.415039996649242</v>
      </c>
      <c r="M86" s="98">
        <f>IF(RES_hhdet_fec!M86=0,0,RES_hhdet_fec!M86*1000*11630/RES_hhdet_num!M81)</f>
        <v>336.36326222521683</v>
      </c>
      <c r="N86" s="98">
        <f>IF(RES_hhdet_fec!N86=0,0,RES_hhdet_fec!N86*1000*11630/RES_hhdet_num!N81)</f>
        <v>648.46166617029576</v>
      </c>
      <c r="O86" s="98">
        <f>IF(RES_hhdet_fec!O86=0,0,RES_hhdet_fec!O86*1000*11630/RES_hhdet_num!O81)</f>
        <v>521.40829033105479</v>
      </c>
      <c r="P86" s="98">
        <f>IF(RES_hhdet_fec!P86=0,0,RES_hhdet_fec!P86*1000*11630/RES_hhdet_num!P81)</f>
        <v>510.28355170031381</v>
      </c>
      <c r="Q86" s="98">
        <f>IF(RES_hhdet_fec!Q86=0,0,RES_hhdet_fec!Q86*1000*11630/RES_hhdet_num!Q81)</f>
        <v>484.04907751167747</v>
      </c>
      <c r="R86" s="98">
        <f>IF(RES_hhdet_fec!R86=0,0,RES_hhdet_fec!R86*1000*11630/RES_hhdet_num!R81)</f>
        <v>422.85332461865562</v>
      </c>
      <c r="S86" s="98">
        <f>IF(RES_hhdet_fec!S86=0,0,RES_hhdet_fec!S86*1000*11630/RES_hhdet_num!S81)</f>
        <v>506.27045491630327</v>
      </c>
      <c r="T86" s="98">
        <f>IF(RES_hhdet_fec!T86=0,0,RES_hhdet_fec!T86*1000*11630/RES_hhdet_num!T81)</f>
        <v>304.51932386080364</v>
      </c>
      <c r="U86" s="98">
        <f>IF(RES_hhdet_fec!U86=0,0,RES_hhdet_fec!U86*1000*11630/RES_hhdet_num!U81)</f>
        <v>168.28764309187733</v>
      </c>
      <c r="V86" s="98">
        <f>IF(RES_hhdet_fec!V86=0,0,RES_hhdet_fec!V86*1000*11630/RES_hhdet_num!V81)</f>
        <v>132.57408739906575</v>
      </c>
      <c r="W86" s="98">
        <f>IF(RES_hhdet_fec!W86=0,0,RES_hhdet_fec!W86*1000*11630/RES_hhdet_num!W81)</f>
        <v>182.66723876224972</v>
      </c>
      <c r="DA86" s="63" t="s">
        <v>2322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946.61661285887419</v>
      </c>
      <c r="M87" s="122">
        <v>1077.3228992008412</v>
      </c>
      <c r="N87" s="122">
        <v>958.63053536212158</v>
      </c>
      <c r="O87" s="122">
        <v>1066.9118784450818</v>
      </c>
      <c r="P87" s="122">
        <v>1062.1480148898565</v>
      </c>
      <c r="Q87" s="122">
        <v>1145.663757178482</v>
      </c>
      <c r="R87" s="122">
        <v>1129.8912368913998</v>
      </c>
      <c r="S87" s="122">
        <v>1225.1527465038394</v>
      </c>
      <c r="T87" s="122">
        <v>1533.2005780821221</v>
      </c>
      <c r="U87" s="122">
        <v>1545.3952885107437</v>
      </c>
      <c r="V87" s="122">
        <v>1461.3938617870447</v>
      </c>
      <c r="W87" s="122">
        <v>1193.8167768548399</v>
      </c>
      <c r="DA87" s="130" t="s">
        <v>2323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1542.5592359589593</v>
      </c>
      <c r="M96" s="101">
        <v>1540.7878155819337</v>
      </c>
      <c r="N96" s="101">
        <v>1347.147956330236</v>
      </c>
      <c r="O96" s="101">
        <v>1479.7351771858296</v>
      </c>
      <c r="P96" s="101">
        <v>1455.5153120354671</v>
      </c>
      <c r="Q96" s="101">
        <v>1522.7858418845217</v>
      </c>
      <c r="R96" s="101">
        <v>1458.5544462794019</v>
      </c>
      <c r="S96" s="101">
        <v>1503.1804862395659</v>
      </c>
      <c r="T96" s="101">
        <v>1734.3605869574515</v>
      </c>
      <c r="U96" s="101">
        <v>1730.5865150271291</v>
      </c>
      <c r="V96" s="101">
        <v>1642.2991460191263</v>
      </c>
      <c r="W96" s="101">
        <v>1331.7744543821223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928.73703383285158</v>
      </c>
      <c r="M97" s="104">
        <v>983.00420124635082</v>
      </c>
      <c r="N97" s="104">
        <v>863.01537045404632</v>
      </c>
      <c r="O97" s="104">
        <v>918.73899092135503</v>
      </c>
      <c r="P97" s="104">
        <v>892.58040652224281</v>
      </c>
      <c r="Q97" s="104">
        <v>953.08420080810276</v>
      </c>
      <c r="R97" s="104">
        <v>917.5897412234882</v>
      </c>
      <c r="S97" s="104">
        <v>986.92014917478889</v>
      </c>
      <c r="T97" s="104">
        <v>1243.2726912745397</v>
      </c>
      <c r="U97" s="104">
        <v>1241.201173510749</v>
      </c>
      <c r="V97" s="104">
        <v>1142.6559800448058</v>
      </c>
      <c r="W97" s="104">
        <v>943.29584202636636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161.74377265114794</v>
      </c>
      <c r="M98" s="98">
        <v>272.57941195081918</v>
      </c>
      <c r="N98" s="98">
        <v>239.2558005777112</v>
      </c>
      <c r="O98" s="98">
        <v>193.76820616643934</v>
      </c>
      <c r="P98" s="98">
        <v>147.71584812275049</v>
      </c>
      <c r="Q98" s="98">
        <v>184.14576239345533</v>
      </c>
      <c r="R98" s="98">
        <v>149.09126224312163</v>
      </c>
      <c r="S98" s="98">
        <v>201.28990134896304</v>
      </c>
      <c r="T98" s="98">
        <v>433.49866374445139</v>
      </c>
      <c r="U98" s="98">
        <v>384.04306157625962</v>
      </c>
      <c r="V98" s="98">
        <v>243.92121319799492</v>
      </c>
      <c r="W98" s="98">
        <v>230.47096663414669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766.99326118170359</v>
      </c>
      <c r="M99" s="98">
        <v>710.4247892955317</v>
      </c>
      <c r="N99" s="98">
        <v>623.75956987633504</v>
      </c>
      <c r="O99" s="98">
        <v>724.97078475491571</v>
      </c>
      <c r="P99" s="98">
        <v>744.86455839949235</v>
      </c>
      <c r="Q99" s="98">
        <v>768.93843841464741</v>
      </c>
      <c r="R99" s="98">
        <v>768.49847898036671</v>
      </c>
      <c r="S99" s="98">
        <v>785.63024782582579</v>
      </c>
      <c r="T99" s="98">
        <v>809.77402753008835</v>
      </c>
      <c r="U99" s="98">
        <v>857.1581119344894</v>
      </c>
      <c r="V99" s="98">
        <v>898.73476684681066</v>
      </c>
      <c r="W99" s="98">
        <v>712.82487539221961</v>
      </c>
      <c r="DA99" s="63" t="s">
        <v>2335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1010.138531546747</v>
      </c>
      <c r="M100" s="122">
        <v>961.44779402823406</v>
      </c>
      <c r="N100" s="122">
        <v>844.98495330985179</v>
      </c>
      <c r="O100" s="122">
        <v>991.24597421206738</v>
      </c>
      <c r="P100" s="122">
        <v>926.23119160993974</v>
      </c>
      <c r="Q100" s="122">
        <v>995.5399200802259</v>
      </c>
      <c r="R100" s="122">
        <v>1042.5151134449065</v>
      </c>
      <c r="S100" s="122">
        <v>819.97420600761302</v>
      </c>
      <c r="T100" s="122">
        <v>849.33813153786855</v>
      </c>
      <c r="U100" s="122">
        <v>793.70765274080452</v>
      </c>
      <c r="V100" s="122">
        <v>760.79747236619528</v>
      </c>
      <c r="W100" s="122">
        <v>713.82764489554688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1052.4046813129507</v>
      </c>
      <c r="M102" s="98">
        <v>983.66168023479656</v>
      </c>
      <c r="N102" s="98">
        <v>987.47627089599746</v>
      </c>
      <c r="O102" s="98">
        <v>1074.380001624897</v>
      </c>
      <c r="P102" s="98">
        <v>1005.2271001353081</v>
      </c>
      <c r="Q102" s="98">
        <v>1061.8299975000348</v>
      </c>
      <c r="R102" s="98">
        <v>1012.1302791613508</v>
      </c>
      <c r="S102" s="98">
        <v>945.46778033909277</v>
      </c>
      <c r="T102" s="98">
        <v>912.11220280132954</v>
      </c>
      <c r="U102" s="98">
        <v>833.2927161245816</v>
      </c>
      <c r="V102" s="98">
        <v>801.54787186210581</v>
      </c>
      <c r="W102" s="98">
        <v>765.44046596787859</v>
      </c>
      <c r="DA102" s="63" t="s">
        <v>2338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941.96052965429271</v>
      </c>
      <c r="M103" s="33">
        <v>922.8384157953833</v>
      </c>
      <c r="N103" s="33">
        <v>561.0213978173939</v>
      </c>
      <c r="O103" s="33">
        <v>823.66472392390529</v>
      </c>
      <c r="P103" s="33">
        <v>768.36372860646838</v>
      </c>
      <c r="Q103" s="33">
        <v>859.47370319824131</v>
      </c>
      <c r="R103" s="33">
        <v>1111.7061961915915</v>
      </c>
      <c r="S103" s="33">
        <v>460.3855519922364</v>
      </c>
      <c r="T103" s="33">
        <v>634.58072026153752</v>
      </c>
      <c r="U103" s="33">
        <v>657.86196218864984</v>
      </c>
      <c r="V103" s="33">
        <v>623.06671709054353</v>
      </c>
      <c r="W103" s="33">
        <v>535.25724144272112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5057.7482182789563</v>
      </c>
      <c r="C143" s="117">
        <f t="shared" si="49"/>
        <v>4578.5203193917059</v>
      </c>
      <c r="D143" s="117">
        <f t="shared" si="49"/>
        <v>4147.8241207222363</v>
      </c>
      <c r="E143" s="117">
        <f t="shared" si="49"/>
        <v>4456.9600779874263</v>
      </c>
      <c r="F143" s="117">
        <f t="shared" si="49"/>
        <v>3830.2743204917606</v>
      </c>
      <c r="G143" s="117">
        <f t="shared" si="49"/>
        <v>3697.9649681255132</v>
      </c>
      <c r="H143" s="117">
        <f t="shared" si="49"/>
        <v>3794.5503003141012</v>
      </c>
      <c r="I143" s="117">
        <f t="shared" si="49"/>
        <v>3686.1893914852562</v>
      </c>
      <c r="J143" s="117">
        <f t="shared" si="49"/>
        <v>3591.4916529059619</v>
      </c>
      <c r="K143" s="117">
        <f t="shared" si="49"/>
        <v>3104.5699529793646</v>
      </c>
      <c r="L143" s="117">
        <f t="shared" si="49"/>
        <v>3314.3928070723659</v>
      </c>
      <c r="M143" s="117">
        <f t="shared" si="49"/>
        <v>3229.7943669432589</v>
      </c>
      <c r="N143" s="117">
        <f t="shared" si="49"/>
        <v>3444.4581866427047</v>
      </c>
      <c r="O143" s="117">
        <f t="shared" si="49"/>
        <v>3311.6165838891452</v>
      </c>
      <c r="P143" s="117">
        <f t="shared" si="49"/>
        <v>3168.4839316738216</v>
      </c>
      <c r="Q143" s="117">
        <f t="shared" si="49"/>
        <v>3295.5476509418513</v>
      </c>
      <c r="R143" s="117">
        <f t="shared" ref="R143:V143" si="50">R144+R146+R148+R157</f>
        <v>3160.9947638600302</v>
      </c>
      <c r="S143" s="117">
        <f t="shared" si="50"/>
        <v>3312.6258671890951</v>
      </c>
      <c r="T143" s="117">
        <f t="shared" si="50"/>
        <v>3410.855073728444</v>
      </c>
      <c r="U143" s="117">
        <f t="shared" si="50"/>
        <v>3452.233695510648</v>
      </c>
      <c r="V143" s="117">
        <f t="shared" si="50"/>
        <v>3373.7842620854531</v>
      </c>
      <c r="W143" s="117">
        <f t="shared" ref="W143" si="51">W144+W146+W148+W157</f>
        <v>3514.3990641288424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160.93392140924007</v>
      </c>
      <c r="C144" s="122">
        <f t="shared" si="52"/>
        <v>144.99949132610845</v>
      </c>
      <c r="D144" s="122">
        <f t="shared" si="52"/>
        <v>191.48540016369944</v>
      </c>
      <c r="E144" s="122">
        <f t="shared" si="52"/>
        <v>272.80424894394446</v>
      </c>
      <c r="F144" s="122">
        <f t="shared" si="52"/>
        <v>242.60234855891204</v>
      </c>
      <c r="G144" s="122">
        <f t="shared" si="52"/>
        <v>212.29751385178531</v>
      </c>
      <c r="H144" s="122">
        <f t="shared" si="52"/>
        <v>233.05160895665966</v>
      </c>
      <c r="I144" s="122">
        <f t="shared" si="52"/>
        <v>237.27074993199275</v>
      </c>
      <c r="J144" s="122">
        <f t="shared" si="52"/>
        <v>207.64826169043425</v>
      </c>
      <c r="K144" s="122">
        <f t="shared" si="52"/>
        <v>171.69270266671035</v>
      </c>
      <c r="L144" s="122">
        <f t="shared" si="52"/>
        <v>249.30834690664659</v>
      </c>
      <c r="M144" s="122">
        <f t="shared" si="52"/>
        <v>229.37838185762141</v>
      </c>
      <c r="N144" s="122">
        <f t="shared" si="52"/>
        <v>266.72957598904225</v>
      </c>
      <c r="O144" s="122">
        <f t="shared" si="52"/>
        <v>253.06940949650186</v>
      </c>
      <c r="P144" s="122">
        <f t="shared" si="52"/>
        <v>235.50526382643145</v>
      </c>
      <c r="Q144" s="122">
        <f t="shared" si="52"/>
        <v>300.88751442172293</v>
      </c>
      <c r="R144" s="122">
        <f t="shared" si="52"/>
        <v>238.08519302385156</v>
      </c>
      <c r="S144" s="122">
        <f t="shared" si="52"/>
        <v>309.78164437068818</v>
      </c>
      <c r="T144" s="122">
        <f t="shared" si="52"/>
        <v>285.90558697826282</v>
      </c>
      <c r="U144" s="122">
        <f t="shared" si="52"/>
        <v>316.99257897157224</v>
      </c>
      <c r="V144" s="122">
        <f t="shared" si="52"/>
        <v>314.39394741199982</v>
      </c>
      <c r="W144" s="122">
        <f t="shared" si="52"/>
        <v>340.07605436073669</v>
      </c>
      <c r="DA144" s="130" t="s">
        <v>2377</v>
      </c>
    </row>
    <row r="145" spans="1:105" ht="12" customHeight="1" x14ac:dyDescent="0.25">
      <c r="A145" s="97" t="s">
        <v>53</v>
      </c>
      <c r="B145" s="98">
        <v>160.93392140924007</v>
      </c>
      <c r="C145" s="98">
        <v>144.99949132610845</v>
      </c>
      <c r="D145" s="98">
        <v>191.48540016369944</v>
      </c>
      <c r="E145" s="98">
        <v>272.80424894394446</v>
      </c>
      <c r="F145" s="98">
        <v>242.60234855891204</v>
      </c>
      <c r="G145" s="98">
        <v>212.29751385178531</v>
      </c>
      <c r="H145" s="98">
        <v>233.05160895665966</v>
      </c>
      <c r="I145" s="98">
        <v>237.27074993199275</v>
      </c>
      <c r="J145" s="98">
        <v>207.64826169043425</v>
      </c>
      <c r="K145" s="98">
        <v>171.69270266671035</v>
      </c>
      <c r="L145" s="98">
        <v>249.30834690664659</v>
      </c>
      <c r="M145" s="98">
        <v>229.37838185762141</v>
      </c>
      <c r="N145" s="98">
        <v>266.72957598904225</v>
      </c>
      <c r="O145" s="98">
        <v>253.06940949650186</v>
      </c>
      <c r="P145" s="98">
        <v>235.50526382643145</v>
      </c>
      <c r="Q145" s="98">
        <v>300.88751442172293</v>
      </c>
      <c r="R145" s="98">
        <v>238.08519302385156</v>
      </c>
      <c r="S145" s="98">
        <v>309.78164437068818</v>
      </c>
      <c r="T145" s="98">
        <v>285.90558697826282</v>
      </c>
      <c r="U145" s="98">
        <v>316.99257897157224</v>
      </c>
      <c r="V145" s="98">
        <v>314.39394741199982</v>
      </c>
      <c r="W145" s="98">
        <v>340.07605436073669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2310.1598245183391</v>
      </c>
      <c r="C146" s="122">
        <f t="shared" si="53"/>
        <v>2191.4919204293942</v>
      </c>
      <c r="D146" s="122">
        <f t="shared" si="53"/>
        <v>1480.3877725706107</v>
      </c>
      <c r="E146" s="122">
        <f t="shared" si="53"/>
        <v>1826.0021062934538</v>
      </c>
      <c r="F146" s="122">
        <f t="shared" si="53"/>
        <v>831.52011462211635</v>
      </c>
      <c r="G146" s="122">
        <f t="shared" si="53"/>
        <v>721.19621509703757</v>
      </c>
      <c r="H146" s="122">
        <f t="shared" si="53"/>
        <v>870.8930513137326</v>
      </c>
      <c r="I146" s="122">
        <f t="shared" si="53"/>
        <v>866.46250276990202</v>
      </c>
      <c r="J146" s="122">
        <f t="shared" si="53"/>
        <v>726.59382122908562</v>
      </c>
      <c r="K146" s="122">
        <f t="shared" si="53"/>
        <v>783.88024872342987</v>
      </c>
      <c r="L146" s="122">
        <f t="shared" si="53"/>
        <v>671.28963461836634</v>
      </c>
      <c r="M146" s="122">
        <f t="shared" si="53"/>
        <v>673.1804173298699</v>
      </c>
      <c r="N146" s="122">
        <f t="shared" si="53"/>
        <v>1137.6461327956513</v>
      </c>
      <c r="O146" s="122">
        <f t="shared" si="53"/>
        <v>778.3742449426511</v>
      </c>
      <c r="P146" s="122">
        <f t="shared" si="53"/>
        <v>760.13218369287097</v>
      </c>
      <c r="Q146" s="122">
        <f t="shared" si="53"/>
        <v>704.5222259318075</v>
      </c>
      <c r="R146" s="122">
        <f t="shared" si="53"/>
        <v>657.34577554551254</v>
      </c>
      <c r="S146" s="122">
        <f t="shared" si="53"/>
        <v>883.72080854572505</v>
      </c>
      <c r="T146" s="122">
        <f t="shared" si="53"/>
        <v>722.19865494545581</v>
      </c>
      <c r="U146" s="122">
        <f t="shared" si="53"/>
        <v>780.11617446649109</v>
      </c>
      <c r="V146" s="122">
        <f t="shared" si="53"/>
        <v>835.24647591066775</v>
      </c>
      <c r="W146" s="122">
        <f t="shared" si="53"/>
        <v>1270.2602220202566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2310.1598245183391</v>
      </c>
      <c r="C147" s="98">
        <f>IF(RES_hhdet_fec!C147=0,0,RES_hhdet_fec!C147*1000*11630/RES_hhdet_num!C143)</f>
        <v>2191.4919204293942</v>
      </c>
      <c r="D147" s="98">
        <f>IF(RES_hhdet_fec!D147=0,0,RES_hhdet_fec!D147*1000*11630/RES_hhdet_num!D143)</f>
        <v>1480.3877725706107</v>
      </c>
      <c r="E147" s="98">
        <f>IF(RES_hhdet_fec!E147=0,0,RES_hhdet_fec!E147*1000*11630/RES_hhdet_num!E143)</f>
        <v>1826.0021062934538</v>
      </c>
      <c r="F147" s="98">
        <f>IF(RES_hhdet_fec!F147=0,0,RES_hhdet_fec!F147*1000*11630/RES_hhdet_num!F143)</f>
        <v>831.52011462211635</v>
      </c>
      <c r="G147" s="98">
        <f>IF(RES_hhdet_fec!G147=0,0,RES_hhdet_fec!G147*1000*11630/RES_hhdet_num!G143)</f>
        <v>721.19621509703757</v>
      </c>
      <c r="H147" s="98">
        <f>IF(RES_hhdet_fec!H147=0,0,RES_hhdet_fec!H147*1000*11630/RES_hhdet_num!H143)</f>
        <v>870.8930513137326</v>
      </c>
      <c r="I147" s="98">
        <f>IF(RES_hhdet_fec!I147=0,0,RES_hhdet_fec!I147*1000*11630/RES_hhdet_num!I143)</f>
        <v>866.46250276990202</v>
      </c>
      <c r="J147" s="98">
        <f>IF(RES_hhdet_fec!J147=0,0,RES_hhdet_fec!J147*1000*11630/RES_hhdet_num!J143)</f>
        <v>726.59382122908562</v>
      </c>
      <c r="K147" s="98">
        <f>IF(RES_hhdet_fec!K147=0,0,RES_hhdet_fec!K147*1000*11630/RES_hhdet_num!K143)</f>
        <v>783.88024872342987</v>
      </c>
      <c r="L147" s="98">
        <f>IF(RES_hhdet_fec!L147=0,0,RES_hhdet_fec!L147*1000*11630/RES_hhdet_num!L143)</f>
        <v>671.28963461836634</v>
      </c>
      <c r="M147" s="98">
        <f>IF(RES_hhdet_fec!M147=0,0,RES_hhdet_fec!M147*1000*11630/RES_hhdet_num!M143)</f>
        <v>673.1804173298699</v>
      </c>
      <c r="N147" s="98">
        <f>IF(RES_hhdet_fec!N147=0,0,RES_hhdet_fec!N147*1000*11630/RES_hhdet_num!N143)</f>
        <v>1137.6461327956513</v>
      </c>
      <c r="O147" s="98">
        <f>IF(RES_hhdet_fec!O147=0,0,RES_hhdet_fec!O147*1000*11630/RES_hhdet_num!O143)</f>
        <v>778.3742449426511</v>
      </c>
      <c r="P147" s="98">
        <f>IF(RES_hhdet_fec!P147=0,0,RES_hhdet_fec!P147*1000*11630/RES_hhdet_num!P143)</f>
        <v>760.13218369287097</v>
      </c>
      <c r="Q147" s="98">
        <f>IF(RES_hhdet_fec!Q147=0,0,RES_hhdet_fec!Q147*1000*11630/RES_hhdet_num!Q143)</f>
        <v>704.5222259318075</v>
      </c>
      <c r="R147" s="98">
        <f>IF(RES_hhdet_fec!R147=0,0,RES_hhdet_fec!R147*1000*11630/RES_hhdet_num!R143)</f>
        <v>657.34577554551254</v>
      </c>
      <c r="S147" s="98">
        <f>IF(RES_hhdet_fec!S147=0,0,RES_hhdet_fec!S147*1000*11630/RES_hhdet_num!S143)</f>
        <v>883.72080854572505</v>
      </c>
      <c r="T147" s="98">
        <f>IF(RES_hhdet_fec!T147=0,0,RES_hhdet_fec!T147*1000*11630/RES_hhdet_num!T143)</f>
        <v>722.19865494545581</v>
      </c>
      <c r="U147" s="98">
        <f>IF(RES_hhdet_fec!U147=0,0,RES_hhdet_fec!U147*1000*11630/RES_hhdet_num!U143)</f>
        <v>780.11617446649109</v>
      </c>
      <c r="V147" s="98">
        <f>IF(RES_hhdet_fec!V147=0,0,RES_hhdet_fec!V147*1000*11630/RES_hhdet_num!V143)</f>
        <v>835.24647591066775</v>
      </c>
      <c r="W147" s="98">
        <f>IF(RES_hhdet_fec!W147=0,0,RES_hhdet_fec!W147*1000*11630/RES_hhdet_num!W143)</f>
        <v>1270.2602220202566</v>
      </c>
      <c r="DA147" s="63" t="s">
        <v>2380</v>
      </c>
    </row>
    <row r="148" spans="1:105" ht="12" customHeight="1" x14ac:dyDescent="0.25">
      <c r="A148" s="121" t="s">
        <v>55</v>
      </c>
      <c r="B148" s="122">
        <v>1456.2977732415925</v>
      </c>
      <c r="C148" s="122">
        <v>1208.9526695353134</v>
      </c>
      <c r="D148" s="122">
        <v>1445.360767663233</v>
      </c>
      <c r="E148" s="122">
        <v>1395.4354720055894</v>
      </c>
      <c r="F148" s="122">
        <v>1674.319473506645</v>
      </c>
      <c r="G148" s="122">
        <v>1711.8437787467374</v>
      </c>
      <c r="H148" s="122">
        <v>1752.6219311416114</v>
      </c>
      <c r="I148" s="122">
        <v>1707.7910914713689</v>
      </c>
      <c r="J148" s="122">
        <v>1675.3414452016088</v>
      </c>
      <c r="K148" s="122">
        <v>1114.6861116247674</v>
      </c>
      <c r="L148" s="122">
        <v>1359.7624292497117</v>
      </c>
      <c r="M148" s="122">
        <v>1354.2152365513257</v>
      </c>
      <c r="N148" s="122">
        <v>1139.5007464947273</v>
      </c>
      <c r="O148" s="122">
        <v>1262.2828628197481</v>
      </c>
      <c r="P148" s="122">
        <v>1229.9111285431743</v>
      </c>
      <c r="Q148" s="122">
        <v>1286.0312905875601</v>
      </c>
      <c r="R148" s="122">
        <v>1229.2635797828266</v>
      </c>
      <c r="S148" s="122">
        <v>1292.4938773573751</v>
      </c>
      <c r="T148" s="122">
        <v>1553.9848870976246</v>
      </c>
      <c r="U148" s="122">
        <v>1561.9289803909228</v>
      </c>
      <c r="V148" s="122">
        <v>1466.6584496463006</v>
      </c>
      <c r="W148" s="122">
        <v>1196.1744906870827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1456.2977732415925</v>
      </c>
      <c r="C153" s="101">
        <v>1208.9526695353134</v>
      </c>
      <c r="D153" s="101">
        <v>1472.0340431157431</v>
      </c>
      <c r="E153" s="101">
        <v>1426.6518268773129</v>
      </c>
      <c r="F153" s="101">
        <v>1709.3363188931121</v>
      </c>
      <c r="G153" s="101">
        <v>1752.803051871552</v>
      </c>
      <c r="H153" s="101">
        <v>1797.8350653500786</v>
      </c>
      <c r="I153" s="101">
        <v>1763.1560611218999</v>
      </c>
      <c r="J153" s="101">
        <v>1738.9712457353869</v>
      </c>
      <c r="K153" s="101">
        <v>1182.3809968683447</v>
      </c>
      <c r="L153" s="101">
        <v>1578.9681045786394</v>
      </c>
      <c r="M153" s="101">
        <v>1579.9062657776651</v>
      </c>
      <c r="N153" s="101">
        <v>1377.9244302034547</v>
      </c>
      <c r="O153" s="101">
        <v>1495.4272758866359</v>
      </c>
      <c r="P153" s="101">
        <v>1462.317206675687</v>
      </c>
      <c r="Q153" s="101">
        <v>1506.6126969682589</v>
      </c>
      <c r="R153" s="101">
        <v>1443.1950361102199</v>
      </c>
      <c r="S153" s="101">
        <v>1494.5502597833679</v>
      </c>
      <c r="T153" s="101">
        <v>1743.9399759031744</v>
      </c>
      <c r="U153" s="101">
        <v>1730.1129163571363</v>
      </c>
      <c r="V153" s="101">
        <v>1619.7463104513802</v>
      </c>
      <c r="W153" s="101">
        <v>1298.6917029782126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884.37705331699419</v>
      </c>
      <c r="E154" s="104">
        <v>864.75743918628882</v>
      </c>
      <c r="F154" s="104">
        <v>1043.7380296288945</v>
      </c>
      <c r="G154" s="104">
        <v>1076.6488420074675</v>
      </c>
      <c r="H154" s="104">
        <v>1109.8723575146914</v>
      </c>
      <c r="I154" s="104">
        <v>1090.4449403045696</v>
      </c>
      <c r="J154" s="104">
        <v>1077.7873265441324</v>
      </c>
      <c r="K154" s="104">
        <v>878.83608813269393</v>
      </c>
      <c r="L154" s="104">
        <v>933.75178018952818</v>
      </c>
      <c r="M154" s="104">
        <v>988.10611831449637</v>
      </c>
      <c r="N154" s="104">
        <v>866.09853958560859</v>
      </c>
      <c r="O154" s="104">
        <v>921.83334005556151</v>
      </c>
      <c r="P154" s="104">
        <v>893.72796644138691</v>
      </c>
      <c r="Q154" s="104">
        <v>949.42237685261739</v>
      </c>
      <c r="R154" s="104">
        <v>910.95872747347187</v>
      </c>
      <c r="S154" s="104">
        <v>975.34810095730631</v>
      </c>
      <c r="T154" s="104">
        <v>1235.7314574070551</v>
      </c>
      <c r="U154" s="104">
        <v>1230.8971653864255</v>
      </c>
      <c r="V154" s="104">
        <v>1127.8812181595088</v>
      </c>
      <c r="W154" s="104">
        <v>930.03895913245708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250.72573157459013</v>
      </c>
      <c r="E155" s="98">
        <v>244.77050241713468</v>
      </c>
      <c r="F155" s="98">
        <v>294.91920126188114</v>
      </c>
      <c r="G155" s="98">
        <v>304.41572987460421</v>
      </c>
      <c r="H155" s="98">
        <v>312.87983023827297</v>
      </c>
      <c r="I155" s="98">
        <v>305.64436070513011</v>
      </c>
      <c r="J155" s="98">
        <v>301.86333033708934</v>
      </c>
      <c r="K155" s="98">
        <v>526.36416142147721</v>
      </c>
      <c r="L155" s="98">
        <v>163.35826681841863</v>
      </c>
      <c r="M155" s="98">
        <v>274.68708992727875</v>
      </c>
      <c r="N155" s="98">
        <v>239.95390205187326</v>
      </c>
      <c r="O155" s="98">
        <v>194.13855632055723</v>
      </c>
      <c r="P155" s="98">
        <v>146.87641288296373</v>
      </c>
      <c r="Q155" s="98">
        <v>180.35724026833708</v>
      </c>
      <c r="R155" s="98">
        <v>144.28259566475418</v>
      </c>
      <c r="S155" s="98">
        <v>193.85564181697262</v>
      </c>
      <c r="T155" s="98">
        <v>432.24800504096174</v>
      </c>
      <c r="U155" s="98">
        <v>382.25797552959835</v>
      </c>
      <c r="V155" s="98">
        <v>240.94552920551143</v>
      </c>
      <c r="W155" s="98">
        <v>227.12384404672065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633.65132174240398</v>
      </c>
      <c r="E156" s="98">
        <v>619.98693676915411</v>
      </c>
      <c r="F156" s="98">
        <v>748.81882836701334</v>
      </c>
      <c r="G156" s="98">
        <v>772.2331121328632</v>
      </c>
      <c r="H156" s="98">
        <v>796.9925272764184</v>
      </c>
      <c r="I156" s="98">
        <v>784.80057959943974</v>
      </c>
      <c r="J156" s="98">
        <v>775.92399620704293</v>
      </c>
      <c r="K156" s="98">
        <v>352.47192671121678</v>
      </c>
      <c r="L156" s="98">
        <v>770.39351337110952</v>
      </c>
      <c r="M156" s="98">
        <v>713.41902838721762</v>
      </c>
      <c r="N156" s="98">
        <v>626.14463753373536</v>
      </c>
      <c r="O156" s="98">
        <v>727.69478373500442</v>
      </c>
      <c r="P156" s="98">
        <v>746.85155355842323</v>
      </c>
      <c r="Q156" s="98">
        <v>769.06513658428037</v>
      </c>
      <c r="R156" s="98">
        <v>766.67613180871786</v>
      </c>
      <c r="S156" s="98">
        <v>781.49245914033361</v>
      </c>
      <c r="T156" s="98">
        <v>803.48345236609327</v>
      </c>
      <c r="U156" s="98">
        <v>848.63918985682722</v>
      </c>
      <c r="V156" s="98">
        <v>886.93568895399756</v>
      </c>
      <c r="W156" s="98">
        <v>702.91511508573637</v>
      </c>
      <c r="DA156" s="63" t="s">
        <v>2389</v>
      </c>
    </row>
    <row r="157" spans="1:105" ht="12" customHeight="1" x14ac:dyDescent="0.25">
      <c r="A157" s="121" t="s">
        <v>54</v>
      </c>
      <c r="B157" s="122">
        <v>1130.3566991097844</v>
      </c>
      <c r="C157" s="122">
        <v>1033.0762381008901</v>
      </c>
      <c r="D157" s="122">
        <v>1030.5901803246934</v>
      </c>
      <c r="E157" s="122">
        <v>962.71825074443848</v>
      </c>
      <c r="F157" s="122">
        <v>1081.8323838040867</v>
      </c>
      <c r="G157" s="122">
        <v>1052.6274604299529</v>
      </c>
      <c r="H157" s="122">
        <v>937.98370890209731</v>
      </c>
      <c r="I157" s="122">
        <v>874.66504731199245</v>
      </c>
      <c r="J157" s="122">
        <v>981.90812478483349</v>
      </c>
      <c r="K157" s="122">
        <v>1034.3108899644569</v>
      </c>
      <c r="L157" s="122">
        <v>1034.0323962976411</v>
      </c>
      <c r="M157" s="122">
        <v>973.02033120444173</v>
      </c>
      <c r="N157" s="122">
        <v>900.58173136328378</v>
      </c>
      <c r="O157" s="122">
        <v>1017.8900666302442</v>
      </c>
      <c r="P157" s="122">
        <v>942.93535561134479</v>
      </c>
      <c r="Q157" s="122">
        <v>1004.1066200007607</v>
      </c>
      <c r="R157" s="122">
        <v>1036.3002155078398</v>
      </c>
      <c r="S157" s="122">
        <v>826.62953691530663</v>
      </c>
      <c r="T157" s="122">
        <v>848.76594470710086</v>
      </c>
      <c r="U157" s="122">
        <v>793.19596168166152</v>
      </c>
      <c r="V157" s="122">
        <v>757.48538911648484</v>
      </c>
      <c r="W157" s="122">
        <v>707.8882970607666</v>
      </c>
      <c r="DA157" s="130" t="s">
        <v>2390</v>
      </c>
    </row>
    <row r="158" spans="1:105" ht="12" customHeight="1" x14ac:dyDescent="0.25">
      <c r="A158" s="97" t="s">
        <v>50</v>
      </c>
      <c r="B158" s="98">
        <v>1153.1104191652396</v>
      </c>
      <c r="C158" s="98">
        <v>1121.973414338293</v>
      </c>
      <c r="D158" s="98">
        <v>1080.1046872283816</v>
      </c>
      <c r="E158" s="98">
        <v>985.99289571024872</v>
      </c>
      <c r="F158" s="98">
        <v>1155.2125554931536</v>
      </c>
      <c r="G158" s="98">
        <v>1117.1223962652978</v>
      </c>
      <c r="H158" s="98">
        <v>972.56127104370103</v>
      </c>
      <c r="I158" s="98">
        <v>907.51219093637565</v>
      </c>
      <c r="J158" s="98">
        <v>1042.4670002005341</v>
      </c>
      <c r="K158" s="98">
        <v>1119.5128453615393</v>
      </c>
      <c r="L158" s="98">
        <v>1055.4450402139539</v>
      </c>
      <c r="M158" s="98">
        <v>985.7824271854405</v>
      </c>
      <c r="N158" s="98">
        <v>988.86224118253904</v>
      </c>
      <c r="O158" s="98">
        <v>1075.2374792776554</v>
      </c>
      <c r="P158" s="98">
        <v>1005.6272515012982</v>
      </c>
      <c r="Q158" s="98">
        <v>1061.9139671208841</v>
      </c>
      <c r="R158" s="98">
        <v>1012.0173142508327</v>
      </c>
      <c r="S158" s="98">
        <v>945.55330657052343</v>
      </c>
      <c r="T158" s="98">
        <v>913.81362626634495</v>
      </c>
      <c r="U158" s="98">
        <v>834.06225457026153</v>
      </c>
      <c r="V158" s="98">
        <v>800.55119410801706</v>
      </c>
      <c r="W158" s="98">
        <v>762.81021754821063</v>
      </c>
      <c r="DA158" s="63" t="s">
        <v>2391</v>
      </c>
    </row>
    <row r="159" spans="1:105" ht="12" customHeight="1" x14ac:dyDescent="0.25">
      <c r="A159" s="109" t="s">
        <v>120</v>
      </c>
      <c r="B159" s="33">
        <v>1032.2286507611195</v>
      </c>
      <c r="C159" s="33">
        <v>652.96723399945415</v>
      </c>
      <c r="D159" s="33">
        <v>867.98764925969579</v>
      </c>
      <c r="E159" s="33">
        <v>899.44542779985568</v>
      </c>
      <c r="F159" s="33">
        <v>884.96308219095158</v>
      </c>
      <c r="G159" s="33">
        <v>871.26268032292239</v>
      </c>
      <c r="H159" s="33">
        <v>830.23696272271798</v>
      </c>
      <c r="I159" s="33">
        <v>750.56562303898249</v>
      </c>
      <c r="J159" s="33">
        <v>712.61874411093027</v>
      </c>
      <c r="K159" s="33">
        <v>657.65142414943364</v>
      </c>
      <c r="L159" s="33">
        <v>947.94004136642627</v>
      </c>
      <c r="M159" s="33">
        <v>925.94670898316633</v>
      </c>
      <c r="N159" s="33">
        <v>561.77694446145756</v>
      </c>
      <c r="O159" s="33">
        <v>821.7672912019309</v>
      </c>
      <c r="P159" s="33">
        <v>764.51923068763426</v>
      </c>
      <c r="Q159" s="33">
        <v>852.03577695145407</v>
      </c>
      <c r="R159" s="33">
        <v>1101.4268455588988</v>
      </c>
      <c r="S159" s="33">
        <v>456.73374854734499</v>
      </c>
      <c r="T159" s="33">
        <v>639.67372909562698</v>
      </c>
      <c r="U159" s="33">
        <v>661.77702882733115</v>
      </c>
      <c r="V159" s="33">
        <v>621.99958256743878</v>
      </c>
      <c r="W159" s="33">
        <v>530.60102856906394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4371.1952034966616</v>
      </c>
      <c r="C161" s="117">
        <f t="shared" si="54"/>
        <v>4025.2500492916233</v>
      </c>
      <c r="D161" s="117">
        <f t="shared" si="54"/>
        <v>4018.2782728427646</v>
      </c>
      <c r="E161" s="117">
        <f t="shared" si="54"/>
        <v>4510.2474432284298</v>
      </c>
      <c r="F161" s="117">
        <f t="shared" si="54"/>
        <v>4147.9205010166888</v>
      </c>
      <c r="G161" s="117">
        <f t="shared" si="54"/>
        <v>3991.6986209623897</v>
      </c>
      <c r="H161" s="117">
        <f t="shared" si="54"/>
        <v>4124.7747478191923</v>
      </c>
      <c r="I161" s="117">
        <f t="shared" si="54"/>
        <v>4016.4246951766445</v>
      </c>
      <c r="J161" s="117">
        <f t="shared" si="54"/>
        <v>3991.8992416259898</v>
      </c>
      <c r="K161" s="117">
        <f t="shared" si="54"/>
        <v>3381.5736518995222</v>
      </c>
      <c r="L161" s="117">
        <f t="shared" si="54"/>
        <v>3963.3228273332261</v>
      </c>
      <c r="M161" s="117">
        <f t="shared" si="54"/>
        <v>3908.3598220510708</v>
      </c>
      <c r="N161" s="117">
        <f t="shared" si="54"/>
        <v>4113.7380872593876</v>
      </c>
      <c r="O161" s="117">
        <f t="shared" si="54"/>
        <v>3864.7165186674406</v>
      </c>
      <c r="P161" s="117">
        <f t="shared" si="54"/>
        <v>3611.6876696463037</v>
      </c>
      <c r="Q161" s="117">
        <f t="shared" si="54"/>
        <v>3526.0120728933516</v>
      </c>
      <c r="R161" s="117">
        <f t="shared" ref="R161:V161" si="55">R162+R164+R166+R175</f>
        <v>3190.5326771856189</v>
      </c>
      <c r="S161" s="117">
        <f t="shared" si="55"/>
        <v>4049.2810293213761</v>
      </c>
      <c r="T161" s="117">
        <f t="shared" si="55"/>
        <v>4149.5887365947401</v>
      </c>
      <c r="U161" s="117">
        <f t="shared" si="55"/>
        <v>4000.9163234849057</v>
      </c>
      <c r="V161" s="117">
        <f t="shared" si="55"/>
        <v>4183.9859590641618</v>
      </c>
      <c r="W161" s="117">
        <f t="shared" ref="W161" si="56">W162+W164+W166+W175</f>
        <v>4466.7880553635114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516.58430506136176</v>
      </c>
      <c r="C162" s="122">
        <f t="shared" si="57"/>
        <v>331.03902653014478</v>
      </c>
      <c r="D162" s="122">
        <f t="shared" si="57"/>
        <v>460.33832408029389</v>
      </c>
      <c r="E162" s="122">
        <f t="shared" si="57"/>
        <v>610.15013522077288</v>
      </c>
      <c r="F162" s="122">
        <f t="shared" si="57"/>
        <v>678.22706204497888</v>
      </c>
      <c r="G162" s="122">
        <f t="shared" si="57"/>
        <v>601.61301572634693</v>
      </c>
      <c r="H162" s="122">
        <f t="shared" si="57"/>
        <v>700.49855207978953</v>
      </c>
      <c r="I162" s="122">
        <f t="shared" si="57"/>
        <v>688.21124161462524</v>
      </c>
      <c r="J162" s="122">
        <f t="shared" si="57"/>
        <v>725.1141607060398</v>
      </c>
      <c r="K162" s="122">
        <f t="shared" si="57"/>
        <v>551.95880647321144</v>
      </c>
      <c r="L162" s="122">
        <f t="shared" si="57"/>
        <v>944.88623924508806</v>
      </c>
      <c r="M162" s="122">
        <f t="shared" si="57"/>
        <v>920.64145589547695</v>
      </c>
      <c r="N162" s="122">
        <f t="shared" si="57"/>
        <v>953.20600383894134</v>
      </c>
      <c r="O162" s="122">
        <f t="shared" si="57"/>
        <v>912.41631206252146</v>
      </c>
      <c r="P162" s="122">
        <f t="shared" si="57"/>
        <v>853.4493988426326</v>
      </c>
      <c r="Q162" s="122">
        <f t="shared" si="57"/>
        <v>860.51803656202731</v>
      </c>
      <c r="R162" s="122">
        <f t="shared" si="57"/>
        <v>655.38539796889825</v>
      </c>
      <c r="S162" s="122">
        <f t="shared" si="57"/>
        <v>1451.5383128945889</v>
      </c>
      <c r="T162" s="122">
        <f t="shared" si="57"/>
        <v>1282.3017629167969</v>
      </c>
      <c r="U162" s="122">
        <f t="shared" si="57"/>
        <v>1066.4027546441177</v>
      </c>
      <c r="V162" s="122">
        <f t="shared" si="57"/>
        <v>1305.9023513567454</v>
      </c>
      <c r="W162" s="122">
        <f t="shared" si="57"/>
        <v>1512.8648692584713</v>
      </c>
      <c r="DA162" s="130" t="s">
        <v>2394</v>
      </c>
    </row>
    <row r="163" spans="1:105" ht="12" customHeight="1" x14ac:dyDescent="0.25">
      <c r="A163" s="97" t="s">
        <v>53</v>
      </c>
      <c r="B163" s="33">
        <v>516.58430506136176</v>
      </c>
      <c r="C163" s="33">
        <v>331.03902653014478</v>
      </c>
      <c r="D163" s="33">
        <v>460.33832408029389</v>
      </c>
      <c r="E163" s="33">
        <v>610.15013522077288</v>
      </c>
      <c r="F163" s="33">
        <v>678.22706204497888</v>
      </c>
      <c r="G163" s="33">
        <v>601.61301572634693</v>
      </c>
      <c r="H163" s="33">
        <v>700.49855207978953</v>
      </c>
      <c r="I163" s="33">
        <v>688.21124161462524</v>
      </c>
      <c r="J163" s="33">
        <v>725.1141607060398</v>
      </c>
      <c r="K163" s="33">
        <v>551.95880647321144</v>
      </c>
      <c r="L163" s="33">
        <v>944.88623924508806</v>
      </c>
      <c r="M163" s="33">
        <v>920.64145589547695</v>
      </c>
      <c r="N163" s="33">
        <v>953.20600383894134</v>
      </c>
      <c r="O163" s="33">
        <v>912.41631206252146</v>
      </c>
      <c r="P163" s="33">
        <v>853.4493988426326</v>
      </c>
      <c r="Q163" s="33">
        <v>860.51803656202731</v>
      </c>
      <c r="R163" s="33">
        <v>655.38539796889825</v>
      </c>
      <c r="S163" s="33">
        <v>1451.5383128945889</v>
      </c>
      <c r="T163" s="33">
        <v>1282.3017629167969</v>
      </c>
      <c r="U163" s="33">
        <v>1066.4027546441177</v>
      </c>
      <c r="V163" s="33">
        <v>1305.9023513567454</v>
      </c>
      <c r="W163" s="33">
        <v>1512.8648692584713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1267.9541707861242</v>
      </c>
      <c r="C164" s="122">
        <f t="shared" si="58"/>
        <v>1448.5475268439604</v>
      </c>
      <c r="D164" s="122">
        <f t="shared" si="58"/>
        <v>1070.8719901136481</v>
      </c>
      <c r="E164" s="122">
        <f t="shared" si="58"/>
        <v>1528.2402810707329</v>
      </c>
      <c r="F164" s="122">
        <f t="shared" si="58"/>
        <v>700.01892175886485</v>
      </c>
      <c r="G164" s="122">
        <f t="shared" si="58"/>
        <v>617.59382108638204</v>
      </c>
      <c r="H164" s="122">
        <f t="shared" si="58"/>
        <v>731.70700164298523</v>
      </c>
      <c r="I164" s="122">
        <f t="shared" si="58"/>
        <v>743.31700972901911</v>
      </c>
      <c r="J164" s="122">
        <f t="shared" si="58"/>
        <v>606.05627822777831</v>
      </c>
      <c r="K164" s="122">
        <f t="shared" si="58"/>
        <v>653.31818565755043</v>
      </c>
      <c r="L164" s="122">
        <f t="shared" si="58"/>
        <v>535.45310106115267</v>
      </c>
      <c r="M164" s="122">
        <f t="shared" si="58"/>
        <v>574.98842874471552</v>
      </c>
      <c r="N164" s="122">
        <f t="shared" si="58"/>
        <v>1031.9530552193378</v>
      </c>
      <c r="O164" s="122">
        <f t="shared" si="58"/>
        <v>603.7969283425648</v>
      </c>
      <c r="P164" s="122">
        <f t="shared" si="58"/>
        <v>537.08879648291474</v>
      </c>
      <c r="Q164" s="122">
        <f t="shared" si="58"/>
        <v>357.84957992070872</v>
      </c>
      <c r="R164" s="122">
        <f t="shared" si="58"/>
        <v>301.15464500233725</v>
      </c>
      <c r="S164" s="122">
        <f t="shared" si="58"/>
        <v>514.31755785095902</v>
      </c>
      <c r="T164" s="122">
        <f t="shared" si="58"/>
        <v>519.90433229807104</v>
      </c>
      <c r="U164" s="122">
        <f t="shared" si="58"/>
        <v>624.87321284497523</v>
      </c>
      <c r="V164" s="122">
        <f t="shared" si="58"/>
        <v>687.77319566406652</v>
      </c>
      <c r="W164" s="122">
        <f t="shared" si="58"/>
        <v>1059.6386392740831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1267.9541707861242</v>
      </c>
      <c r="C165" s="98">
        <f>IF(RES_hhdet_fec!C165=0,0,RES_hhdet_fec!C165*1000*11630/RES_hhdet_num!C161)</f>
        <v>1448.5475268439604</v>
      </c>
      <c r="D165" s="98">
        <f>IF(RES_hhdet_fec!D165=0,0,RES_hhdet_fec!D165*1000*11630/RES_hhdet_num!D161)</f>
        <v>1070.8719901136481</v>
      </c>
      <c r="E165" s="98">
        <f>IF(RES_hhdet_fec!E165=0,0,RES_hhdet_fec!E165*1000*11630/RES_hhdet_num!E161)</f>
        <v>1528.2402810707329</v>
      </c>
      <c r="F165" s="98">
        <f>IF(RES_hhdet_fec!F165=0,0,RES_hhdet_fec!F165*1000*11630/RES_hhdet_num!F161)</f>
        <v>700.01892175886485</v>
      </c>
      <c r="G165" s="98">
        <f>IF(RES_hhdet_fec!G165=0,0,RES_hhdet_fec!G165*1000*11630/RES_hhdet_num!G161)</f>
        <v>617.59382108638204</v>
      </c>
      <c r="H165" s="98">
        <f>IF(RES_hhdet_fec!H165=0,0,RES_hhdet_fec!H165*1000*11630/RES_hhdet_num!H161)</f>
        <v>731.70700164298523</v>
      </c>
      <c r="I165" s="98">
        <f>IF(RES_hhdet_fec!I165=0,0,RES_hhdet_fec!I165*1000*11630/RES_hhdet_num!I161)</f>
        <v>743.31700972901911</v>
      </c>
      <c r="J165" s="98">
        <f>IF(RES_hhdet_fec!J165=0,0,RES_hhdet_fec!J165*1000*11630/RES_hhdet_num!J161)</f>
        <v>606.05627822777831</v>
      </c>
      <c r="K165" s="98">
        <f>IF(RES_hhdet_fec!K165=0,0,RES_hhdet_fec!K165*1000*11630/RES_hhdet_num!K161)</f>
        <v>653.31818565755043</v>
      </c>
      <c r="L165" s="98">
        <f>IF(RES_hhdet_fec!L165=0,0,RES_hhdet_fec!L165*1000*11630/RES_hhdet_num!L161)</f>
        <v>535.45310106115267</v>
      </c>
      <c r="M165" s="98">
        <f>IF(RES_hhdet_fec!M165=0,0,RES_hhdet_fec!M165*1000*11630/RES_hhdet_num!M161)</f>
        <v>574.98842874471552</v>
      </c>
      <c r="N165" s="98">
        <f>IF(RES_hhdet_fec!N165=0,0,RES_hhdet_fec!N165*1000*11630/RES_hhdet_num!N161)</f>
        <v>1031.9530552193378</v>
      </c>
      <c r="O165" s="98">
        <f>IF(RES_hhdet_fec!O165=0,0,RES_hhdet_fec!O165*1000*11630/RES_hhdet_num!O161)</f>
        <v>603.7969283425648</v>
      </c>
      <c r="P165" s="98">
        <f>IF(RES_hhdet_fec!P165=0,0,RES_hhdet_fec!P165*1000*11630/RES_hhdet_num!P161)</f>
        <v>537.08879648291474</v>
      </c>
      <c r="Q165" s="98">
        <f>IF(RES_hhdet_fec!Q165=0,0,RES_hhdet_fec!Q165*1000*11630/RES_hhdet_num!Q161)</f>
        <v>357.84957992070872</v>
      </c>
      <c r="R165" s="98">
        <f>IF(RES_hhdet_fec!R165=0,0,RES_hhdet_fec!R165*1000*11630/RES_hhdet_num!R161)</f>
        <v>301.15464500233725</v>
      </c>
      <c r="S165" s="98">
        <f>IF(RES_hhdet_fec!S165=0,0,RES_hhdet_fec!S165*1000*11630/RES_hhdet_num!S161)</f>
        <v>514.31755785095902</v>
      </c>
      <c r="T165" s="98">
        <f>IF(RES_hhdet_fec!T165=0,0,RES_hhdet_fec!T165*1000*11630/RES_hhdet_num!T161)</f>
        <v>519.90433229807104</v>
      </c>
      <c r="U165" s="98">
        <f>IF(RES_hhdet_fec!U165=0,0,RES_hhdet_fec!U165*1000*11630/RES_hhdet_num!U161)</f>
        <v>624.87321284497523</v>
      </c>
      <c r="V165" s="98">
        <f>IF(RES_hhdet_fec!V165=0,0,RES_hhdet_fec!V165*1000*11630/RES_hhdet_num!V161)</f>
        <v>687.77319566406652</v>
      </c>
      <c r="W165" s="98">
        <f>IF(RES_hhdet_fec!W165=0,0,RES_hhdet_fec!W165*1000*11630/RES_hhdet_num!W161)</f>
        <v>1059.6386392740831</v>
      </c>
      <c r="DA165" s="63" t="s">
        <v>2397</v>
      </c>
    </row>
    <row r="166" spans="1:105" ht="12" customHeight="1" x14ac:dyDescent="0.25">
      <c r="A166" s="121" t="s">
        <v>55</v>
      </c>
      <c r="B166" s="122">
        <v>1456.2977732415925</v>
      </c>
      <c r="C166" s="122">
        <v>1211.6622005528768</v>
      </c>
      <c r="D166" s="122">
        <v>1453.8942714531561</v>
      </c>
      <c r="E166" s="122">
        <v>1406.2419150197968</v>
      </c>
      <c r="F166" s="122">
        <v>1683.5821501538683</v>
      </c>
      <c r="G166" s="122">
        <v>1717.3571866599502</v>
      </c>
      <c r="H166" s="122">
        <v>1753.5888251581757</v>
      </c>
      <c r="I166" s="122">
        <v>1710.5724134329034</v>
      </c>
      <c r="J166" s="122">
        <v>1680.8332398676987</v>
      </c>
      <c r="K166" s="122">
        <v>1140.9082346969674</v>
      </c>
      <c r="L166" s="122">
        <v>1446.0977493389989</v>
      </c>
      <c r="M166" s="122">
        <v>1436.7395268557091</v>
      </c>
      <c r="N166" s="122">
        <v>1215.0575063955321</v>
      </c>
      <c r="O166" s="122">
        <v>1324.0295646433888</v>
      </c>
      <c r="P166" s="122">
        <v>1274.2682930319127</v>
      </c>
      <c r="Q166" s="122">
        <v>1303.887705283026</v>
      </c>
      <c r="R166" s="122">
        <v>1202.3974929357785</v>
      </c>
      <c r="S166" s="122">
        <v>1237.1547128168272</v>
      </c>
      <c r="T166" s="122">
        <v>1493.0360420274392</v>
      </c>
      <c r="U166" s="122">
        <v>1513.2109091335265</v>
      </c>
      <c r="V166" s="122">
        <v>1429.0407218613373</v>
      </c>
      <c r="W166" s="122">
        <v>1183.8039119450455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1456.2977732415925</v>
      </c>
      <c r="C171" s="101">
        <v>1211.6622005528768</v>
      </c>
      <c r="D171" s="101">
        <v>1476.5805238650482</v>
      </c>
      <c r="E171" s="101">
        <v>1433.8883041552176</v>
      </c>
      <c r="F171" s="101">
        <v>1716.2017517099455</v>
      </c>
      <c r="G171" s="101">
        <v>1757.1686370522327</v>
      </c>
      <c r="H171" s="101">
        <v>1798.910594763274</v>
      </c>
      <c r="I171" s="101">
        <v>1764.0420769551322</v>
      </c>
      <c r="J171" s="101">
        <v>1740.8620606310508</v>
      </c>
      <c r="K171" s="101">
        <v>1184.5587758023134</v>
      </c>
      <c r="L171" s="101">
        <v>1582.1237344029862</v>
      </c>
      <c r="M171" s="101">
        <v>1588.2064715120064</v>
      </c>
      <c r="N171" s="101">
        <v>1388.8746541845662</v>
      </c>
      <c r="O171" s="101">
        <v>1509.811662578443</v>
      </c>
      <c r="P171" s="101">
        <v>1478.7693598383075</v>
      </c>
      <c r="Q171" s="101">
        <v>1497.5871490802367</v>
      </c>
      <c r="R171" s="101">
        <v>1409.7911819121018</v>
      </c>
      <c r="S171" s="101">
        <v>1445.9283055040707</v>
      </c>
      <c r="T171" s="101">
        <v>1690.9583226992804</v>
      </c>
      <c r="U171" s="101">
        <v>1698.5183959825597</v>
      </c>
      <c r="V171" s="101">
        <v>1599.9995386543258</v>
      </c>
      <c r="W171" s="101">
        <v>1283.9679737514209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884.50286239606021</v>
      </c>
      <c r="E172" s="104">
        <v>865.04599485962467</v>
      </c>
      <c r="F172" s="104">
        <v>1044.064853974854</v>
      </c>
      <c r="G172" s="104">
        <v>1076.9316369284547</v>
      </c>
      <c r="H172" s="104">
        <v>1110.0650185353861</v>
      </c>
      <c r="I172" s="104">
        <v>1091.1521249518535</v>
      </c>
      <c r="J172" s="104">
        <v>1078.7126992845333</v>
      </c>
      <c r="K172" s="104">
        <v>882.77892104091666</v>
      </c>
      <c r="L172" s="104">
        <v>936.60178079320792</v>
      </c>
      <c r="M172" s="104">
        <v>991.53472646858359</v>
      </c>
      <c r="N172" s="104">
        <v>869.7318801357959</v>
      </c>
      <c r="O172" s="104">
        <v>925.49601110537333</v>
      </c>
      <c r="P172" s="104">
        <v>898.27107842901569</v>
      </c>
      <c r="Q172" s="104">
        <v>947.98225426929241</v>
      </c>
      <c r="R172" s="104">
        <v>901.46268065481866</v>
      </c>
      <c r="S172" s="104">
        <v>961.66876416517334</v>
      </c>
      <c r="T172" s="104">
        <v>1218.332417121308</v>
      </c>
      <c r="U172" s="104">
        <v>1220.1608029899007</v>
      </c>
      <c r="V172" s="104">
        <v>1122.7405238766366</v>
      </c>
      <c r="W172" s="104">
        <v>926.11363294638079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250.76139913659802</v>
      </c>
      <c r="E173" s="98">
        <v>244.89511092545425</v>
      </c>
      <c r="F173" s="98">
        <v>295.05502066799852</v>
      </c>
      <c r="G173" s="98">
        <v>304.50533549460295</v>
      </c>
      <c r="H173" s="98">
        <v>312.89887552170251</v>
      </c>
      <c r="I173" s="98">
        <v>305.98842161527978</v>
      </c>
      <c r="J173" s="98">
        <v>302.35457996919996</v>
      </c>
      <c r="K173" s="98">
        <v>529.43689232919394</v>
      </c>
      <c r="L173" s="98">
        <v>164.17483760657771</v>
      </c>
      <c r="M173" s="98">
        <v>276.10745421778984</v>
      </c>
      <c r="N173" s="98">
        <v>241.54296387184002</v>
      </c>
      <c r="O173" s="98">
        <v>195.34848211317495</v>
      </c>
      <c r="P173" s="98">
        <v>147.82037726781593</v>
      </c>
      <c r="Q173" s="98">
        <v>178.213635217655</v>
      </c>
      <c r="R173" s="98">
        <v>138.66345762475831</v>
      </c>
      <c r="S173" s="98">
        <v>185.71068589287663</v>
      </c>
      <c r="T173" s="98">
        <v>419.74777811393511</v>
      </c>
      <c r="U173" s="98">
        <v>375.72348538703829</v>
      </c>
      <c r="V173" s="98">
        <v>239.39616487475942</v>
      </c>
      <c r="W173" s="98">
        <v>226.03256605782727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633.74146325946208</v>
      </c>
      <c r="E174" s="33">
        <v>620.15088393417057</v>
      </c>
      <c r="F174" s="33">
        <v>749.00983330685563</v>
      </c>
      <c r="G174" s="33">
        <v>772.42630143385179</v>
      </c>
      <c r="H174" s="33">
        <v>797.16614301368361</v>
      </c>
      <c r="I174" s="33">
        <v>785.16370333657369</v>
      </c>
      <c r="J174" s="33">
        <v>776.3581193153334</v>
      </c>
      <c r="K174" s="33">
        <v>353.34202871172261</v>
      </c>
      <c r="L174" s="33">
        <v>772.42694318663052</v>
      </c>
      <c r="M174" s="33">
        <v>715.42727225079352</v>
      </c>
      <c r="N174" s="33">
        <v>628.18891626395589</v>
      </c>
      <c r="O174" s="33">
        <v>730.14752899219832</v>
      </c>
      <c r="P174" s="33">
        <v>750.45070116119973</v>
      </c>
      <c r="Q174" s="33">
        <v>769.76861905163742</v>
      </c>
      <c r="R174" s="33">
        <v>762.79922303006038</v>
      </c>
      <c r="S174" s="33">
        <v>775.95807827229658</v>
      </c>
      <c r="T174" s="33">
        <v>798.58463900737297</v>
      </c>
      <c r="U174" s="33">
        <v>844.43731760286244</v>
      </c>
      <c r="V174" s="33">
        <v>883.34435900187725</v>
      </c>
      <c r="W174" s="33">
        <v>700.08106688855355</v>
      </c>
      <c r="DA174" s="60" t="s">
        <v>2406</v>
      </c>
    </row>
    <row r="175" spans="1:105" ht="12" customHeight="1" x14ac:dyDescent="0.25">
      <c r="A175" s="121" t="s">
        <v>54</v>
      </c>
      <c r="B175" s="122">
        <v>1130.358954407583</v>
      </c>
      <c r="C175" s="122">
        <v>1034.001295364641</v>
      </c>
      <c r="D175" s="122">
        <v>1033.1736871956662</v>
      </c>
      <c r="E175" s="122">
        <v>965.61511191712748</v>
      </c>
      <c r="F175" s="122">
        <v>1086.0923670589766</v>
      </c>
      <c r="G175" s="122">
        <v>1055.1345974897108</v>
      </c>
      <c r="H175" s="122">
        <v>938.98036893824167</v>
      </c>
      <c r="I175" s="122">
        <v>874.3240304000966</v>
      </c>
      <c r="J175" s="122">
        <v>979.89556282447302</v>
      </c>
      <c r="K175" s="122">
        <v>1035.3884250717933</v>
      </c>
      <c r="L175" s="122">
        <v>1036.8857376879862</v>
      </c>
      <c r="M175" s="122">
        <v>975.99041055516909</v>
      </c>
      <c r="N175" s="122">
        <v>913.52152180557641</v>
      </c>
      <c r="O175" s="122">
        <v>1024.4737136189656</v>
      </c>
      <c r="P175" s="122">
        <v>946.88118128884389</v>
      </c>
      <c r="Q175" s="122">
        <v>1003.7567511275894</v>
      </c>
      <c r="R175" s="122">
        <v>1031.5951412786048</v>
      </c>
      <c r="S175" s="122">
        <v>846.27044575900084</v>
      </c>
      <c r="T175" s="122">
        <v>854.34659935243337</v>
      </c>
      <c r="U175" s="122">
        <v>796.42944686228611</v>
      </c>
      <c r="V175" s="122">
        <v>761.26969018201294</v>
      </c>
      <c r="W175" s="122">
        <v>710.48063488591117</v>
      </c>
      <c r="DA175" s="130" t="s">
        <v>2407</v>
      </c>
    </row>
    <row r="176" spans="1:105" ht="12" customHeight="1" x14ac:dyDescent="0.25">
      <c r="A176" s="97" t="s">
        <v>50</v>
      </c>
      <c r="B176" s="98">
        <v>1153.1104191652394</v>
      </c>
      <c r="C176" s="98">
        <v>1122.7312181912532</v>
      </c>
      <c r="D176" s="98">
        <v>1081.100280699862</v>
      </c>
      <c r="E176" s="98">
        <v>987.43676457433105</v>
      </c>
      <c r="F176" s="98">
        <v>1156.5560718112238</v>
      </c>
      <c r="G176" s="98">
        <v>1117.8861208695648</v>
      </c>
      <c r="H176" s="98">
        <v>972.66762740574598</v>
      </c>
      <c r="I176" s="98">
        <v>907.58207553237764</v>
      </c>
      <c r="J176" s="98">
        <v>1042.676931046241</v>
      </c>
      <c r="K176" s="98">
        <v>1120.0901448480706</v>
      </c>
      <c r="L176" s="98">
        <v>1056.1290441079773</v>
      </c>
      <c r="M176" s="98">
        <v>986.6200912789476</v>
      </c>
      <c r="N176" s="98">
        <v>989.73527383811188</v>
      </c>
      <c r="O176" s="98">
        <v>1075.8419541988328</v>
      </c>
      <c r="P176" s="98">
        <v>1005.9356230276331</v>
      </c>
      <c r="Q176" s="98">
        <v>1061.9517367396768</v>
      </c>
      <c r="R176" s="98">
        <v>1011.131231403826</v>
      </c>
      <c r="S176" s="98">
        <v>943.41581120238743</v>
      </c>
      <c r="T176" s="98">
        <v>911.80761301190546</v>
      </c>
      <c r="U176" s="98">
        <v>833.38865509039499</v>
      </c>
      <c r="V176" s="98">
        <v>800.60708568519783</v>
      </c>
      <c r="W176" s="98">
        <v>762.10517010848855</v>
      </c>
      <c r="DA176" s="63" t="s">
        <v>2408</v>
      </c>
    </row>
    <row r="177" spans="1:105" ht="12" customHeight="1" x14ac:dyDescent="0.25">
      <c r="A177" s="109" t="s">
        <v>120</v>
      </c>
      <c r="B177" s="33">
        <v>1032.2286507611198</v>
      </c>
      <c r="C177" s="33">
        <v>653.73686544964244</v>
      </c>
      <c r="D177" s="33">
        <v>869.41616866548964</v>
      </c>
      <c r="E177" s="33">
        <v>901.47594845524475</v>
      </c>
      <c r="F177" s="33">
        <v>886.33646330916508</v>
      </c>
      <c r="G177" s="33">
        <v>872.01916073039513</v>
      </c>
      <c r="H177" s="33">
        <v>830.36283545255026</v>
      </c>
      <c r="I177" s="33">
        <v>750.53786241812077</v>
      </c>
      <c r="J177" s="33">
        <v>712.73235818805335</v>
      </c>
      <c r="K177" s="33">
        <v>658.66155463131861</v>
      </c>
      <c r="L177" s="33">
        <v>950.1351194448431</v>
      </c>
      <c r="M177" s="33">
        <v>928.58279176172005</v>
      </c>
      <c r="N177" s="33">
        <v>563.18275347460099</v>
      </c>
      <c r="O177" s="33">
        <v>822.37744206225182</v>
      </c>
      <c r="P177" s="33">
        <v>764.71597712738719</v>
      </c>
      <c r="Q177" s="33">
        <v>848.81260193540675</v>
      </c>
      <c r="R177" s="33">
        <v>1091.0167282258049</v>
      </c>
      <c r="S177" s="33">
        <v>450.91593961960018</v>
      </c>
      <c r="T177" s="33">
        <v>630.92817890134211</v>
      </c>
      <c r="U177" s="33">
        <v>656.41731118733287</v>
      </c>
      <c r="V177" s="33">
        <v>618.72445439334956</v>
      </c>
      <c r="W177" s="33">
        <v>527.26964847100328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2112.0141306346413</v>
      </c>
      <c r="C24" s="117">
        <f t="shared" si="7"/>
        <v>2172.5197993945753</v>
      </c>
      <c r="D24" s="117">
        <f t="shared" si="7"/>
        <v>2350.3052734559155</v>
      </c>
      <c r="E24" s="117">
        <f t="shared" si="7"/>
        <v>2816.3317045563244</v>
      </c>
      <c r="F24" s="117">
        <f t="shared" si="7"/>
        <v>2545.6106865606121</v>
      </c>
      <c r="G24" s="117">
        <f t="shared" si="7"/>
        <v>2588.2116622753579</v>
      </c>
      <c r="H24" s="117">
        <f t="shared" si="7"/>
        <v>2812.0321281702986</v>
      </c>
      <c r="I24" s="117">
        <f t="shared" si="7"/>
        <v>2729.6916969201884</v>
      </c>
      <c r="J24" s="117">
        <f t="shared" si="7"/>
        <v>2567.5908066216707</v>
      </c>
      <c r="K24" s="117">
        <f t="shared" si="7"/>
        <v>2250.1190119567091</v>
      </c>
      <c r="L24" s="117">
        <f t="shared" si="7"/>
        <v>2456.4184148391887</v>
      </c>
      <c r="M24" s="117">
        <f t="shared" si="7"/>
        <v>2613.9759198608717</v>
      </c>
      <c r="N24" s="117">
        <f t="shared" si="7"/>
        <v>3299.7229044504293</v>
      </c>
      <c r="O24" s="117">
        <f t="shared" si="7"/>
        <v>3241.9474480316985</v>
      </c>
      <c r="P24" s="117">
        <f t="shared" si="7"/>
        <v>3402.8944875492325</v>
      </c>
      <c r="Q24" s="117">
        <f t="shared" si="7"/>
        <v>3734.4714776158739</v>
      </c>
      <c r="R24" s="117">
        <f t="shared" ref="R24:V24" si="8">R25+R28+R30+R39</f>
        <v>3634.8182220551653</v>
      </c>
      <c r="S24" s="117">
        <f t="shared" si="8"/>
        <v>4744.8564574541615</v>
      </c>
      <c r="T24" s="117">
        <f t="shared" si="8"/>
        <v>3998.87513179797</v>
      </c>
      <c r="U24" s="117">
        <f t="shared" si="8"/>
        <v>4413.9157130630783</v>
      </c>
      <c r="V24" s="117">
        <f t="shared" si="8"/>
        <v>4083.4235417552654</v>
      </c>
      <c r="W24" s="117">
        <f t="shared" ref="W24" si="9">W25+W28+W30+W39</f>
        <v>3488.3234867742372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205.88989538558712</v>
      </c>
      <c r="C25" s="122">
        <f t="shared" si="10"/>
        <v>221.97726308249659</v>
      </c>
      <c r="D25" s="122">
        <f t="shared" si="10"/>
        <v>316.9529266099583</v>
      </c>
      <c r="E25" s="122">
        <f t="shared" si="10"/>
        <v>403.36830434114052</v>
      </c>
      <c r="F25" s="122">
        <f t="shared" si="10"/>
        <v>351.85416649861992</v>
      </c>
      <c r="G25" s="122">
        <f t="shared" si="10"/>
        <v>375.61679610650987</v>
      </c>
      <c r="H25" s="122">
        <f t="shared" si="10"/>
        <v>417.97261350789978</v>
      </c>
      <c r="I25" s="122">
        <f t="shared" si="10"/>
        <v>392.93825303648509</v>
      </c>
      <c r="J25" s="122">
        <f t="shared" si="10"/>
        <v>373.48552943642426</v>
      </c>
      <c r="K25" s="122">
        <f t="shared" si="10"/>
        <v>418.02450276282855</v>
      </c>
      <c r="L25" s="122">
        <f t="shared" si="10"/>
        <v>434.87558161091982</v>
      </c>
      <c r="M25" s="122">
        <f t="shared" si="10"/>
        <v>430.46673847236815</v>
      </c>
      <c r="N25" s="122">
        <f t="shared" si="10"/>
        <v>573.14756281752807</v>
      </c>
      <c r="O25" s="122">
        <f t="shared" si="10"/>
        <v>626.60361921691572</v>
      </c>
      <c r="P25" s="122">
        <f t="shared" si="10"/>
        <v>588.82302858400749</v>
      </c>
      <c r="Q25" s="122">
        <f t="shared" si="10"/>
        <v>831.4749935026764</v>
      </c>
      <c r="R25" s="122">
        <f t="shared" ref="R25:V25" si="11">SUM(R26:R27)</f>
        <v>594.94355779194666</v>
      </c>
      <c r="S25" s="122">
        <f t="shared" si="11"/>
        <v>1186.0916225956464</v>
      </c>
      <c r="T25" s="122">
        <f t="shared" si="11"/>
        <v>337.84320240483157</v>
      </c>
      <c r="U25" s="122">
        <f t="shared" si="11"/>
        <v>896.18711241429673</v>
      </c>
      <c r="V25" s="122">
        <f t="shared" si="11"/>
        <v>1224.0272568664416</v>
      </c>
      <c r="W25" s="122">
        <f t="shared" ref="W25" si="12">SUM(W26:W27)</f>
        <v>1005.0536246299943</v>
      </c>
      <c r="DA25" s="130" t="s">
        <v>2432</v>
      </c>
    </row>
    <row r="26" spans="1:105" ht="12" customHeight="1" x14ac:dyDescent="0.25">
      <c r="A26" s="97" t="s">
        <v>74</v>
      </c>
      <c r="B26" s="98">
        <v>201.42119136358207</v>
      </c>
      <c r="C26" s="98">
        <v>217.62733579906404</v>
      </c>
      <c r="D26" s="98">
        <v>309.96345694325544</v>
      </c>
      <c r="E26" s="98">
        <v>395.85124772183252</v>
      </c>
      <c r="F26" s="98">
        <v>343.68422803000215</v>
      </c>
      <c r="G26" s="98">
        <v>366.92117055662288</v>
      </c>
      <c r="H26" s="98">
        <v>408.9524384538953</v>
      </c>
      <c r="I26" s="98">
        <v>384.69945941973992</v>
      </c>
      <c r="J26" s="98">
        <v>365.37891536834672</v>
      </c>
      <c r="K26" s="98">
        <v>409.0494732132484</v>
      </c>
      <c r="L26" s="98">
        <v>424.98238613063961</v>
      </c>
      <c r="M26" s="98">
        <v>420.95827732090072</v>
      </c>
      <c r="N26" s="98">
        <v>563.72951086731643</v>
      </c>
      <c r="O26" s="98">
        <v>614.088763345796</v>
      </c>
      <c r="P26" s="98">
        <v>577.31407796328801</v>
      </c>
      <c r="Q26" s="98">
        <v>814.96330687298246</v>
      </c>
      <c r="R26" s="98">
        <v>583.19840549923344</v>
      </c>
      <c r="S26" s="98">
        <v>1161.0020794172124</v>
      </c>
      <c r="T26" s="98">
        <v>329.62812926829213</v>
      </c>
      <c r="U26" s="98">
        <v>876.12664069775133</v>
      </c>
      <c r="V26" s="98">
        <v>1197.5363205706506</v>
      </c>
      <c r="W26" s="98">
        <v>983.18767074328912</v>
      </c>
      <c r="DA26" s="63" t="s">
        <v>2433</v>
      </c>
    </row>
    <row r="27" spans="1:105" ht="12" customHeight="1" x14ac:dyDescent="0.25">
      <c r="A27" s="97" t="s">
        <v>53</v>
      </c>
      <c r="B27" s="98">
        <v>4.4687040220050553</v>
      </c>
      <c r="C27" s="98">
        <v>4.3499272834325513</v>
      </c>
      <c r="D27" s="98">
        <v>6.9894696667028429</v>
      </c>
      <c r="E27" s="98">
        <v>7.5170566193079731</v>
      </c>
      <c r="F27" s="98">
        <v>8.1699384686177936</v>
      </c>
      <c r="G27" s="98">
        <v>8.695625549886957</v>
      </c>
      <c r="H27" s="98">
        <v>9.020175054004488</v>
      </c>
      <c r="I27" s="98">
        <v>8.2387936167451947</v>
      </c>
      <c r="J27" s="98">
        <v>8.1066140680775121</v>
      </c>
      <c r="K27" s="98">
        <v>8.9750295495801389</v>
      </c>
      <c r="L27" s="98">
        <v>9.8931954802802071</v>
      </c>
      <c r="M27" s="98">
        <v>9.5084611514674169</v>
      </c>
      <c r="N27" s="98">
        <v>9.4180519502116198</v>
      </c>
      <c r="O27" s="98">
        <v>12.514855871119726</v>
      </c>
      <c r="P27" s="98">
        <v>11.508950620719443</v>
      </c>
      <c r="Q27" s="98">
        <v>16.511686629693955</v>
      </c>
      <c r="R27" s="98">
        <v>11.745152292713271</v>
      </c>
      <c r="S27" s="98">
        <v>25.08954317843402</v>
      </c>
      <c r="T27" s="98">
        <v>8.2150731365394449</v>
      </c>
      <c r="U27" s="98">
        <v>20.060471716545432</v>
      </c>
      <c r="V27" s="98">
        <v>26.490936295790931</v>
      </c>
      <c r="W27" s="98">
        <v>21.865953886705093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472.70596730697082</v>
      </c>
      <c r="C28" s="122">
        <f t="shared" si="13"/>
        <v>704.2128403434757</v>
      </c>
      <c r="D28" s="122">
        <f t="shared" si="13"/>
        <v>632.70224597076697</v>
      </c>
      <c r="E28" s="122">
        <f t="shared" si="13"/>
        <v>1063.1845041776444</v>
      </c>
      <c r="F28" s="122">
        <f t="shared" si="13"/>
        <v>612.88667371585359</v>
      </c>
      <c r="G28" s="122">
        <f t="shared" si="13"/>
        <v>620.23753555313965</v>
      </c>
      <c r="H28" s="122">
        <f t="shared" si="13"/>
        <v>841.57813336957327</v>
      </c>
      <c r="I28" s="122">
        <f t="shared" si="13"/>
        <v>842.33993994799994</v>
      </c>
      <c r="J28" s="122">
        <f t="shared" si="13"/>
        <v>653.80575013434782</v>
      </c>
      <c r="K28" s="122">
        <f t="shared" si="13"/>
        <v>563.62028928241239</v>
      </c>
      <c r="L28" s="122">
        <f t="shared" si="13"/>
        <v>518.36893860024156</v>
      </c>
      <c r="M28" s="122">
        <f t="shared" si="13"/>
        <v>709.42679763894876</v>
      </c>
      <c r="N28" s="122">
        <f t="shared" si="13"/>
        <v>1416.5480348019332</v>
      </c>
      <c r="O28" s="122">
        <f t="shared" si="13"/>
        <v>1145.1225369222143</v>
      </c>
      <c r="P28" s="122">
        <f t="shared" si="13"/>
        <v>1388.5823107034423</v>
      </c>
      <c r="Q28" s="122">
        <f t="shared" si="13"/>
        <v>1388.7133442388072</v>
      </c>
      <c r="R28" s="122">
        <f t="shared" si="13"/>
        <v>1514.1941936513329</v>
      </c>
      <c r="S28" s="122">
        <f t="shared" si="13"/>
        <v>2145.4477725484467</v>
      </c>
      <c r="T28" s="122">
        <f t="shared" si="13"/>
        <v>2047.4019043748183</v>
      </c>
      <c r="U28" s="122">
        <f t="shared" si="13"/>
        <v>1909.2309645677292</v>
      </c>
      <c r="V28" s="122">
        <f t="shared" si="13"/>
        <v>1314.3965661475349</v>
      </c>
      <c r="W28" s="122">
        <f t="shared" si="13"/>
        <v>1163.0958182842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472.70596730697082</v>
      </c>
      <c r="C29" s="98">
        <f>IF(RES_hhdet_tes!C29=0,0,RES_hhdet_tes!C29*1000*11630/RES_hhdet_num!C24)</f>
        <v>704.2128403434757</v>
      </c>
      <c r="D29" s="98">
        <f>IF(RES_hhdet_tes!D29=0,0,RES_hhdet_tes!D29*1000*11630/RES_hhdet_num!D24)</f>
        <v>632.70224597076697</v>
      </c>
      <c r="E29" s="98">
        <f>IF(RES_hhdet_tes!E29=0,0,RES_hhdet_tes!E29*1000*11630/RES_hhdet_num!E24)</f>
        <v>1063.1845041776444</v>
      </c>
      <c r="F29" s="98">
        <f>IF(RES_hhdet_tes!F29=0,0,RES_hhdet_tes!F29*1000*11630/RES_hhdet_num!F24)</f>
        <v>612.88667371585359</v>
      </c>
      <c r="G29" s="98">
        <f>IF(RES_hhdet_tes!G29=0,0,RES_hhdet_tes!G29*1000*11630/RES_hhdet_num!G24)</f>
        <v>620.23753555313965</v>
      </c>
      <c r="H29" s="98">
        <f>IF(RES_hhdet_tes!H29=0,0,RES_hhdet_tes!H29*1000*11630/RES_hhdet_num!H24)</f>
        <v>841.57813336957327</v>
      </c>
      <c r="I29" s="98">
        <f>IF(RES_hhdet_tes!I29=0,0,RES_hhdet_tes!I29*1000*11630/RES_hhdet_num!I24)</f>
        <v>842.33993994799994</v>
      </c>
      <c r="J29" s="98">
        <f>IF(RES_hhdet_tes!J29=0,0,RES_hhdet_tes!J29*1000*11630/RES_hhdet_num!J24)</f>
        <v>653.80575013434782</v>
      </c>
      <c r="K29" s="98">
        <f>IF(RES_hhdet_tes!K29=0,0,RES_hhdet_tes!K29*1000*11630/RES_hhdet_num!K24)</f>
        <v>563.62028928241239</v>
      </c>
      <c r="L29" s="98">
        <f>IF(RES_hhdet_tes!L29=0,0,RES_hhdet_tes!L29*1000*11630/RES_hhdet_num!L24)</f>
        <v>518.36893860024156</v>
      </c>
      <c r="M29" s="98">
        <f>IF(RES_hhdet_tes!M29=0,0,RES_hhdet_tes!M29*1000*11630/RES_hhdet_num!M24)</f>
        <v>709.42679763894876</v>
      </c>
      <c r="N29" s="98">
        <f>IF(RES_hhdet_tes!N29=0,0,RES_hhdet_tes!N29*1000*11630/RES_hhdet_num!N24)</f>
        <v>1416.5480348019332</v>
      </c>
      <c r="O29" s="98">
        <f>IF(RES_hhdet_tes!O29=0,0,RES_hhdet_tes!O29*1000*11630/RES_hhdet_num!O24)</f>
        <v>1145.1225369222143</v>
      </c>
      <c r="P29" s="98">
        <f>IF(RES_hhdet_tes!P29=0,0,RES_hhdet_tes!P29*1000*11630/RES_hhdet_num!P24)</f>
        <v>1388.5823107034423</v>
      </c>
      <c r="Q29" s="98">
        <f>IF(RES_hhdet_tes!Q29=0,0,RES_hhdet_tes!Q29*1000*11630/RES_hhdet_num!Q24)</f>
        <v>1388.7133442388072</v>
      </c>
      <c r="R29" s="98">
        <f>IF(RES_hhdet_tes!R29=0,0,RES_hhdet_tes!R29*1000*11630/RES_hhdet_num!R24)</f>
        <v>1514.1941936513329</v>
      </c>
      <c r="S29" s="98">
        <f>IF(RES_hhdet_tes!S29=0,0,RES_hhdet_tes!S29*1000*11630/RES_hhdet_num!S24)</f>
        <v>2145.4477725484467</v>
      </c>
      <c r="T29" s="98">
        <f>IF(RES_hhdet_tes!T29=0,0,RES_hhdet_tes!T29*1000*11630/RES_hhdet_num!T24)</f>
        <v>2047.4019043748183</v>
      </c>
      <c r="U29" s="98">
        <f>IF(RES_hhdet_tes!U29=0,0,RES_hhdet_tes!U29*1000*11630/RES_hhdet_num!U24)</f>
        <v>1909.2309645677292</v>
      </c>
      <c r="V29" s="98">
        <f>IF(RES_hhdet_tes!V29=0,0,RES_hhdet_tes!V29*1000*11630/RES_hhdet_num!V24)</f>
        <v>1314.3965661475349</v>
      </c>
      <c r="W29" s="98">
        <f>IF(RES_hhdet_tes!W29=0,0,RES_hhdet_tes!W29*1000*11630/RES_hhdet_num!W24)</f>
        <v>1163.0958182842</v>
      </c>
      <c r="DA29" s="63" t="s">
        <v>2436</v>
      </c>
    </row>
    <row r="30" spans="1:105" ht="12" customHeight="1" x14ac:dyDescent="0.25">
      <c r="A30" s="121" t="s">
        <v>55</v>
      </c>
      <c r="B30" s="122">
        <v>747.22574711505877</v>
      </c>
      <c r="C30" s="122">
        <v>625.64048543396279</v>
      </c>
      <c r="D30" s="122">
        <v>767.36430391112015</v>
      </c>
      <c r="E30" s="122">
        <v>750.85826529266149</v>
      </c>
      <c r="F30" s="122">
        <v>906.99335240323978</v>
      </c>
      <c r="G30" s="122">
        <v>936.43536551414343</v>
      </c>
      <c r="H30" s="122">
        <v>966.95332678840691</v>
      </c>
      <c r="I30" s="122">
        <v>952.19150843702266</v>
      </c>
      <c r="J30" s="122">
        <v>942.23885466425304</v>
      </c>
      <c r="K30" s="122">
        <v>641.92177940573276</v>
      </c>
      <c r="L30" s="122">
        <v>859.3322469909449</v>
      </c>
      <c r="M30" s="122">
        <v>864.12471922543727</v>
      </c>
      <c r="N30" s="122">
        <v>757.68947478761243</v>
      </c>
      <c r="O30" s="122">
        <v>834.81198867448006</v>
      </c>
      <c r="P30" s="122">
        <v>831.06841736975866</v>
      </c>
      <c r="Q30" s="122">
        <v>876.52200504898462</v>
      </c>
      <c r="R30" s="122">
        <v>856.40160997252349</v>
      </c>
      <c r="S30" s="122">
        <v>902.67695204597749</v>
      </c>
      <c r="T30" s="122">
        <v>1077.5607818381827</v>
      </c>
      <c r="U30" s="122">
        <v>1100.8164538634003</v>
      </c>
      <c r="V30" s="122">
        <v>1056.2824653004654</v>
      </c>
      <c r="W30" s="122">
        <v>864.86741760499194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747.22574711505877</v>
      </c>
      <c r="C35" s="101">
        <v>625.64048543396279</v>
      </c>
      <c r="D35" s="101">
        <v>767.35111220544729</v>
      </c>
      <c r="E35" s="101">
        <v>750.83993252697462</v>
      </c>
      <c r="F35" s="101">
        <v>906.97843487828015</v>
      </c>
      <c r="G35" s="101">
        <v>936.42068400491098</v>
      </c>
      <c r="H35" s="101">
        <v>966.95500187158939</v>
      </c>
      <c r="I35" s="101">
        <v>952.18505572953586</v>
      </c>
      <c r="J35" s="101">
        <v>942.22302152523537</v>
      </c>
      <c r="K35" s="101">
        <v>642.10562920154757</v>
      </c>
      <c r="L35" s="101">
        <v>858.83129675604937</v>
      </c>
      <c r="M35" s="101">
        <v>863.95304510289009</v>
      </c>
      <c r="N35" s="101">
        <v>757.32934097192447</v>
      </c>
      <c r="O35" s="101">
        <v>835.40322629136278</v>
      </c>
      <c r="P35" s="101">
        <v>832.8912605183084</v>
      </c>
      <c r="Q35" s="101">
        <v>879.05837909026513</v>
      </c>
      <c r="R35" s="101">
        <v>857.90024498047376</v>
      </c>
      <c r="S35" s="101">
        <v>902.14164614159006</v>
      </c>
      <c r="T35" s="101">
        <v>1076.1065903942342</v>
      </c>
      <c r="U35" s="101">
        <v>1100.3990288475577</v>
      </c>
      <c r="V35" s="101">
        <v>1056.3695310551823</v>
      </c>
      <c r="W35" s="101">
        <v>865.77524114641892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767.83512017792862</v>
      </c>
      <c r="E36" s="104">
        <v>751.3514439384777</v>
      </c>
      <c r="F36" s="104">
        <v>907.33923346069923</v>
      </c>
      <c r="G36" s="104">
        <v>936.69429171217507</v>
      </c>
      <c r="H36" s="104">
        <v>966.93027461101838</v>
      </c>
      <c r="I36" s="104">
        <v>952.26506720197665</v>
      </c>
      <c r="J36" s="104">
        <v>942.40294116113841</v>
      </c>
      <c r="K36" s="104">
        <v>641.16118394021544</v>
      </c>
      <c r="L36" s="104">
        <v>860.50532643547422</v>
      </c>
      <c r="M36" s="104">
        <v>864.42976659411761</v>
      </c>
      <c r="N36" s="104">
        <v>758.07257377398037</v>
      </c>
      <c r="O36" s="104">
        <v>834.01467020140205</v>
      </c>
      <c r="P36" s="104">
        <v>828.62709951572674</v>
      </c>
      <c r="Q36" s="104">
        <v>872.98299065615038</v>
      </c>
      <c r="R36" s="104">
        <v>854.20575100898566</v>
      </c>
      <c r="S36" s="104">
        <v>903.58746308251852</v>
      </c>
      <c r="T36" s="104">
        <v>1080.4636501586021</v>
      </c>
      <c r="U36" s="104">
        <v>1101.8322401816033</v>
      </c>
      <c r="V36" s="104">
        <v>1055.9661273529696</v>
      </c>
      <c r="W36" s="104">
        <v>861.60090344411242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133.90088362896861</v>
      </c>
      <c r="E37" s="98">
        <v>130.90129323828103</v>
      </c>
      <c r="F37" s="98">
        <v>157.84289321232166</v>
      </c>
      <c r="G37" s="98">
        <v>163.36741827180415</v>
      </c>
      <c r="H37" s="98">
        <v>168.3875478838701</v>
      </c>
      <c r="I37" s="98">
        <v>165.30177881061297</v>
      </c>
      <c r="J37" s="98">
        <v>163.98623813200371</v>
      </c>
      <c r="K37" s="98">
        <v>288.05624073480175</v>
      </c>
      <c r="L37" s="98">
        <v>89.689059419444689</v>
      </c>
      <c r="M37" s="98">
        <v>151.15940407450705</v>
      </c>
      <c r="N37" s="98">
        <v>132.84972725729691</v>
      </c>
      <c r="O37" s="98">
        <v>107.57495467177365</v>
      </c>
      <c r="P37" s="98">
        <v>82.216317013773903</v>
      </c>
      <c r="Q37" s="98">
        <v>102.81044150021937</v>
      </c>
      <c r="R37" s="98">
        <v>84.609978030219281</v>
      </c>
      <c r="S37" s="98">
        <v>117.35995316188561</v>
      </c>
      <c r="T37" s="98">
        <v>269.91147553689581</v>
      </c>
      <c r="U37" s="98">
        <v>243.4924074547657</v>
      </c>
      <c r="V37" s="98">
        <v>156.64563736999085</v>
      </c>
      <c r="W37" s="98">
        <v>148.36080367649342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633.93423654895992</v>
      </c>
      <c r="E38" s="98">
        <v>620.45015070019656</v>
      </c>
      <c r="F38" s="98">
        <v>749.49634024837758</v>
      </c>
      <c r="G38" s="98">
        <v>773.32687344037095</v>
      </c>
      <c r="H38" s="98">
        <v>798.54272672714831</v>
      </c>
      <c r="I38" s="98">
        <v>786.9632883913639</v>
      </c>
      <c r="J38" s="98">
        <v>778.41670302913474</v>
      </c>
      <c r="K38" s="98">
        <v>353.10494320541363</v>
      </c>
      <c r="L38" s="98">
        <v>770.81626701602943</v>
      </c>
      <c r="M38" s="98">
        <v>713.27036251961067</v>
      </c>
      <c r="N38" s="98">
        <v>625.22284651668338</v>
      </c>
      <c r="O38" s="98">
        <v>726.43971552962842</v>
      </c>
      <c r="P38" s="98">
        <v>746.41078250195289</v>
      </c>
      <c r="Q38" s="98">
        <v>770.17254915593094</v>
      </c>
      <c r="R38" s="98">
        <v>769.59577297876626</v>
      </c>
      <c r="S38" s="98">
        <v>786.22750992063288</v>
      </c>
      <c r="T38" s="98">
        <v>810.55217462170629</v>
      </c>
      <c r="U38" s="98">
        <v>858.33983272683747</v>
      </c>
      <c r="V38" s="98">
        <v>899.32048998297876</v>
      </c>
      <c r="W38" s="98">
        <v>713.24009976761909</v>
      </c>
      <c r="DA38" s="63" t="s">
        <v>2445</v>
      </c>
    </row>
    <row r="39" spans="1:105" ht="12" customHeight="1" x14ac:dyDescent="0.25">
      <c r="A39" s="121" t="s">
        <v>54</v>
      </c>
      <c r="B39" s="122">
        <v>686.19252082702428</v>
      </c>
      <c r="C39" s="122">
        <v>620.68921053464021</v>
      </c>
      <c r="D39" s="122">
        <v>633.28579696407007</v>
      </c>
      <c r="E39" s="122">
        <v>598.92063074487794</v>
      </c>
      <c r="F39" s="122">
        <v>673.87649394289883</v>
      </c>
      <c r="G39" s="122">
        <v>655.92196510156521</v>
      </c>
      <c r="H39" s="122">
        <v>585.52805450441849</v>
      </c>
      <c r="I39" s="122">
        <v>542.22199549868083</v>
      </c>
      <c r="J39" s="122">
        <v>598.06067238664548</v>
      </c>
      <c r="K39" s="122">
        <v>626.55244050573515</v>
      </c>
      <c r="L39" s="122">
        <v>643.84164763708225</v>
      </c>
      <c r="M39" s="122">
        <v>609.95766452411772</v>
      </c>
      <c r="N39" s="122">
        <v>552.33783204335566</v>
      </c>
      <c r="O39" s="122">
        <v>635.40930321808787</v>
      </c>
      <c r="P39" s="122">
        <v>594.42073089202393</v>
      </c>
      <c r="Q39" s="122">
        <v>637.76113482540586</v>
      </c>
      <c r="R39" s="122">
        <v>669.27886063936216</v>
      </c>
      <c r="S39" s="122">
        <v>510.64011026409139</v>
      </c>
      <c r="T39" s="122">
        <v>536.06924318013728</v>
      </c>
      <c r="U39" s="122">
        <v>507.68118221765263</v>
      </c>
      <c r="V39" s="122">
        <v>488.71725344082353</v>
      </c>
      <c r="W39" s="122">
        <v>455.30662625505045</v>
      </c>
      <c r="DA39" s="130" t="s">
        <v>2446</v>
      </c>
    </row>
    <row r="40" spans="1:105" ht="12" customHeight="1" x14ac:dyDescent="0.25">
      <c r="A40" s="97" t="s">
        <v>50</v>
      </c>
      <c r="B40" s="98">
        <v>669.28448419097367</v>
      </c>
      <c r="C40" s="98">
        <v>652.91519538702516</v>
      </c>
      <c r="D40" s="98">
        <v>629.91834378402655</v>
      </c>
      <c r="E40" s="98">
        <v>576.58386453381331</v>
      </c>
      <c r="F40" s="98">
        <v>677.22415463565926</v>
      </c>
      <c r="G40" s="98">
        <v>656.30683039262999</v>
      </c>
      <c r="H40" s="98">
        <v>572.53112969896836</v>
      </c>
      <c r="I40" s="98">
        <v>534.88928883183894</v>
      </c>
      <c r="J40" s="98">
        <v>614.96387624069473</v>
      </c>
      <c r="K40" s="98">
        <v>661.02790087267113</v>
      </c>
      <c r="L40" s="98">
        <v>623.61913508041948</v>
      </c>
      <c r="M40" s="98">
        <v>582.95967226026926</v>
      </c>
      <c r="N40" s="98">
        <v>585.2622188755995</v>
      </c>
      <c r="O40" s="98">
        <v>636.77811461443707</v>
      </c>
      <c r="P40" s="98">
        <v>595.81425097750014</v>
      </c>
      <c r="Q40" s="98">
        <v>629.38226116914393</v>
      </c>
      <c r="R40" s="98">
        <v>600.31376792647075</v>
      </c>
      <c r="S40" s="98">
        <v>561.83636314709065</v>
      </c>
      <c r="T40" s="98">
        <v>544.4367261429087</v>
      </c>
      <c r="U40" s="98">
        <v>498.68728560179704</v>
      </c>
      <c r="V40" s="98">
        <v>480.58964025265601</v>
      </c>
      <c r="W40" s="98">
        <v>459.56421806090077</v>
      </c>
      <c r="DA40" s="63" t="s">
        <v>2447</v>
      </c>
    </row>
    <row r="41" spans="1:105" ht="12" customHeight="1" x14ac:dyDescent="0.25">
      <c r="A41" s="109" t="s">
        <v>120</v>
      </c>
      <c r="B41" s="33">
        <v>759.11865245692013</v>
      </c>
      <c r="C41" s="33">
        <v>482.41096231714795</v>
      </c>
      <c r="D41" s="33">
        <v>645.54901395367187</v>
      </c>
      <c r="E41" s="33">
        <v>672.32523198235413</v>
      </c>
      <c r="F41" s="33">
        <v>663.48123495479479</v>
      </c>
      <c r="G41" s="33">
        <v>654.76015749700218</v>
      </c>
      <c r="H41" s="33">
        <v>625.33097084244935</v>
      </c>
      <c r="I41" s="33">
        <v>565.94556100856585</v>
      </c>
      <c r="J41" s="33">
        <v>537.98923676873017</v>
      </c>
      <c r="K41" s="33">
        <v>498.04865363908459</v>
      </c>
      <c r="L41" s="33">
        <v>720.43796121350897</v>
      </c>
      <c r="M41" s="33">
        <v>706.31932070853418</v>
      </c>
      <c r="N41" s="33">
        <v>429.61890258924728</v>
      </c>
      <c r="O41" s="33">
        <v>631.01568259392741</v>
      </c>
      <c r="P41" s="33">
        <v>590.27065571950129</v>
      </c>
      <c r="Q41" s="33">
        <v>661.56721638721365</v>
      </c>
      <c r="R41" s="33">
        <v>860.591672042185</v>
      </c>
      <c r="S41" s="33">
        <v>358.92988741227464</v>
      </c>
      <c r="T41" s="33">
        <v>509.98571890535982</v>
      </c>
      <c r="U41" s="33">
        <v>536.13054093471544</v>
      </c>
      <c r="V41" s="33">
        <v>511.83147957007503</v>
      </c>
      <c r="W41" s="33">
        <v>442.41313542790397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2120.0337091758847</v>
      </c>
      <c r="C43" s="117">
        <f t="shared" si="14"/>
        <v>2201.9883759844724</v>
      </c>
      <c r="D43" s="117">
        <f t="shared" si="14"/>
        <v>2433.9463856638449</v>
      </c>
      <c r="E43" s="117">
        <f t="shared" si="14"/>
        <v>2946.538849143777</v>
      </c>
      <c r="F43" s="117">
        <f t="shared" si="14"/>
        <v>2625.2553589386889</v>
      </c>
      <c r="G43" s="117">
        <f t="shared" si="14"/>
        <v>2592.3438187932506</v>
      </c>
      <c r="H43" s="117">
        <f t="shared" si="14"/>
        <v>2680.4027532233795</v>
      </c>
      <c r="I43" s="117">
        <f t="shared" si="14"/>
        <v>2532.0813408060944</v>
      </c>
      <c r="J43" s="117">
        <f t="shared" si="14"/>
        <v>2436.3327952120549</v>
      </c>
      <c r="K43" s="117">
        <f t="shared" si="14"/>
        <v>2249.779836235834</v>
      </c>
      <c r="L43" s="117">
        <f t="shared" si="14"/>
        <v>2646.1225952008544</v>
      </c>
      <c r="M43" s="117">
        <f t="shared" si="14"/>
        <v>2979.326848121555</v>
      </c>
      <c r="N43" s="117">
        <f t="shared" si="14"/>
        <v>3864.5579266492423</v>
      </c>
      <c r="O43" s="117">
        <f t="shared" si="14"/>
        <v>3532.8445766898531</v>
      </c>
      <c r="P43" s="117">
        <f t="shared" si="14"/>
        <v>3659.2815236725596</v>
      </c>
      <c r="Q43" s="117">
        <f t="shared" si="14"/>
        <v>3744.6561295142187</v>
      </c>
      <c r="R43" s="117">
        <f t="shared" ref="R43:V43" si="15">R44+R47+R49+R58</f>
        <v>3691.0777576478627</v>
      </c>
      <c r="S43" s="117">
        <f t="shared" si="15"/>
        <v>4351.6455425226031</v>
      </c>
      <c r="T43" s="117">
        <f t="shared" si="15"/>
        <v>3723.7988322373103</v>
      </c>
      <c r="U43" s="117">
        <f t="shared" si="15"/>
        <v>3929.7707392151597</v>
      </c>
      <c r="V43" s="117">
        <f t="shared" si="15"/>
        <v>4431.3999062776002</v>
      </c>
      <c r="W43" s="117">
        <f t="shared" ref="W43" si="16">W44+W47+W49+W58</f>
        <v>4777.8162832307062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213.74123481336144</v>
      </c>
      <c r="C44" s="122">
        <f t="shared" si="17"/>
        <v>229.47796278859764</v>
      </c>
      <c r="D44" s="122">
        <f t="shared" si="17"/>
        <v>286.40242261054067</v>
      </c>
      <c r="E44" s="122">
        <f t="shared" si="17"/>
        <v>338.12967180580625</v>
      </c>
      <c r="F44" s="122">
        <f t="shared" si="17"/>
        <v>369.42443383017002</v>
      </c>
      <c r="G44" s="122">
        <f t="shared" si="17"/>
        <v>381.86354308876321</v>
      </c>
      <c r="H44" s="122">
        <f t="shared" si="17"/>
        <v>390.07615827851879</v>
      </c>
      <c r="I44" s="122">
        <f t="shared" si="17"/>
        <v>391.62929776556956</v>
      </c>
      <c r="J44" s="122">
        <f t="shared" si="17"/>
        <v>402.65645008544988</v>
      </c>
      <c r="K44" s="122">
        <f t="shared" si="17"/>
        <v>416.02766606922933</v>
      </c>
      <c r="L44" s="122">
        <f t="shared" si="17"/>
        <v>461.46126033984592</v>
      </c>
      <c r="M44" s="122">
        <f t="shared" si="17"/>
        <v>495.01298889508018</v>
      </c>
      <c r="N44" s="122">
        <f t="shared" si="17"/>
        <v>558.95287076442855</v>
      </c>
      <c r="O44" s="122">
        <f t="shared" si="17"/>
        <v>608.82372270118697</v>
      </c>
      <c r="P44" s="122">
        <f t="shared" si="17"/>
        <v>617.05052072887781</v>
      </c>
      <c r="Q44" s="122">
        <f t="shared" si="17"/>
        <v>692.8850876590493</v>
      </c>
      <c r="R44" s="122">
        <f t="shared" ref="R44:V44" si="18">SUM(R45:R46)</f>
        <v>748.65667873201539</v>
      </c>
      <c r="S44" s="122">
        <f t="shared" si="18"/>
        <v>1057.1208462899056</v>
      </c>
      <c r="T44" s="122">
        <f t="shared" si="18"/>
        <v>461.60784920374829</v>
      </c>
      <c r="U44" s="122">
        <f t="shared" si="18"/>
        <v>665.37639886568763</v>
      </c>
      <c r="V44" s="122">
        <f t="shared" si="18"/>
        <v>907.45223839029279</v>
      </c>
      <c r="W44" s="122">
        <f t="shared" ref="W44" si="19">SUM(W45:W46)</f>
        <v>1150.1530616877831</v>
      </c>
      <c r="DA44" s="130" t="s">
        <v>2450</v>
      </c>
    </row>
    <row r="45" spans="1:105" ht="12" customHeight="1" x14ac:dyDescent="0.25">
      <c r="A45" s="97" t="s">
        <v>216</v>
      </c>
      <c r="B45" s="98">
        <v>209.10212266125697</v>
      </c>
      <c r="C45" s="98">
        <v>224.98104973804948</v>
      </c>
      <c r="D45" s="98">
        <v>280.08665494523689</v>
      </c>
      <c r="E45" s="98">
        <v>331.8283837267046</v>
      </c>
      <c r="F45" s="98">
        <v>360.84651951063535</v>
      </c>
      <c r="G45" s="98">
        <v>373.02330373772139</v>
      </c>
      <c r="H45" s="98">
        <v>381.65801048999316</v>
      </c>
      <c r="I45" s="98">
        <v>383.41794920475184</v>
      </c>
      <c r="J45" s="98">
        <v>393.91667254228673</v>
      </c>
      <c r="K45" s="98">
        <v>407.09550881113518</v>
      </c>
      <c r="L45" s="98">
        <v>450.96325436257968</v>
      </c>
      <c r="M45" s="98">
        <v>484.07878340667452</v>
      </c>
      <c r="N45" s="98">
        <v>549.76806825266203</v>
      </c>
      <c r="O45" s="98">
        <v>596.66397624130218</v>
      </c>
      <c r="P45" s="98">
        <v>604.98984438163018</v>
      </c>
      <c r="Q45" s="98">
        <v>679.12556208436058</v>
      </c>
      <c r="R45" s="98">
        <v>733.87697973115758</v>
      </c>
      <c r="S45" s="98">
        <v>1034.759437936164</v>
      </c>
      <c r="T45" s="98">
        <v>450.38328640474487</v>
      </c>
      <c r="U45" s="98">
        <v>650.48245066513437</v>
      </c>
      <c r="V45" s="98">
        <v>887.81275789358267</v>
      </c>
      <c r="W45" s="98">
        <v>1125.1303234047623</v>
      </c>
      <c r="DA45" s="63" t="s">
        <v>2451</v>
      </c>
    </row>
    <row r="46" spans="1:105" ht="12" customHeight="1" x14ac:dyDescent="0.25">
      <c r="A46" s="97" t="s">
        <v>53</v>
      </c>
      <c r="B46" s="98">
        <v>4.6391121521044703</v>
      </c>
      <c r="C46" s="98">
        <v>4.4969130505481605</v>
      </c>
      <c r="D46" s="98">
        <v>6.3157676653038015</v>
      </c>
      <c r="E46" s="98">
        <v>6.3012880791016359</v>
      </c>
      <c r="F46" s="98">
        <v>8.5779143195346919</v>
      </c>
      <c r="G46" s="98">
        <v>8.8402393510417916</v>
      </c>
      <c r="H46" s="98">
        <v>8.4181477885256246</v>
      </c>
      <c r="I46" s="98">
        <v>8.2113485608177363</v>
      </c>
      <c r="J46" s="98">
        <v>8.7397775431631448</v>
      </c>
      <c r="K46" s="98">
        <v>8.9321572580941382</v>
      </c>
      <c r="L46" s="98">
        <v>10.498005977266244</v>
      </c>
      <c r="M46" s="98">
        <v>10.934205488405643</v>
      </c>
      <c r="N46" s="98">
        <v>9.1848025117665539</v>
      </c>
      <c r="O46" s="98">
        <v>12.159746459884833</v>
      </c>
      <c r="P46" s="98">
        <v>12.060676347247664</v>
      </c>
      <c r="Q46" s="98">
        <v>13.759525574688771</v>
      </c>
      <c r="R46" s="98">
        <v>14.779699000857814</v>
      </c>
      <c r="S46" s="98">
        <v>22.361408353741663</v>
      </c>
      <c r="T46" s="98">
        <v>11.224562799003449</v>
      </c>
      <c r="U46" s="98">
        <v>14.893948200553318</v>
      </c>
      <c r="V46" s="98">
        <v>19.639480496710167</v>
      </c>
      <c r="W46" s="98">
        <v>25.022738283020768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472.87515911968734</v>
      </c>
      <c r="C47" s="122">
        <f t="shared" si="20"/>
        <v>726.12442504377384</v>
      </c>
      <c r="D47" s="122">
        <f t="shared" si="20"/>
        <v>747.23916779217814</v>
      </c>
      <c r="E47" s="122">
        <f t="shared" si="20"/>
        <v>1262.2140592909043</v>
      </c>
      <c r="F47" s="122">
        <f t="shared" si="20"/>
        <v>674.32830565913594</v>
      </c>
      <c r="G47" s="122">
        <f t="shared" si="20"/>
        <v>617.88893122111187</v>
      </c>
      <c r="H47" s="122">
        <f t="shared" si="20"/>
        <v>740.13654286566054</v>
      </c>
      <c r="I47" s="122">
        <f t="shared" si="20"/>
        <v>648.46701644594452</v>
      </c>
      <c r="J47" s="122">
        <f t="shared" si="20"/>
        <v>490.34492234554631</v>
      </c>
      <c r="K47" s="122">
        <f t="shared" si="20"/>
        <v>559.18463702073632</v>
      </c>
      <c r="L47" s="122">
        <f t="shared" si="20"/>
        <v>686.80922628319615</v>
      </c>
      <c r="M47" s="122">
        <f t="shared" si="20"/>
        <v>1015.7621331064499</v>
      </c>
      <c r="N47" s="122">
        <f t="shared" si="20"/>
        <v>1992.1079014673155</v>
      </c>
      <c r="O47" s="122">
        <f t="shared" si="20"/>
        <v>1453.2723376720101</v>
      </c>
      <c r="P47" s="122">
        <f t="shared" si="20"/>
        <v>1615.4080501035003</v>
      </c>
      <c r="Q47" s="122">
        <f t="shared" si="20"/>
        <v>1535.8483219432831</v>
      </c>
      <c r="R47" s="122">
        <f t="shared" si="20"/>
        <v>1414.8287862681234</v>
      </c>
      <c r="S47" s="122">
        <f t="shared" si="20"/>
        <v>1881.2451081805643</v>
      </c>
      <c r="T47" s="122">
        <f t="shared" si="20"/>
        <v>1646.1401863612386</v>
      </c>
      <c r="U47" s="122">
        <f t="shared" si="20"/>
        <v>1652.088006958606</v>
      </c>
      <c r="V47" s="122">
        <f t="shared" si="20"/>
        <v>1976.5964668307022</v>
      </c>
      <c r="W47" s="122">
        <f t="shared" si="20"/>
        <v>2309.5327984623436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472.87515911968734</v>
      </c>
      <c r="C48" s="98">
        <f>IF(RES_hhdet_tes!C48=0,0,RES_hhdet_tes!C48*1000*11630/RES_hhdet_num!C43)</f>
        <v>726.12442504377384</v>
      </c>
      <c r="D48" s="98">
        <f>IF(RES_hhdet_tes!D48=0,0,RES_hhdet_tes!D48*1000*11630/RES_hhdet_num!D43)</f>
        <v>747.23916779217814</v>
      </c>
      <c r="E48" s="98">
        <f>IF(RES_hhdet_tes!E48=0,0,RES_hhdet_tes!E48*1000*11630/RES_hhdet_num!E43)</f>
        <v>1262.2140592909043</v>
      </c>
      <c r="F48" s="98">
        <f>IF(RES_hhdet_tes!F48=0,0,RES_hhdet_tes!F48*1000*11630/RES_hhdet_num!F43)</f>
        <v>674.32830565913594</v>
      </c>
      <c r="G48" s="98">
        <f>IF(RES_hhdet_tes!G48=0,0,RES_hhdet_tes!G48*1000*11630/RES_hhdet_num!G43)</f>
        <v>617.88893122111187</v>
      </c>
      <c r="H48" s="98">
        <f>IF(RES_hhdet_tes!H48=0,0,RES_hhdet_tes!H48*1000*11630/RES_hhdet_num!H43)</f>
        <v>740.13654286566054</v>
      </c>
      <c r="I48" s="98">
        <f>IF(RES_hhdet_tes!I48=0,0,RES_hhdet_tes!I48*1000*11630/RES_hhdet_num!I43)</f>
        <v>648.46701644594452</v>
      </c>
      <c r="J48" s="98">
        <f>IF(RES_hhdet_tes!J48=0,0,RES_hhdet_tes!J48*1000*11630/RES_hhdet_num!J43)</f>
        <v>490.34492234554631</v>
      </c>
      <c r="K48" s="98">
        <f>IF(RES_hhdet_tes!K48=0,0,RES_hhdet_tes!K48*1000*11630/RES_hhdet_num!K43)</f>
        <v>559.18463702073632</v>
      </c>
      <c r="L48" s="98">
        <f>IF(RES_hhdet_tes!L48=0,0,RES_hhdet_tes!L48*1000*11630/RES_hhdet_num!L43)</f>
        <v>686.80922628319615</v>
      </c>
      <c r="M48" s="98">
        <f>IF(RES_hhdet_tes!M48=0,0,RES_hhdet_tes!M48*1000*11630/RES_hhdet_num!M43)</f>
        <v>1015.7621331064499</v>
      </c>
      <c r="N48" s="98">
        <f>IF(RES_hhdet_tes!N48=0,0,RES_hhdet_tes!N48*1000*11630/RES_hhdet_num!N43)</f>
        <v>1992.1079014673155</v>
      </c>
      <c r="O48" s="98">
        <f>IF(RES_hhdet_tes!O48=0,0,RES_hhdet_tes!O48*1000*11630/RES_hhdet_num!O43)</f>
        <v>1453.2723376720101</v>
      </c>
      <c r="P48" s="98">
        <f>IF(RES_hhdet_tes!P48=0,0,RES_hhdet_tes!P48*1000*11630/RES_hhdet_num!P43)</f>
        <v>1615.4080501035003</v>
      </c>
      <c r="Q48" s="98">
        <f>IF(RES_hhdet_tes!Q48=0,0,RES_hhdet_tes!Q48*1000*11630/RES_hhdet_num!Q43)</f>
        <v>1535.8483219432831</v>
      </c>
      <c r="R48" s="98">
        <f>IF(RES_hhdet_tes!R48=0,0,RES_hhdet_tes!R48*1000*11630/RES_hhdet_num!R43)</f>
        <v>1414.8287862681234</v>
      </c>
      <c r="S48" s="98">
        <f>IF(RES_hhdet_tes!S48=0,0,RES_hhdet_tes!S48*1000*11630/RES_hhdet_num!S43)</f>
        <v>1881.2451081805643</v>
      </c>
      <c r="T48" s="98">
        <f>IF(RES_hhdet_tes!T48=0,0,RES_hhdet_tes!T48*1000*11630/RES_hhdet_num!T43)</f>
        <v>1646.1401863612386</v>
      </c>
      <c r="U48" s="98">
        <f>IF(RES_hhdet_tes!U48=0,0,RES_hhdet_tes!U48*1000*11630/RES_hhdet_num!U43)</f>
        <v>1652.088006958606</v>
      </c>
      <c r="V48" s="98">
        <f>IF(RES_hhdet_tes!V48=0,0,RES_hhdet_tes!V48*1000*11630/RES_hhdet_num!V43)</f>
        <v>1976.5964668307022</v>
      </c>
      <c r="W48" s="98">
        <f>IF(RES_hhdet_tes!W48=0,0,RES_hhdet_tes!W48*1000*11630/RES_hhdet_num!W43)</f>
        <v>2309.5327984623436</v>
      </c>
      <c r="DA48" s="63" t="s">
        <v>2454</v>
      </c>
    </row>
    <row r="49" spans="1:105" ht="12" customHeight="1" x14ac:dyDescent="0.25">
      <c r="A49" s="121" t="s">
        <v>55</v>
      </c>
      <c r="B49" s="122">
        <v>747.22574711505888</v>
      </c>
      <c r="C49" s="122">
        <v>625.66273690621858</v>
      </c>
      <c r="D49" s="122">
        <v>767.43203360862265</v>
      </c>
      <c r="E49" s="122">
        <v>750.94726429196862</v>
      </c>
      <c r="F49" s="122">
        <v>907.12387772663442</v>
      </c>
      <c r="G49" s="122">
        <v>936.60944954649278</v>
      </c>
      <c r="H49" s="122">
        <v>967.10246711501838</v>
      </c>
      <c r="I49" s="122">
        <v>951.57416656939085</v>
      </c>
      <c r="J49" s="122">
        <v>940.76028894968294</v>
      </c>
      <c r="K49" s="122">
        <v>640.62471011323066</v>
      </c>
      <c r="L49" s="122">
        <v>857.38751868689076</v>
      </c>
      <c r="M49" s="122">
        <v>862.51068206784214</v>
      </c>
      <c r="N49" s="122">
        <v>756.91583258592732</v>
      </c>
      <c r="O49" s="122">
        <v>835.17936880899299</v>
      </c>
      <c r="P49" s="122">
        <v>832.30628642536078</v>
      </c>
      <c r="Q49" s="122">
        <v>878.27142349379869</v>
      </c>
      <c r="R49" s="122">
        <v>858.33508392370027</v>
      </c>
      <c r="S49" s="122">
        <v>905.05443659364312</v>
      </c>
      <c r="T49" s="122">
        <v>1080.5442456241572</v>
      </c>
      <c r="U49" s="122">
        <v>1103.5066357648482</v>
      </c>
      <c r="V49" s="122">
        <v>1056.1295212456655</v>
      </c>
      <c r="W49" s="122">
        <v>864.35606094036962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747.22574711505888</v>
      </c>
      <c r="C54" s="101">
        <v>625.66273690621858</v>
      </c>
      <c r="D54" s="101">
        <v>767.43203360862265</v>
      </c>
      <c r="E54" s="101">
        <v>750.94521087159956</v>
      </c>
      <c r="F54" s="101">
        <v>907.11909768299233</v>
      </c>
      <c r="G54" s="101">
        <v>936.59669343984331</v>
      </c>
      <c r="H54" s="101">
        <v>967.09750021968591</v>
      </c>
      <c r="I54" s="101">
        <v>951.631130548084</v>
      </c>
      <c r="J54" s="101">
        <v>940.85815499186924</v>
      </c>
      <c r="K54" s="101">
        <v>640.95980392712329</v>
      </c>
      <c r="L54" s="101">
        <v>857.04456838136491</v>
      </c>
      <c r="M54" s="101">
        <v>862.43487556506318</v>
      </c>
      <c r="N54" s="101">
        <v>756.58266197817045</v>
      </c>
      <c r="O54" s="101">
        <v>836.27263382027843</v>
      </c>
      <c r="P54" s="101">
        <v>834.65692272717217</v>
      </c>
      <c r="Q54" s="101">
        <v>881.41045633131273</v>
      </c>
      <c r="R54" s="101">
        <v>860.53639490162209</v>
      </c>
      <c r="S54" s="101">
        <v>905.10240537445873</v>
      </c>
      <c r="T54" s="101">
        <v>1079.5799345915509</v>
      </c>
      <c r="U54" s="101">
        <v>1103.1160822230238</v>
      </c>
      <c r="V54" s="101">
        <v>1055.9943089342801</v>
      </c>
      <c r="W54" s="101">
        <v>865.11490723391773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751.7480982359815</v>
      </c>
      <c r="F55" s="104">
        <v>907.79162904064128</v>
      </c>
      <c r="G55" s="104">
        <v>937.10579292701914</v>
      </c>
      <c r="H55" s="104">
        <v>967.21060997248685</v>
      </c>
      <c r="I55" s="104">
        <v>950.76926555045384</v>
      </c>
      <c r="J55" s="104">
        <v>939.69618394483211</v>
      </c>
      <c r="K55" s="104">
        <v>639.23811502126171</v>
      </c>
      <c r="L55" s="104">
        <v>858.34376095023424</v>
      </c>
      <c r="M55" s="104">
        <v>862.67729470131974</v>
      </c>
      <c r="N55" s="104">
        <v>757.39715090082302</v>
      </c>
      <c r="O55" s="104">
        <v>833.31290650354197</v>
      </c>
      <c r="P55" s="104">
        <v>828.39985203909134</v>
      </c>
      <c r="Q55" s="104">
        <v>873.18775794719454</v>
      </c>
      <c r="R55" s="104">
        <v>854.81067527138418</v>
      </c>
      <c r="S55" s="104">
        <v>904.9643395422512</v>
      </c>
      <c r="T55" s="104">
        <v>1082.6342115586378</v>
      </c>
      <c r="U55" s="104">
        <v>1104.5118866203277</v>
      </c>
      <c r="V55" s="104">
        <v>1056.594903154619</v>
      </c>
      <c r="W55" s="104">
        <v>862.27826751755924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130.97039879591409</v>
      </c>
      <c r="F56" s="98">
        <v>157.92159302445501</v>
      </c>
      <c r="G56" s="98">
        <v>163.43918756908658</v>
      </c>
      <c r="H56" s="98">
        <v>168.43636731309084</v>
      </c>
      <c r="I56" s="98">
        <v>165.04212560872551</v>
      </c>
      <c r="J56" s="98">
        <v>163.51523903591459</v>
      </c>
      <c r="K56" s="98">
        <v>287.19225829584076</v>
      </c>
      <c r="L56" s="98">
        <v>89.463762992695337</v>
      </c>
      <c r="M56" s="98">
        <v>150.85295626670396</v>
      </c>
      <c r="N56" s="98">
        <v>132.73136161845625</v>
      </c>
      <c r="O56" s="98">
        <v>107.48443804096979</v>
      </c>
      <c r="P56" s="98">
        <v>82.193769536638953</v>
      </c>
      <c r="Q56" s="98">
        <v>102.83455676457442</v>
      </c>
      <c r="R56" s="98">
        <v>84.669896414626137</v>
      </c>
      <c r="S56" s="98">
        <v>117.53878494455857</v>
      </c>
      <c r="T56" s="98">
        <v>270.45370519000915</v>
      </c>
      <c r="U56" s="98">
        <v>244.08457887496795</v>
      </c>
      <c r="V56" s="98">
        <v>156.73891212915296</v>
      </c>
      <c r="W56" s="98">
        <v>148.47744036746752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620.77769944006741</v>
      </c>
      <c r="F57" s="98">
        <v>749.87003601618642</v>
      </c>
      <c r="G57" s="98">
        <v>773.66660535793244</v>
      </c>
      <c r="H57" s="98">
        <v>798.7742426593959</v>
      </c>
      <c r="I57" s="98">
        <v>785.72713994172841</v>
      </c>
      <c r="J57" s="98">
        <v>776.18094490891758</v>
      </c>
      <c r="K57" s="98">
        <v>352.04585672542083</v>
      </c>
      <c r="L57" s="98">
        <v>768.87999795753888</v>
      </c>
      <c r="M57" s="98">
        <v>711.82433843461592</v>
      </c>
      <c r="N57" s="98">
        <v>624.66578928236675</v>
      </c>
      <c r="O57" s="98">
        <v>725.828468462572</v>
      </c>
      <c r="P57" s="98">
        <v>746.20608250245255</v>
      </c>
      <c r="Q57" s="98">
        <v>770.35320118262007</v>
      </c>
      <c r="R57" s="98">
        <v>770.14077885675817</v>
      </c>
      <c r="S57" s="98">
        <v>787.42555459769267</v>
      </c>
      <c r="T57" s="98">
        <v>812.18050636862858</v>
      </c>
      <c r="U57" s="98">
        <v>860.42730774535971</v>
      </c>
      <c r="V57" s="98">
        <v>899.85599102546598</v>
      </c>
      <c r="W57" s="98">
        <v>713.80082715009189</v>
      </c>
      <c r="DA57" s="63" t="s">
        <v>2463</v>
      </c>
    </row>
    <row r="58" spans="1:105" ht="12" customHeight="1" x14ac:dyDescent="0.25">
      <c r="A58" s="121" t="s">
        <v>54</v>
      </c>
      <c r="B58" s="122">
        <v>686.19156812777715</v>
      </c>
      <c r="C58" s="122">
        <v>620.72325124588201</v>
      </c>
      <c r="D58" s="122">
        <v>632.87276165250364</v>
      </c>
      <c r="E58" s="122">
        <v>595.24785375509759</v>
      </c>
      <c r="F58" s="122">
        <v>674.37874172274837</v>
      </c>
      <c r="G58" s="122">
        <v>655.9818949368829</v>
      </c>
      <c r="H58" s="122">
        <v>583.08758496418181</v>
      </c>
      <c r="I58" s="122">
        <v>540.41086002518955</v>
      </c>
      <c r="J58" s="122">
        <v>602.57113383137573</v>
      </c>
      <c r="K58" s="122">
        <v>633.94282303263765</v>
      </c>
      <c r="L58" s="122">
        <v>640.46458989092184</v>
      </c>
      <c r="M58" s="122">
        <v>606.04104405218266</v>
      </c>
      <c r="N58" s="122">
        <v>556.58132183157045</v>
      </c>
      <c r="O58" s="122">
        <v>635.56914750766339</v>
      </c>
      <c r="P58" s="122">
        <v>594.51666641482086</v>
      </c>
      <c r="Q58" s="122">
        <v>637.65129641808801</v>
      </c>
      <c r="R58" s="122">
        <v>669.25720872402383</v>
      </c>
      <c r="S58" s="122">
        <v>508.22515145849019</v>
      </c>
      <c r="T58" s="122">
        <v>535.50655104816633</v>
      </c>
      <c r="U58" s="122">
        <v>508.79969762601729</v>
      </c>
      <c r="V58" s="122">
        <v>491.22167981093963</v>
      </c>
      <c r="W58" s="122">
        <v>453.77436214020935</v>
      </c>
      <c r="DA58" s="130" t="s">
        <v>2464</v>
      </c>
    </row>
    <row r="59" spans="1:105" ht="12" customHeight="1" x14ac:dyDescent="0.25">
      <c r="A59" s="97" t="s">
        <v>50</v>
      </c>
      <c r="B59" s="98">
        <v>669.28448419097379</v>
      </c>
      <c r="C59" s="98">
        <v>652.91519538702516</v>
      </c>
      <c r="D59" s="98">
        <v>629.91834378402666</v>
      </c>
      <c r="E59" s="98">
        <v>576.58386453381331</v>
      </c>
      <c r="F59" s="98">
        <v>677.22415463565903</v>
      </c>
      <c r="G59" s="98">
        <v>656.30683039262988</v>
      </c>
      <c r="H59" s="98">
        <v>572.53112969896824</v>
      </c>
      <c r="I59" s="98">
        <v>534.88928883183883</v>
      </c>
      <c r="J59" s="98">
        <v>614.96387624069416</v>
      </c>
      <c r="K59" s="98">
        <v>661.02790087267135</v>
      </c>
      <c r="L59" s="98">
        <v>623.6191350804196</v>
      </c>
      <c r="M59" s="98">
        <v>582.9596722602696</v>
      </c>
      <c r="N59" s="98">
        <v>585.26221887560052</v>
      </c>
      <c r="O59" s="98">
        <v>636.77811461443684</v>
      </c>
      <c r="P59" s="98">
        <v>595.81425097750127</v>
      </c>
      <c r="Q59" s="98">
        <v>629.38226116914234</v>
      </c>
      <c r="R59" s="98">
        <v>600.31376792646995</v>
      </c>
      <c r="S59" s="98">
        <v>561.83636314709315</v>
      </c>
      <c r="T59" s="98">
        <v>544.43672614291324</v>
      </c>
      <c r="U59" s="98">
        <v>498.68728560179858</v>
      </c>
      <c r="V59" s="98">
        <v>480.58964025265533</v>
      </c>
      <c r="W59" s="98">
        <v>459.56421806090265</v>
      </c>
      <c r="DA59" s="63" t="s">
        <v>2465</v>
      </c>
    </row>
    <row r="60" spans="1:105" ht="12" customHeight="1" x14ac:dyDescent="0.25">
      <c r="A60" s="109" t="s">
        <v>120</v>
      </c>
      <c r="B60" s="33">
        <v>759.11865245692002</v>
      </c>
      <c r="C60" s="33">
        <v>482.41096231714795</v>
      </c>
      <c r="D60" s="33">
        <v>645.54901395367199</v>
      </c>
      <c r="E60" s="33">
        <v>672.32523198235413</v>
      </c>
      <c r="F60" s="33">
        <v>663.48123495479479</v>
      </c>
      <c r="G60" s="33">
        <v>654.76015749700207</v>
      </c>
      <c r="H60" s="33">
        <v>625.33097084244946</v>
      </c>
      <c r="I60" s="33">
        <v>565.94556100856573</v>
      </c>
      <c r="J60" s="33">
        <v>537.98923676873017</v>
      </c>
      <c r="K60" s="33">
        <v>498.04865363908431</v>
      </c>
      <c r="L60" s="33">
        <v>720.43796121350874</v>
      </c>
      <c r="M60" s="33">
        <v>706.31932070853418</v>
      </c>
      <c r="N60" s="33">
        <v>429.6189025892474</v>
      </c>
      <c r="O60" s="33">
        <v>631.01568259392764</v>
      </c>
      <c r="P60" s="33">
        <v>590.27065571950186</v>
      </c>
      <c r="Q60" s="33">
        <v>661.56721638721217</v>
      </c>
      <c r="R60" s="33">
        <v>860.59167204218772</v>
      </c>
      <c r="S60" s="33">
        <v>358.92988741227526</v>
      </c>
      <c r="T60" s="33">
        <v>509.98571890535897</v>
      </c>
      <c r="U60" s="33">
        <v>536.13054093471635</v>
      </c>
      <c r="V60" s="33">
        <v>511.83147957007549</v>
      </c>
      <c r="W60" s="33">
        <v>442.4131354279055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2468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2469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</v>
      </c>
      <c r="C67" s="98">
        <f>IF(RES_hhdet_tes!C67=0,0,RES_hhdet_tes!C67*1000*11630/RES_hhdet_num!C62)</f>
        <v>0</v>
      </c>
      <c r="D67" s="98">
        <f>IF(RES_hhdet_tes!D67=0,0,RES_hhdet_tes!D67*1000*11630/RES_hhdet_num!D62)</f>
        <v>0</v>
      </c>
      <c r="E67" s="98">
        <f>IF(RES_hhdet_tes!E67=0,0,RES_hhdet_tes!E67*1000*11630/RES_hhdet_num!E62)</f>
        <v>0</v>
      </c>
      <c r="F67" s="98">
        <f>IF(RES_hhdet_tes!F67=0,0,RES_hhdet_tes!F67*1000*11630/RES_hhdet_num!F62)</f>
        <v>0</v>
      </c>
      <c r="G67" s="98">
        <f>IF(RES_hhdet_tes!G67=0,0,RES_hhdet_tes!G67*1000*11630/RES_hhdet_num!G62)</f>
        <v>0</v>
      </c>
      <c r="H67" s="98">
        <f>IF(RES_hhdet_tes!H67=0,0,RES_hhdet_tes!H67*1000*11630/RES_hhdet_num!H62)</f>
        <v>0</v>
      </c>
      <c r="I67" s="98">
        <f>IF(RES_hhdet_tes!I67=0,0,RES_hhdet_tes!I67*1000*11630/RES_hhdet_num!I62)</f>
        <v>0</v>
      </c>
      <c r="J67" s="98">
        <f>IF(RES_hhdet_tes!J67=0,0,RES_hhdet_tes!J67*1000*11630/RES_hhdet_num!J62)</f>
        <v>0</v>
      </c>
      <c r="K67" s="98">
        <f>IF(RES_hhdet_tes!K67=0,0,RES_hhdet_tes!K67*1000*11630/RES_hhdet_num!K62)</f>
        <v>0</v>
      </c>
      <c r="L67" s="98">
        <f>IF(RES_hhdet_tes!L67=0,0,RES_hhdet_tes!L67*1000*11630/RES_hhdet_num!L62)</f>
        <v>0</v>
      </c>
      <c r="M67" s="98">
        <f>IF(RES_hhdet_tes!M67=0,0,RES_hhdet_tes!M67*1000*11630/RES_hhdet_num!M62)</f>
        <v>0</v>
      </c>
      <c r="N67" s="98">
        <f>IF(RES_hhdet_tes!N67=0,0,RES_hhdet_tes!N67*1000*11630/RES_hhdet_num!N62)</f>
        <v>0</v>
      </c>
      <c r="O67" s="98">
        <f>IF(RES_hhdet_tes!O67=0,0,RES_hhdet_tes!O67*1000*11630/RES_hhdet_num!O62)</f>
        <v>0</v>
      </c>
      <c r="P67" s="98">
        <f>IF(RES_hhdet_tes!P67=0,0,RES_hhdet_tes!P67*1000*11630/RES_hhdet_num!P62)</f>
        <v>0</v>
      </c>
      <c r="Q67" s="98">
        <f>IF(RES_hhdet_tes!Q67=0,0,RES_hhdet_tes!Q67*1000*11630/RES_hhdet_num!Q62)</f>
        <v>0</v>
      </c>
      <c r="R67" s="98">
        <f>IF(RES_hhdet_tes!R67=0,0,RES_hhdet_tes!R67*1000*11630/RES_hhdet_num!R62)</f>
        <v>0</v>
      </c>
      <c r="S67" s="98">
        <f>IF(RES_hhdet_tes!S67=0,0,RES_hhdet_tes!S67*1000*11630/RES_hhdet_num!S62)</f>
        <v>0</v>
      </c>
      <c r="T67" s="98">
        <f>IF(RES_hhdet_tes!T67=0,0,RES_hhdet_tes!T67*1000*11630/RES_hhdet_num!T62)</f>
        <v>0</v>
      </c>
      <c r="U67" s="98">
        <f>IF(RES_hhdet_tes!U67=0,0,RES_hhdet_tes!U67*1000*11630/RES_hhdet_num!U62)</f>
        <v>0</v>
      </c>
      <c r="V67" s="98">
        <f>IF(RES_hhdet_tes!V67=0,0,RES_hhdet_tes!V67*1000*11630/RES_hhdet_num!V62)</f>
        <v>0</v>
      </c>
      <c r="W67" s="98">
        <f>IF(RES_hhdet_tes!W67=0,0,RES_hhdet_tes!W67*1000*11630/RES_hhdet_num!W62)</f>
        <v>0</v>
      </c>
      <c r="DA67" s="63" t="s">
        <v>2472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2473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2482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2483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2420.4383694039971</v>
      </c>
      <c r="M81" s="117">
        <f t="shared" si="28"/>
        <v>3197.7114687487719</v>
      </c>
      <c r="N81" s="117">
        <f t="shared" si="28"/>
        <v>4193.9892517632006</v>
      </c>
      <c r="O81" s="117">
        <f t="shared" si="28"/>
        <v>3879.7392055396058</v>
      </c>
      <c r="P81" s="117">
        <f t="shared" si="28"/>
        <v>3897.6411922828097</v>
      </c>
      <c r="Q81" s="117">
        <f t="shared" si="28"/>
        <v>3972.5055869335793</v>
      </c>
      <c r="R81" s="117">
        <f t="shared" ref="R81:V81" si="29">R82+R85+R87+R100</f>
        <v>3735.7540317608286</v>
      </c>
      <c r="S81" s="117">
        <f t="shared" si="29"/>
        <v>4137.1173508501079</v>
      </c>
      <c r="T81" s="117">
        <f t="shared" si="29"/>
        <v>3606.9637857038579</v>
      </c>
      <c r="U81" s="117">
        <f t="shared" si="29"/>
        <v>3360.3614568962221</v>
      </c>
      <c r="V81" s="117">
        <f t="shared" si="29"/>
        <v>3101.6344018268092</v>
      </c>
      <c r="W81" s="117">
        <f t="shared" ref="W81" si="30">W82+W85+W87+W100</f>
        <v>3295.3610900457011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711.94675605382236</v>
      </c>
      <c r="M82" s="122">
        <f t="shared" si="31"/>
        <v>531.2835890701848</v>
      </c>
      <c r="N82" s="122">
        <f t="shared" si="31"/>
        <v>612.21284171840784</v>
      </c>
      <c r="O82" s="122">
        <f t="shared" si="31"/>
        <v>548.47255547667237</v>
      </c>
      <c r="P82" s="122">
        <f t="shared" si="31"/>
        <v>645.81037374822961</v>
      </c>
      <c r="Q82" s="122">
        <f t="shared" si="31"/>
        <v>712.0800878982526</v>
      </c>
      <c r="R82" s="122">
        <f t="shared" ref="R82:V82" si="32">SUM(R83:R84)</f>
        <v>664.48573457558973</v>
      </c>
      <c r="S82" s="122">
        <f t="shared" si="32"/>
        <v>863.77749977892677</v>
      </c>
      <c r="T82" s="122">
        <f t="shared" si="32"/>
        <v>845.92761358998666</v>
      </c>
      <c r="U82" s="122">
        <f t="shared" si="32"/>
        <v>1075.8237315264171</v>
      </c>
      <c r="V82" s="122">
        <f t="shared" si="32"/>
        <v>994.87563658658678</v>
      </c>
      <c r="W82" s="122">
        <f t="shared" ref="W82" si="33">SUM(W83:W84)</f>
        <v>1161.6037759440028</v>
      </c>
      <c r="DA82" s="130" t="s">
        <v>2486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705.37853304715532</v>
      </c>
      <c r="M83" s="98">
        <v>526.52639008391202</v>
      </c>
      <c r="N83" s="98">
        <v>608.14878141543284</v>
      </c>
      <c r="O83" s="98">
        <v>544.03765728231099</v>
      </c>
      <c r="P83" s="98">
        <v>640.70133497139682</v>
      </c>
      <c r="Q83" s="98">
        <v>706.35559837041183</v>
      </c>
      <c r="R83" s="98">
        <v>659.17562533373621</v>
      </c>
      <c r="S83" s="98">
        <v>856.37491001183355</v>
      </c>
      <c r="T83" s="98">
        <v>837.57788494558974</v>
      </c>
      <c r="U83" s="98">
        <v>1066.0599985428485</v>
      </c>
      <c r="V83" s="98">
        <v>986.14971195324711</v>
      </c>
      <c r="W83" s="98">
        <v>1151.3613310796202</v>
      </c>
      <c r="DA83" s="63" t="s">
        <v>2487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6.5682230066670311</v>
      </c>
      <c r="M84" s="98">
        <v>4.75719898627273</v>
      </c>
      <c r="N84" s="98">
        <v>4.064060302975002</v>
      </c>
      <c r="O84" s="98">
        <v>4.4348981943614039</v>
      </c>
      <c r="P84" s="98">
        <v>5.1090387768328327</v>
      </c>
      <c r="Q84" s="98">
        <v>5.7244895278407757</v>
      </c>
      <c r="R84" s="98">
        <v>5.3101092418534819</v>
      </c>
      <c r="S84" s="98">
        <v>7.4025897670931933</v>
      </c>
      <c r="T84" s="98">
        <v>8.3497286443968814</v>
      </c>
      <c r="U84" s="98">
        <v>9.7637329835685041</v>
      </c>
      <c r="V84" s="98">
        <v>8.7259246333396856</v>
      </c>
      <c r="W84" s="98">
        <v>10.242444864382653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191.73200373892328</v>
      </c>
      <c r="M85" s="122">
        <f t="shared" si="34"/>
        <v>1177.9972650619743</v>
      </c>
      <c r="N85" s="122">
        <f t="shared" si="34"/>
        <v>2292.8115273660483</v>
      </c>
      <c r="O85" s="122">
        <f t="shared" si="34"/>
        <v>1863.2258305045423</v>
      </c>
      <c r="P85" s="122">
        <f t="shared" si="34"/>
        <v>1829.6858989320262</v>
      </c>
      <c r="Q85" s="122">
        <f t="shared" si="34"/>
        <v>1746.6977141446732</v>
      </c>
      <c r="R85" s="122">
        <f t="shared" si="34"/>
        <v>1536.7522737140214</v>
      </c>
      <c r="S85" s="122">
        <f t="shared" si="34"/>
        <v>1861.341985481145</v>
      </c>
      <c r="T85" s="122">
        <f t="shared" si="34"/>
        <v>1146.7107875549382</v>
      </c>
      <c r="U85" s="122">
        <f t="shared" si="34"/>
        <v>677.78856586483244</v>
      </c>
      <c r="V85" s="122">
        <f t="shared" si="34"/>
        <v>563.62387457355283</v>
      </c>
      <c r="W85" s="122">
        <f t="shared" si="34"/>
        <v>814.72447663781247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</v>
      </c>
      <c r="C86" s="98">
        <f>IF(RES_hhdet_tes!C86=0,0,RES_hhdet_tes!C86*1000*11630/RES_hhdet_num!C81)</f>
        <v>0</v>
      </c>
      <c r="D86" s="98">
        <f>IF(RES_hhdet_tes!D86=0,0,RES_hhdet_tes!D86*1000*11630/RES_hhdet_num!D81)</f>
        <v>0</v>
      </c>
      <c r="E86" s="98">
        <f>IF(RES_hhdet_tes!E86=0,0,RES_hhdet_tes!E86*1000*11630/RES_hhdet_num!E81)</f>
        <v>0</v>
      </c>
      <c r="F86" s="98">
        <f>IF(RES_hhdet_tes!F86=0,0,RES_hhdet_tes!F86*1000*11630/RES_hhdet_num!F81)</f>
        <v>0</v>
      </c>
      <c r="G86" s="98">
        <f>IF(RES_hhdet_tes!G86=0,0,RES_hhdet_tes!G86*1000*11630/RES_hhdet_num!G81)</f>
        <v>0</v>
      </c>
      <c r="H86" s="98">
        <f>IF(RES_hhdet_tes!H86=0,0,RES_hhdet_tes!H86*1000*11630/RES_hhdet_num!H81)</f>
        <v>0</v>
      </c>
      <c r="I86" s="98">
        <f>IF(RES_hhdet_tes!I86=0,0,RES_hhdet_tes!I86*1000*11630/RES_hhdet_num!I81)</f>
        <v>0</v>
      </c>
      <c r="J86" s="98">
        <f>IF(RES_hhdet_tes!J86=0,0,RES_hhdet_tes!J86*1000*11630/RES_hhdet_num!J81)</f>
        <v>0</v>
      </c>
      <c r="K86" s="98">
        <f>IF(RES_hhdet_tes!K86=0,0,RES_hhdet_tes!K86*1000*11630/RES_hhdet_num!K81)</f>
        <v>0</v>
      </c>
      <c r="L86" s="98">
        <f>IF(RES_hhdet_tes!L86=0,0,RES_hhdet_tes!L86*1000*11630/RES_hhdet_num!L81)</f>
        <v>191.73200373892328</v>
      </c>
      <c r="M86" s="98">
        <f>IF(RES_hhdet_tes!M86=0,0,RES_hhdet_tes!M86*1000*11630/RES_hhdet_num!M81)</f>
        <v>1177.9972650619743</v>
      </c>
      <c r="N86" s="98">
        <f>IF(RES_hhdet_tes!N86=0,0,RES_hhdet_tes!N86*1000*11630/RES_hhdet_num!N81)</f>
        <v>2292.8115273660483</v>
      </c>
      <c r="O86" s="98">
        <f>IF(RES_hhdet_tes!O86=0,0,RES_hhdet_tes!O86*1000*11630/RES_hhdet_num!O81)</f>
        <v>1863.2258305045423</v>
      </c>
      <c r="P86" s="98">
        <f>IF(RES_hhdet_tes!P86=0,0,RES_hhdet_tes!P86*1000*11630/RES_hhdet_num!P81)</f>
        <v>1829.6858989320262</v>
      </c>
      <c r="Q86" s="98">
        <f>IF(RES_hhdet_tes!Q86=0,0,RES_hhdet_tes!Q86*1000*11630/RES_hhdet_num!Q81)</f>
        <v>1746.6977141446732</v>
      </c>
      <c r="R86" s="98">
        <f>IF(RES_hhdet_tes!R86=0,0,RES_hhdet_tes!R86*1000*11630/RES_hhdet_num!R81)</f>
        <v>1536.7522737140214</v>
      </c>
      <c r="S86" s="98">
        <f>IF(RES_hhdet_tes!S86=0,0,RES_hhdet_tes!S86*1000*11630/RES_hhdet_num!S81)</f>
        <v>1861.341985481145</v>
      </c>
      <c r="T86" s="98">
        <f>IF(RES_hhdet_tes!T86=0,0,RES_hhdet_tes!T86*1000*11630/RES_hhdet_num!T81)</f>
        <v>1146.7107875549382</v>
      </c>
      <c r="U86" s="98">
        <f>IF(RES_hhdet_tes!U86=0,0,RES_hhdet_tes!U86*1000*11630/RES_hhdet_num!U81)</f>
        <v>677.78856586483244</v>
      </c>
      <c r="V86" s="98">
        <f>IF(RES_hhdet_tes!V86=0,0,RES_hhdet_tes!V86*1000*11630/RES_hhdet_num!V81)</f>
        <v>563.62387457355283</v>
      </c>
      <c r="W86" s="98">
        <f>IF(RES_hhdet_tes!W86=0,0,RES_hhdet_tes!W86*1000*11630/RES_hhdet_num!W81)</f>
        <v>814.72447663781247</v>
      </c>
      <c r="DA86" s="63" t="s">
        <v>2490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856.08863480846685</v>
      </c>
      <c r="M87" s="122">
        <v>860.41750403191793</v>
      </c>
      <c r="N87" s="122">
        <v>755.70774713357127</v>
      </c>
      <c r="O87" s="122">
        <v>833.17345480311849</v>
      </c>
      <c r="P87" s="122">
        <v>828.17950384628546</v>
      </c>
      <c r="Q87" s="122">
        <v>873.80202577636067</v>
      </c>
      <c r="R87" s="122">
        <v>854.78043127146032</v>
      </c>
      <c r="S87" s="122">
        <v>902.65457971304897</v>
      </c>
      <c r="T87" s="122">
        <v>1077.6810355677501</v>
      </c>
      <c r="U87" s="122">
        <v>1099.6129924933068</v>
      </c>
      <c r="V87" s="122">
        <v>1055.4121867872041</v>
      </c>
      <c r="W87" s="122">
        <v>863.31431997894879</v>
      </c>
      <c r="DA87" s="130" t="s">
        <v>2491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851.12711850519338</v>
      </c>
      <c r="M96" s="101">
        <v>857.64786540925763</v>
      </c>
      <c r="N96" s="101">
        <v>753.307824057179</v>
      </c>
      <c r="O96" s="101">
        <v>835.52837749159471</v>
      </c>
      <c r="P96" s="101">
        <v>831.12323112900719</v>
      </c>
      <c r="Q96" s="101">
        <v>878.14524041883999</v>
      </c>
      <c r="R96" s="101">
        <v>857.55556714447198</v>
      </c>
      <c r="S96" s="101">
        <v>902.36694074553634</v>
      </c>
      <c r="T96" s="101">
        <v>1076.4700655373858</v>
      </c>
      <c r="U96" s="101">
        <v>1099.185438242052</v>
      </c>
      <c r="V96" s="101">
        <v>1055.488130236653</v>
      </c>
      <c r="W96" s="101">
        <v>864.53408970752025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856.23749112347889</v>
      </c>
      <c r="M97" s="104">
        <v>860.98114693014099</v>
      </c>
      <c r="N97" s="104">
        <v>756.29837455033987</v>
      </c>
      <c r="O97" s="104">
        <v>832.32821255126191</v>
      </c>
      <c r="P97" s="104">
        <v>826.9105605491693</v>
      </c>
      <c r="Q97" s="104">
        <v>871.58413829909443</v>
      </c>
      <c r="R97" s="104">
        <v>852.98781962618625</v>
      </c>
      <c r="S97" s="104">
        <v>902.90104784744688</v>
      </c>
      <c r="T97" s="104">
        <v>1079.4263823881934</v>
      </c>
      <c r="U97" s="104">
        <v>1100.3152908123006</v>
      </c>
      <c r="V97" s="104">
        <v>1055.2783816619844</v>
      </c>
      <c r="W97" s="104">
        <v>861.09930840326638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89.244229941775359</v>
      </c>
      <c r="M98" s="98">
        <v>150.55635763460927</v>
      </c>
      <c r="N98" s="98">
        <v>132.53880467400475</v>
      </c>
      <c r="O98" s="98">
        <v>107.35742779634602</v>
      </c>
      <c r="P98" s="98">
        <v>82.04600214967688</v>
      </c>
      <c r="Q98" s="98">
        <v>102.64569988444694</v>
      </c>
      <c r="R98" s="98">
        <v>84.489340645819482</v>
      </c>
      <c r="S98" s="98">
        <v>117.27080002162099</v>
      </c>
      <c r="T98" s="98">
        <v>269.65235485810467</v>
      </c>
      <c r="U98" s="98">
        <v>243.1571788778113</v>
      </c>
      <c r="V98" s="98">
        <v>156.54361481517361</v>
      </c>
      <c r="W98" s="98">
        <v>148.27443301104668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766.99326118170359</v>
      </c>
      <c r="M99" s="98">
        <v>710.4247892955317</v>
      </c>
      <c r="N99" s="98">
        <v>623.75956987633504</v>
      </c>
      <c r="O99" s="98">
        <v>724.97078475491571</v>
      </c>
      <c r="P99" s="98">
        <v>744.86455839949235</v>
      </c>
      <c r="Q99" s="98">
        <v>768.93843841464741</v>
      </c>
      <c r="R99" s="98">
        <v>768.49847898036671</v>
      </c>
      <c r="S99" s="98">
        <v>785.63024782582579</v>
      </c>
      <c r="T99" s="98">
        <v>809.77402753008835</v>
      </c>
      <c r="U99" s="98">
        <v>857.1581119344894</v>
      </c>
      <c r="V99" s="98">
        <v>898.73476684681066</v>
      </c>
      <c r="W99" s="98">
        <v>712.82487539221961</v>
      </c>
      <c r="DA99" s="63" t="s">
        <v>2503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660.67097480278494</v>
      </c>
      <c r="M100" s="122">
        <v>628.0131105846948</v>
      </c>
      <c r="N100" s="122">
        <v>533.25713554517267</v>
      </c>
      <c r="O100" s="122">
        <v>634.867364755273</v>
      </c>
      <c r="P100" s="122">
        <v>593.96541575626804</v>
      </c>
      <c r="Q100" s="122">
        <v>639.92575911429276</v>
      </c>
      <c r="R100" s="122">
        <v>679.73559219975732</v>
      </c>
      <c r="S100" s="122">
        <v>509.34328587698707</v>
      </c>
      <c r="T100" s="122">
        <v>536.64434899118248</v>
      </c>
      <c r="U100" s="122">
        <v>507.13616701166592</v>
      </c>
      <c r="V100" s="122">
        <v>487.72270387946526</v>
      </c>
      <c r="W100" s="122">
        <v>455.71851748493691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623.61913508041971</v>
      </c>
      <c r="M102" s="98">
        <v>582.95967226026971</v>
      </c>
      <c r="N102" s="98">
        <v>585.26221887560018</v>
      </c>
      <c r="O102" s="98">
        <v>636.77811461443775</v>
      </c>
      <c r="P102" s="98">
        <v>595.81425097750082</v>
      </c>
      <c r="Q102" s="98">
        <v>629.3822611691437</v>
      </c>
      <c r="R102" s="98">
        <v>600.31376792646893</v>
      </c>
      <c r="S102" s="98">
        <v>561.83636314709122</v>
      </c>
      <c r="T102" s="98">
        <v>544.43672614290949</v>
      </c>
      <c r="U102" s="98">
        <v>498.6872856017975</v>
      </c>
      <c r="V102" s="98">
        <v>480.58964025265669</v>
      </c>
      <c r="W102" s="98">
        <v>459.56421806090106</v>
      </c>
      <c r="DA102" s="63" t="s">
        <v>2506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720.43796121350863</v>
      </c>
      <c r="M103" s="33">
        <v>706.31932070853384</v>
      </c>
      <c r="N103" s="33">
        <v>429.618902589247</v>
      </c>
      <c r="O103" s="33">
        <v>631.0156825939282</v>
      </c>
      <c r="P103" s="33">
        <v>590.27065571950266</v>
      </c>
      <c r="Q103" s="33">
        <v>661.56721638721342</v>
      </c>
      <c r="R103" s="33">
        <v>860.59167204218784</v>
      </c>
      <c r="S103" s="33">
        <v>358.92988741227458</v>
      </c>
      <c r="T103" s="33">
        <v>509.98571890535976</v>
      </c>
      <c r="U103" s="33">
        <v>536.13054093471544</v>
      </c>
      <c r="V103" s="33">
        <v>511.83147957007469</v>
      </c>
      <c r="W103" s="33">
        <v>442.41313542790351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5951.9702530775585</v>
      </c>
      <c r="C143" s="117">
        <f t="shared" si="49"/>
        <v>5716.2775021721982</v>
      </c>
      <c r="D143" s="117">
        <f t="shared" si="49"/>
        <v>4694.8982238386779</v>
      </c>
      <c r="E143" s="117">
        <f t="shared" si="49"/>
        <v>5716.2670213012361</v>
      </c>
      <c r="F143" s="117">
        <f t="shared" si="49"/>
        <v>3910.7194834630664</v>
      </c>
      <c r="G143" s="117">
        <f t="shared" si="49"/>
        <v>3764.8217960430188</v>
      </c>
      <c r="H143" s="117">
        <f t="shared" si="49"/>
        <v>4346.8354173194311</v>
      </c>
      <c r="I143" s="117">
        <f t="shared" si="49"/>
        <v>4413.0476052948634</v>
      </c>
      <c r="J143" s="117">
        <f t="shared" si="49"/>
        <v>4072.3068466364498</v>
      </c>
      <c r="K143" s="117">
        <f t="shared" si="49"/>
        <v>3996.1633770571852</v>
      </c>
      <c r="L143" s="117">
        <f t="shared" si="49"/>
        <v>4109.8380971078786</v>
      </c>
      <c r="M143" s="117">
        <f t="shared" si="49"/>
        <v>4117.2316201278627</v>
      </c>
      <c r="N143" s="117">
        <f t="shared" si="49"/>
        <v>5685.5969488642331</v>
      </c>
      <c r="O143" s="117">
        <f t="shared" si="49"/>
        <v>4750.4097325433595</v>
      </c>
      <c r="P143" s="117">
        <f t="shared" si="49"/>
        <v>4709.6996961988707</v>
      </c>
      <c r="Q143" s="117">
        <f t="shared" si="49"/>
        <v>4905.0496644019313</v>
      </c>
      <c r="R143" s="117">
        <f t="shared" ref="R143:V143" si="50">R144+R146+R148+R157</f>
        <v>4706.0084435758181</v>
      </c>
      <c r="S143" s="117">
        <f t="shared" si="50"/>
        <v>5846.2171785905794</v>
      </c>
      <c r="T143" s="117">
        <f t="shared" si="50"/>
        <v>5469.3244505517005</v>
      </c>
      <c r="U143" s="117">
        <f t="shared" si="50"/>
        <v>5936.3872179815398</v>
      </c>
      <c r="V143" s="117">
        <f t="shared" si="50"/>
        <v>6229.0994965486525</v>
      </c>
      <c r="W143" s="117">
        <f t="shared" ref="W143" si="51">W144+W146+W148+W157</f>
        <v>8142.4814189275276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211.86922743920675</v>
      </c>
      <c r="C144" s="122">
        <f t="shared" si="52"/>
        <v>196.87795899069604</v>
      </c>
      <c r="D144" s="122">
        <f t="shared" si="52"/>
        <v>270.35899299968133</v>
      </c>
      <c r="E144" s="122">
        <f t="shared" si="52"/>
        <v>408.26826300870493</v>
      </c>
      <c r="F144" s="122">
        <f t="shared" si="52"/>
        <v>383.1072563887268</v>
      </c>
      <c r="G144" s="122">
        <f t="shared" si="52"/>
        <v>351.72790732300052</v>
      </c>
      <c r="H144" s="122">
        <f t="shared" si="52"/>
        <v>405.25279022492197</v>
      </c>
      <c r="I144" s="122">
        <f t="shared" si="52"/>
        <v>432.51472296926136</v>
      </c>
      <c r="J144" s="122">
        <f t="shared" si="52"/>
        <v>396.58737830417846</v>
      </c>
      <c r="K144" s="122">
        <f t="shared" si="52"/>
        <v>342.93548529086308</v>
      </c>
      <c r="L144" s="122">
        <f t="shared" si="52"/>
        <v>512.07471996157335</v>
      </c>
      <c r="M144" s="122">
        <f t="shared" si="52"/>
        <v>490.40560448289227</v>
      </c>
      <c r="N144" s="122">
        <f t="shared" si="52"/>
        <v>596.69400327218523</v>
      </c>
      <c r="O144" s="122">
        <f t="shared" si="52"/>
        <v>593.7316000272823</v>
      </c>
      <c r="P144" s="122">
        <f t="shared" si="52"/>
        <v>573.64009278357366</v>
      </c>
      <c r="Q144" s="122">
        <f t="shared" si="52"/>
        <v>769.32963638615013</v>
      </c>
      <c r="R144" s="122">
        <f t="shared" si="52"/>
        <v>640.37974079203298</v>
      </c>
      <c r="S144" s="122">
        <f t="shared" si="52"/>
        <v>877.64208544872861</v>
      </c>
      <c r="T144" s="122">
        <f t="shared" si="52"/>
        <v>860.91299415464687</v>
      </c>
      <c r="U144" s="122">
        <f t="shared" si="52"/>
        <v>1005.9665776172594</v>
      </c>
      <c r="V144" s="122">
        <f t="shared" si="52"/>
        <v>1040.7622096654293</v>
      </c>
      <c r="W144" s="122">
        <f t="shared" si="52"/>
        <v>1159.0380027598737</v>
      </c>
      <c r="DA144" s="130" t="s">
        <v>2545</v>
      </c>
    </row>
    <row r="145" spans="1:105" ht="12" customHeight="1" x14ac:dyDescent="0.25">
      <c r="A145" s="97" t="s">
        <v>53</v>
      </c>
      <c r="B145" s="98">
        <v>211.86922743920675</v>
      </c>
      <c r="C145" s="98">
        <v>196.87795899069604</v>
      </c>
      <c r="D145" s="98">
        <v>270.35899299968133</v>
      </c>
      <c r="E145" s="98">
        <v>408.26826300870493</v>
      </c>
      <c r="F145" s="98">
        <v>383.1072563887268</v>
      </c>
      <c r="G145" s="98">
        <v>351.72790732300052</v>
      </c>
      <c r="H145" s="98">
        <v>405.25279022492197</v>
      </c>
      <c r="I145" s="98">
        <v>432.51472296926136</v>
      </c>
      <c r="J145" s="98">
        <v>396.58737830417846</v>
      </c>
      <c r="K145" s="98">
        <v>342.93548529086308</v>
      </c>
      <c r="L145" s="98">
        <v>512.07471996157335</v>
      </c>
      <c r="M145" s="98">
        <v>490.40560448289227</v>
      </c>
      <c r="N145" s="98">
        <v>596.69400327218523</v>
      </c>
      <c r="O145" s="98">
        <v>593.7316000272823</v>
      </c>
      <c r="P145" s="98">
        <v>573.64009278357366</v>
      </c>
      <c r="Q145" s="98">
        <v>769.32963638615013</v>
      </c>
      <c r="R145" s="98">
        <v>640.37974079203298</v>
      </c>
      <c r="S145" s="98">
        <v>877.64208544872861</v>
      </c>
      <c r="T145" s="98">
        <v>860.91299415464687</v>
      </c>
      <c r="U145" s="98">
        <v>1005.9665776172594</v>
      </c>
      <c r="V145" s="98">
        <v>1040.7622096654293</v>
      </c>
      <c r="W145" s="98">
        <v>1159.0380027598737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4306.6812012388054</v>
      </c>
      <c r="C146" s="122">
        <f t="shared" si="53"/>
        <v>4273.207407748725</v>
      </c>
      <c r="D146" s="122">
        <f t="shared" si="53"/>
        <v>3023.7597300144857</v>
      </c>
      <c r="E146" s="122">
        <f t="shared" si="53"/>
        <v>3955.256015034458</v>
      </c>
      <c r="F146" s="122">
        <f t="shared" si="53"/>
        <v>1948.0933373226021</v>
      </c>
      <c r="G146" s="122">
        <f t="shared" si="53"/>
        <v>1822.2136095979836</v>
      </c>
      <c r="H146" s="122">
        <f t="shared" si="53"/>
        <v>2391.3394886503452</v>
      </c>
      <c r="I146" s="122">
        <f t="shared" si="53"/>
        <v>2489.461753971716</v>
      </c>
      <c r="J146" s="122">
        <f t="shared" si="53"/>
        <v>2135.5240917999545</v>
      </c>
      <c r="K146" s="122">
        <f t="shared" si="53"/>
        <v>2382.1885221391949</v>
      </c>
      <c r="L146" s="122">
        <f t="shared" si="53"/>
        <v>2097.4549963824466</v>
      </c>
      <c r="M146" s="122">
        <f t="shared" si="53"/>
        <v>2154.564013861409</v>
      </c>
      <c r="N146" s="122">
        <f t="shared" si="53"/>
        <v>3777.8672180047251</v>
      </c>
      <c r="O146" s="122">
        <f t="shared" si="53"/>
        <v>2684.2829586191101</v>
      </c>
      <c r="P146" s="122">
        <f t="shared" si="53"/>
        <v>2709.7630041956131</v>
      </c>
      <c r="Q146" s="122">
        <f t="shared" si="53"/>
        <v>2622.0777358430009</v>
      </c>
      <c r="R146" s="122">
        <f t="shared" si="53"/>
        <v>2540.9163535849102</v>
      </c>
      <c r="S146" s="122">
        <f t="shared" si="53"/>
        <v>3557.669247950661</v>
      </c>
      <c r="T146" s="122">
        <f t="shared" si="53"/>
        <v>3002.1292213219963</v>
      </c>
      <c r="U146" s="122">
        <f t="shared" si="53"/>
        <v>3333.9766797167899</v>
      </c>
      <c r="V146" s="122">
        <f t="shared" si="53"/>
        <v>3659.0796944495742</v>
      </c>
      <c r="W146" s="122">
        <f t="shared" si="53"/>
        <v>5677.1304083927462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4306.6812012388054</v>
      </c>
      <c r="C147" s="98">
        <f>IF(RES_hhdet_tes!C147=0,0,RES_hhdet_tes!C147*1000*11630/RES_hhdet_num!C143)</f>
        <v>4273.207407748725</v>
      </c>
      <c r="D147" s="98">
        <f>IF(RES_hhdet_tes!D147=0,0,RES_hhdet_tes!D147*1000*11630/RES_hhdet_num!D143)</f>
        <v>3023.7597300144857</v>
      </c>
      <c r="E147" s="98">
        <f>IF(RES_hhdet_tes!E147=0,0,RES_hhdet_tes!E147*1000*11630/RES_hhdet_num!E143)</f>
        <v>3955.256015034458</v>
      </c>
      <c r="F147" s="98">
        <f>IF(RES_hhdet_tes!F147=0,0,RES_hhdet_tes!F147*1000*11630/RES_hhdet_num!F143)</f>
        <v>1948.0933373226021</v>
      </c>
      <c r="G147" s="98">
        <f>IF(RES_hhdet_tes!G147=0,0,RES_hhdet_tes!G147*1000*11630/RES_hhdet_num!G143)</f>
        <v>1822.2136095979836</v>
      </c>
      <c r="H147" s="98">
        <f>IF(RES_hhdet_tes!H147=0,0,RES_hhdet_tes!H147*1000*11630/RES_hhdet_num!H143)</f>
        <v>2391.3394886503452</v>
      </c>
      <c r="I147" s="98">
        <f>IF(RES_hhdet_tes!I147=0,0,RES_hhdet_tes!I147*1000*11630/RES_hhdet_num!I143)</f>
        <v>2489.461753971716</v>
      </c>
      <c r="J147" s="98">
        <f>IF(RES_hhdet_tes!J147=0,0,RES_hhdet_tes!J147*1000*11630/RES_hhdet_num!J143)</f>
        <v>2135.5240917999545</v>
      </c>
      <c r="K147" s="98">
        <f>IF(RES_hhdet_tes!K147=0,0,RES_hhdet_tes!K147*1000*11630/RES_hhdet_num!K143)</f>
        <v>2382.1885221391949</v>
      </c>
      <c r="L147" s="98">
        <f>IF(RES_hhdet_tes!L147=0,0,RES_hhdet_tes!L147*1000*11630/RES_hhdet_num!L143)</f>
        <v>2097.4549963824466</v>
      </c>
      <c r="M147" s="98">
        <f>IF(RES_hhdet_tes!M147=0,0,RES_hhdet_tes!M147*1000*11630/RES_hhdet_num!M143)</f>
        <v>2154.564013861409</v>
      </c>
      <c r="N147" s="98">
        <f>IF(RES_hhdet_tes!N147=0,0,RES_hhdet_tes!N147*1000*11630/RES_hhdet_num!N143)</f>
        <v>3777.8672180047251</v>
      </c>
      <c r="O147" s="98">
        <f>IF(RES_hhdet_tes!O147=0,0,RES_hhdet_tes!O147*1000*11630/RES_hhdet_num!O143)</f>
        <v>2684.2829586191101</v>
      </c>
      <c r="P147" s="98">
        <f>IF(RES_hhdet_tes!P147=0,0,RES_hhdet_tes!P147*1000*11630/RES_hhdet_num!P143)</f>
        <v>2709.7630041956131</v>
      </c>
      <c r="Q147" s="98">
        <f>IF(RES_hhdet_tes!Q147=0,0,RES_hhdet_tes!Q147*1000*11630/RES_hhdet_num!Q143)</f>
        <v>2622.0777358430009</v>
      </c>
      <c r="R147" s="98">
        <f>IF(RES_hhdet_tes!R147=0,0,RES_hhdet_tes!R147*1000*11630/RES_hhdet_num!R143)</f>
        <v>2540.9163535849102</v>
      </c>
      <c r="S147" s="98">
        <f>IF(RES_hhdet_tes!S147=0,0,RES_hhdet_tes!S147*1000*11630/RES_hhdet_num!S143)</f>
        <v>3557.669247950661</v>
      </c>
      <c r="T147" s="98">
        <f>IF(RES_hhdet_tes!T147=0,0,RES_hhdet_tes!T147*1000*11630/RES_hhdet_num!T143)</f>
        <v>3002.1292213219963</v>
      </c>
      <c r="U147" s="98">
        <f>IF(RES_hhdet_tes!U147=0,0,RES_hhdet_tes!U147*1000*11630/RES_hhdet_num!U143)</f>
        <v>3333.9766797167899</v>
      </c>
      <c r="V147" s="98">
        <f>IF(RES_hhdet_tes!V147=0,0,RES_hhdet_tes!V147*1000*11630/RES_hhdet_num!V143)</f>
        <v>3659.0796944495742</v>
      </c>
      <c r="W147" s="98">
        <f>IF(RES_hhdet_tes!W147=0,0,RES_hhdet_tes!W147*1000*11630/RES_hhdet_num!W143)</f>
        <v>5677.1304083927462</v>
      </c>
      <c r="DA147" s="63" t="s">
        <v>2548</v>
      </c>
    </row>
    <row r="148" spans="1:105" ht="12" customHeight="1" x14ac:dyDescent="0.25">
      <c r="A148" s="121" t="s">
        <v>55</v>
      </c>
      <c r="B148" s="122">
        <v>747.22574711505888</v>
      </c>
      <c r="C148" s="122">
        <v>625.59494669863898</v>
      </c>
      <c r="D148" s="122">
        <v>767.21248773303159</v>
      </c>
      <c r="E148" s="122">
        <v>750.41177843690036</v>
      </c>
      <c r="F148" s="122">
        <v>906.02631613774827</v>
      </c>
      <c r="G148" s="122">
        <v>934.97917834956399</v>
      </c>
      <c r="H148" s="122">
        <v>964.88433503475642</v>
      </c>
      <c r="I148" s="122">
        <v>949.68211260037378</v>
      </c>
      <c r="J148" s="122">
        <v>939.3637490329503</v>
      </c>
      <c r="K148" s="122">
        <v>640.07708998994167</v>
      </c>
      <c r="L148" s="122">
        <v>857.40505359369592</v>
      </c>
      <c r="M148" s="122">
        <v>862.99149510902032</v>
      </c>
      <c r="N148" s="122">
        <v>757.94570339322547</v>
      </c>
      <c r="O148" s="122">
        <v>836.92080458465216</v>
      </c>
      <c r="P148" s="122">
        <v>831.9237706204085</v>
      </c>
      <c r="Q148" s="122">
        <v>875.39523720665454</v>
      </c>
      <c r="R148" s="122">
        <v>853.70922016563736</v>
      </c>
      <c r="S148" s="122">
        <v>898.43412506170534</v>
      </c>
      <c r="T148" s="122">
        <v>1070.0200146181533</v>
      </c>
      <c r="U148" s="122">
        <v>1088.8750832984053</v>
      </c>
      <c r="V148" s="122">
        <v>1041.1325681650667</v>
      </c>
      <c r="W148" s="122">
        <v>850.80534923597838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747.22574711505888</v>
      </c>
      <c r="C153" s="101">
        <v>625.59494669863898</v>
      </c>
      <c r="D153" s="101">
        <v>767.19917639342339</v>
      </c>
      <c r="E153" s="101">
        <v>750.38950057509737</v>
      </c>
      <c r="F153" s="101">
        <v>905.99895475021742</v>
      </c>
      <c r="G153" s="101">
        <v>934.95401115266441</v>
      </c>
      <c r="H153" s="101">
        <v>964.87245743886785</v>
      </c>
      <c r="I153" s="101">
        <v>949.68516462575542</v>
      </c>
      <c r="J153" s="101">
        <v>939.36147499227059</v>
      </c>
      <c r="K153" s="101">
        <v>640.09583998155279</v>
      </c>
      <c r="L153" s="101">
        <v>856.05263505839355</v>
      </c>
      <c r="M153" s="101">
        <v>861.99379220750836</v>
      </c>
      <c r="N153" s="101">
        <v>756.86039860052995</v>
      </c>
      <c r="O153" s="101">
        <v>837.92419954115792</v>
      </c>
      <c r="P153" s="101">
        <v>833.86451360111448</v>
      </c>
      <c r="Q153" s="101">
        <v>877.79855922137324</v>
      </c>
      <c r="R153" s="101">
        <v>855.55351780164665</v>
      </c>
      <c r="S153" s="101">
        <v>898.61793887978877</v>
      </c>
      <c r="T153" s="101">
        <v>1069.4105833700696</v>
      </c>
      <c r="U153" s="101">
        <v>1088.6186900002417</v>
      </c>
      <c r="V153" s="101">
        <v>1041.0008232986568</v>
      </c>
      <c r="W153" s="101">
        <v>851.45138979442277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767.49244752835762</v>
      </c>
      <c r="E154" s="104">
        <v>750.79050208755143</v>
      </c>
      <c r="F154" s="104">
        <v>906.51903851365819</v>
      </c>
      <c r="G154" s="104">
        <v>935.36947033530976</v>
      </c>
      <c r="H154" s="104">
        <v>965.05318684798863</v>
      </c>
      <c r="I154" s="104">
        <v>949.64808104333429</v>
      </c>
      <c r="J154" s="104">
        <v>939.38510478706007</v>
      </c>
      <c r="K154" s="104">
        <v>640.01176473019655</v>
      </c>
      <c r="L154" s="104">
        <v>860.03338288836665</v>
      </c>
      <c r="M154" s="104">
        <v>864.60993838869786</v>
      </c>
      <c r="N154" s="104">
        <v>759.19023045058987</v>
      </c>
      <c r="O154" s="104">
        <v>835.4555954055312</v>
      </c>
      <c r="P154" s="104">
        <v>829.11642101353436</v>
      </c>
      <c r="Q154" s="104">
        <v>871.727749425144</v>
      </c>
      <c r="R154" s="104">
        <v>850.96512214133338</v>
      </c>
      <c r="S154" s="104">
        <v>898.14561264081942</v>
      </c>
      <c r="T154" s="104">
        <v>1071.0410643098608</v>
      </c>
      <c r="U154" s="104">
        <v>1089.3797351746884</v>
      </c>
      <c r="V154" s="104">
        <v>1041.4241142149635</v>
      </c>
      <c r="W154" s="104">
        <v>849.12822259953407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133.84112578595355</v>
      </c>
      <c r="E155" s="98">
        <v>130.80356531839737</v>
      </c>
      <c r="F155" s="98">
        <v>157.70021014664471</v>
      </c>
      <c r="G155" s="98">
        <v>163.13635820244653</v>
      </c>
      <c r="H155" s="98">
        <v>168.06065957157006</v>
      </c>
      <c r="I155" s="98">
        <v>164.84750144389477</v>
      </c>
      <c r="J155" s="98">
        <v>163.46110858001694</v>
      </c>
      <c r="K155" s="98">
        <v>287.53983801897976</v>
      </c>
      <c r="L155" s="98">
        <v>89.639869517257111</v>
      </c>
      <c r="M155" s="98">
        <v>151.19091000148046</v>
      </c>
      <c r="N155" s="98">
        <v>133.04559291685462</v>
      </c>
      <c r="O155" s="98">
        <v>107.76081167052662</v>
      </c>
      <c r="P155" s="98">
        <v>82.264867455110988</v>
      </c>
      <c r="Q155" s="98">
        <v>102.66261284086369</v>
      </c>
      <c r="R155" s="98">
        <v>84.288990332615626</v>
      </c>
      <c r="S155" s="98">
        <v>116.65315350048593</v>
      </c>
      <c r="T155" s="98">
        <v>267.55761194376731</v>
      </c>
      <c r="U155" s="98">
        <v>240.74054531786138</v>
      </c>
      <c r="V155" s="98">
        <v>154.48842526096607</v>
      </c>
      <c r="W155" s="98">
        <v>146.21310751379764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633.65132174240398</v>
      </c>
      <c r="E156" s="98">
        <v>619.98693676915411</v>
      </c>
      <c r="F156" s="98">
        <v>748.81882836701334</v>
      </c>
      <c r="G156" s="98">
        <v>772.2331121328632</v>
      </c>
      <c r="H156" s="98">
        <v>796.9925272764184</v>
      </c>
      <c r="I156" s="98">
        <v>784.80057959943974</v>
      </c>
      <c r="J156" s="98">
        <v>775.92399620704293</v>
      </c>
      <c r="K156" s="98">
        <v>352.47192671121678</v>
      </c>
      <c r="L156" s="98">
        <v>770.39351337110952</v>
      </c>
      <c r="M156" s="98">
        <v>713.41902838721762</v>
      </c>
      <c r="N156" s="98">
        <v>626.14463753373536</v>
      </c>
      <c r="O156" s="98">
        <v>727.69478373500442</v>
      </c>
      <c r="P156" s="98">
        <v>746.85155355842323</v>
      </c>
      <c r="Q156" s="98">
        <v>769.06513658428037</v>
      </c>
      <c r="R156" s="98">
        <v>766.67613180871786</v>
      </c>
      <c r="S156" s="98">
        <v>781.49245914033361</v>
      </c>
      <c r="T156" s="98">
        <v>803.48345236609327</v>
      </c>
      <c r="U156" s="98">
        <v>848.63918985682722</v>
      </c>
      <c r="V156" s="98">
        <v>886.93568895399756</v>
      </c>
      <c r="W156" s="98">
        <v>702.91511508573637</v>
      </c>
      <c r="DA156" s="63" t="s">
        <v>2557</v>
      </c>
    </row>
    <row r="157" spans="1:105" ht="12" customHeight="1" x14ac:dyDescent="0.25">
      <c r="A157" s="121" t="s">
        <v>54</v>
      </c>
      <c r="B157" s="122">
        <v>686.19407728448721</v>
      </c>
      <c r="C157" s="122">
        <v>620.59718873413715</v>
      </c>
      <c r="D157" s="122">
        <v>633.56701309147945</v>
      </c>
      <c r="E157" s="122">
        <v>602.33096482117332</v>
      </c>
      <c r="F157" s="122">
        <v>673.49257361398895</v>
      </c>
      <c r="G157" s="122">
        <v>655.90110077247084</v>
      </c>
      <c r="H157" s="122">
        <v>585.35880340940764</v>
      </c>
      <c r="I157" s="122">
        <v>541.3890157535119</v>
      </c>
      <c r="J157" s="122">
        <v>600.83162749936685</v>
      </c>
      <c r="K157" s="122">
        <v>630.96227963718536</v>
      </c>
      <c r="L157" s="122">
        <v>642.9033271701627</v>
      </c>
      <c r="M157" s="122">
        <v>609.27050667454125</v>
      </c>
      <c r="N157" s="122">
        <v>553.09002419409671</v>
      </c>
      <c r="O157" s="122">
        <v>635.47436931231425</v>
      </c>
      <c r="P157" s="122">
        <v>594.37282859927598</v>
      </c>
      <c r="Q157" s="122">
        <v>638.24705496612557</v>
      </c>
      <c r="R157" s="122">
        <v>671.00312903323731</v>
      </c>
      <c r="S157" s="122">
        <v>512.47172012948442</v>
      </c>
      <c r="T157" s="122">
        <v>536.26222045690463</v>
      </c>
      <c r="U157" s="122">
        <v>507.56887734908526</v>
      </c>
      <c r="V157" s="122">
        <v>488.12502426858185</v>
      </c>
      <c r="W157" s="122">
        <v>455.50765853892892</v>
      </c>
      <c r="DA157" s="130" t="s">
        <v>2558</v>
      </c>
    </row>
    <row r="158" spans="1:105" ht="12" customHeight="1" x14ac:dyDescent="0.25">
      <c r="A158" s="97" t="s">
        <v>50</v>
      </c>
      <c r="B158" s="98">
        <v>669.28448419097379</v>
      </c>
      <c r="C158" s="98">
        <v>652.91519538702494</v>
      </c>
      <c r="D158" s="98">
        <v>629.91834378402666</v>
      </c>
      <c r="E158" s="98">
        <v>576.58386453381354</v>
      </c>
      <c r="F158" s="98">
        <v>677.22415463565926</v>
      </c>
      <c r="G158" s="98">
        <v>656.3068303926301</v>
      </c>
      <c r="H158" s="98">
        <v>572.53112969896824</v>
      </c>
      <c r="I158" s="98">
        <v>534.88928883183871</v>
      </c>
      <c r="J158" s="98">
        <v>614.96387624069382</v>
      </c>
      <c r="K158" s="98">
        <v>661.02790087267067</v>
      </c>
      <c r="L158" s="98">
        <v>623.61913508042062</v>
      </c>
      <c r="M158" s="98">
        <v>582.95967226027096</v>
      </c>
      <c r="N158" s="98">
        <v>585.26221887560177</v>
      </c>
      <c r="O158" s="98">
        <v>636.77811461444162</v>
      </c>
      <c r="P158" s="98">
        <v>595.81425097750173</v>
      </c>
      <c r="Q158" s="98">
        <v>629.38226116913904</v>
      </c>
      <c r="R158" s="98">
        <v>600.31376792646893</v>
      </c>
      <c r="S158" s="98">
        <v>561.83636314709213</v>
      </c>
      <c r="T158" s="98">
        <v>544.43672614291324</v>
      </c>
      <c r="U158" s="98">
        <v>498.68728560180028</v>
      </c>
      <c r="V158" s="98">
        <v>480.58964025265459</v>
      </c>
      <c r="W158" s="98">
        <v>459.56421806090231</v>
      </c>
      <c r="DA158" s="63" t="s">
        <v>2559</v>
      </c>
    </row>
    <row r="159" spans="1:105" ht="12" customHeight="1" x14ac:dyDescent="0.25">
      <c r="A159" s="109" t="s">
        <v>120</v>
      </c>
      <c r="B159" s="33">
        <v>759.11865245692013</v>
      </c>
      <c r="C159" s="33">
        <v>482.41096231714783</v>
      </c>
      <c r="D159" s="33">
        <v>645.54901395367187</v>
      </c>
      <c r="E159" s="33">
        <v>672.3252319823539</v>
      </c>
      <c r="F159" s="33">
        <v>663.4812349547949</v>
      </c>
      <c r="G159" s="33">
        <v>654.76015749700252</v>
      </c>
      <c r="H159" s="33">
        <v>625.33097084244957</v>
      </c>
      <c r="I159" s="33">
        <v>565.94556100856562</v>
      </c>
      <c r="J159" s="33">
        <v>537.98923676873028</v>
      </c>
      <c r="K159" s="33">
        <v>498.04865363908436</v>
      </c>
      <c r="L159" s="33">
        <v>720.4379612135092</v>
      </c>
      <c r="M159" s="33">
        <v>706.31932070853441</v>
      </c>
      <c r="N159" s="33">
        <v>429.61890258924745</v>
      </c>
      <c r="O159" s="33">
        <v>631.01568259392752</v>
      </c>
      <c r="P159" s="33">
        <v>590.27065571950266</v>
      </c>
      <c r="Q159" s="33">
        <v>661.56721638721206</v>
      </c>
      <c r="R159" s="33">
        <v>860.59167204218977</v>
      </c>
      <c r="S159" s="33">
        <v>358.92988741227668</v>
      </c>
      <c r="T159" s="33">
        <v>509.98571890535555</v>
      </c>
      <c r="U159" s="33">
        <v>536.1305409347151</v>
      </c>
      <c r="V159" s="33">
        <v>511.83147957007748</v>
      </c>
      <c r="W159" s="33">
        <v>442.41313542790476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4087.3257572650186</v>
      </c>
      <c r="C161" s="117">
        <f t="shared" si="54"/>
        <v>4347.4455686001438</v>
      </c>
      <c r="D161" s="117">
        <f t="shared" si="54"/>
        <v>3923.6800015222843</v>
      </c>
      <c r="E161" s="117">
        <f t="shared" si="54"/>
        <v>5098.2576653417709</v>
      </c>
      <c r="F161" s="117">
        <f t="shared" si="54"/>
        <v>3620.502079456428</v>
      </c>
      <c r="G161" s="117">
        <f t="shared" si="54"/>
        <v>3496.7623177808491</v>
      </c>
      <c r="H161" s="117">
        <f t="shared" si="54"/>
        <v>3949.9856193025107</v>
      </c>
      <c r="I161" s="117">
        <f t="shared" si="54"/>
        <v>4015.416073040868</v>
      </c>
      <c r="J161" s="117">
        <f t="shared" si="54"/>
        <v>3742.1009008746032</v>
      </c>
      <c r="K161" s="117">
        <f t="shared" si="54"/>
        <v>3572.9673055397298</v>
      </c>
      <c r="L161" s="117">
        <f t="shared" si="54"/>
        <v>3720.0089275774776</v>
      </c>
      <c r="M161" s="117">
        <f t="shared" si="54"/>
        <v>3834.4087599272802</v>
      </c>
      <c r="N161" s="117">
        <f t="shared" si="54"/>
        <v>5214.437427071286</v>
      </c>
      <c r="O161" s="117">
        <f t="shared" si="54"/>
        <v>4041.4218193333413</v>
      </c>
      <c r="P161" s="117">
        <f t="shared" si="54"/>
        <v>3798.9587191868686</v>
      </c>
      <c r="Q161" s="117">
        <f t="shared" si="54"/>
        <v>3370.0831779634209</v>
      </c>
      <c r="R161" s="117">
        <f t="shared" ref="R161:V161" si="55">R162+R164+R166+R175</f>
        <v>3171.9858216021239</v>
      </c>
      <c r="S161" s="117">
        <f t="shared" si="55"/>
        <v>4671.9625970522202</v>
      </c>
      <c r="T161" s="117">
        <f t="shared" si="55"/>
        <v>4844.0687231557795</v>
      </c>
      <c r="U161" s="117">
        <f t="shared" si="55"/>
        <v>5175.2904558324954</v>
      </c>
      <c r="V161" s="117">
        <f t="shared" si="55"/>
        <v>5628.6539394181136</v>
      </c>
      <c r="W161" s="117">
        <f t="shared" ref="W161" si="56">W162+W164+W166+W175</f>
        <v>7319.7433227327474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290.14284536010825</v>
      </c>
      <c r="C162" s="122">
        <f t="shared" si="57"/>
        <v>186.99765698889053</v>
      </c>
      <c r="D162" s="122">
        <f t="shared" si="57"/>
        <v>262.18633300927792</v>
      </c>
      <c r="E162" s="122">
        <f t="shared" si="57"/>
        <v>350.56370867481269</v>
      </c>
      <c r="F162" s="122">
        <f t="shared" si="57"/>
        <v>394.59321880283511</v>
      </c>
      <c r="G162" s="122">
        <f t="shared" si="57"/>
        <v>354.12275204943739</v>
      </c>
      <c r="H162" s="122">
        <f t="shared" si="57"/>
        <v>417.55526859827245</v>
      </c>
      <c r="I162" s="122">
        <f t="shared" si="57"/>
        <v>414.02625180704047</v>
      </c>
      <c r="J162" s="122">
        <f t="shared" si="57"/>
        <v>440.39351467260269</v>
      </c>
      <c r="K162" s="122">
        <f t="shared" si="57"/>
        <v>336.55366626386444</v>
      </c>
      <c r="L162" s="122">
        <f t="shared" si="57"/>
        <v>578.71553558401604</v>
      </c>
      <c r="M162" s="122">
        <f t="shared" si="57"/>
        <v>566.45793344632705</v>
      </c>
      <c r="N162" s="122">
        <f t="shared" si="57"/>
        <v>589.75916098359244</v>
      </c>
      <c r="O162" s="122">
        <f t="shared" si="57"/>
        <v>567.75720979963262</v>
      </c>
      <c r="P162" s="122">
        <f t="shared" si="57"/>
        <v>531.60709821347302</v>
      </c>
      <c r="Q162" s="122">
        <f t="shared" si="57"/>
        <v>557.29263799258581</v>
      </c>
      <c r="R162" s="122">
        <f t="shared" si="57"/>
        <v>454.45779953824473</v>
      </c>
      <c r="S162" s="122">
        <f t="shared" si="57"/>
        <v>1069.6036200042176</v>
      </c>
      <c r="T162" s="122">
        <f t="shared" si="57"/>
        <v>982.54792774249154</v>
      </c>
      <c r="U162" s="122">
        <f t="shared" si="57"/>
        <v>837.13457533434314</v>
      </c>
      <c r="V162" s="122">
        <f t="shared" si="57"/>
        <v>1050.7975031599003</v>
      </c>
      <c r="W162" s="122">
        <f t="shared" si="57"/>
        <v>1247.2436015268436</v>
      </c>
      <c r="DA162" s="130" t="s">
        <v>2562</v>
      </c>
    </row>
    <row r="163" spans="1:105" ht="12" customHeight="1" x14ac:dyDescent="0.25">
      <c r="A163" s="97" t="s">
        <v>53</v>
      </c>
      <c r="B163" s="33">
        <v>290.14284536010825</v>
      </c>
      <c r="C163" s="33">
        <v>186.99765698889053</v>
      </c>
      <c r="D163" s="33">
        <v>262.18633300927792</v>
      </c>
      <c r="E163" s="33">
        <v>350.56370867481269</v>
      </c>
      <c r="F163" s="33">
        <v>394.59321880283511</v>
      </c>
      <c r="G163" s="33">
        <v>354.12275204943739</v>
      </c>
      <c r="H163" s="33">
        <v>417.55526859827245</v>
      </c>
      <c r="I163" s="33">
        <v>414.02625180704047</v>
      </c>
      <c r="J163" s="33">
        <v>440.39351467260269</v>
      </c>
      <c r="K163" s="33">
        <v>336.55366626386444</v>
      </c>
      <c r="L163" s="33">
        <v>578.71553558401604</v>
      </c>
      <c r="M163" s="33">
        <v>566.45793344632705</v>
      </c>
      <c r="N163" s="33">
        <v>589.75916098359244</v>
      </c>
      <c r="O163" s="33">
        <v>567.75720979963262</v>
      </c>
      <c r="P163" s="33">
        <v>531.60709821347302</v>
      </c>
      <c r="Q163" s="33">
        <v>557.29263799258581</v>
      </c>
      <c r="R163" s="33">
        <v>454.45779953824473</v>
      </c>
      <c r="S163" s="33">
        <v>1069.6036200042176</v>
      </c>
      <c r="T163" s="33">
        <v>982.54792774249154</v>
      </c>
      <c r="U163" s="33">
        <v>837.13457533434314</v>
      </c>
      <c r="V163" s="33">
        <v>1050.7975031599003</v>
      </c>
      <c r="W163" s="33">
        <v>1247.2436015268436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2363.7647635463804</v>
      </c>
      <c r="C164" s="122">
        <f t="shared" si="58"/>
        <v>2914.1668061654541</v>
      </c>
      <c r="D164" s="122">
        <f t="shared" si="58"/>
        <v>2260.7515827780194</v>
      </c>
      <c r="E164" s="122">
        <f t="shared" si="58"/>
        <v>3396.1838967827321</v>
      </c>
      <c r="F164" s="122">
        <f t="shared" si="58"/>
        <v>1645.9641211538055</v>
      </c>
      <c r="G164" s="122">
        <f t="shared" si="58"/>
        <v>1551.4678506305438</v>
      </c>
      <c r="H164" s="122">
        <f t="shared" si="58"/>
        <v>1982.2952126685539</v>
      </c>
      <c r="I164" s="122">
        <f t="shared" si="58"/>
        <v>2109.9149556815651</v>
      </c>
      <c r="J164" s="122">
        <f t="shared" si="58"/>
        <v>1761.5935598251215</v>
      </c>
      <c r="K164" s="122">
        <f t="shared" si="58"/>
        <v>1964.6343728518352</v>
      </c>
      <c r="L164" s="122">
        <f t="shared" si="58"/>
        <v>1642.2729814937934</v>
      </c>
      <c r="M164" s="122">
        <f t="shared" si="58"/>
        <v>1798.3954783341248</v>
      </c>
      <c r="N164" s="122">
        <f t="shared" si="58"/>
        <v>3307.9980357579798</v>
      </c>
      <c r="O164" s="122">
        <f t="shared" si="58"/>
        <v>1998.2175530178783</v>
      </c>
      <c r="P164" s="122">
        <f t="shared" si="58"/>
        <v>1836.0168745196249</v>
      </c>
      <c r="Q164" s="122">
        <f t="shared" si="58"/>
        <v>1297.3569500653209</v>
      </c>
      <c r="R164" s="122">
        <f t="shared" si="58"/>
        <v>1199.4565553961193</v>
      </c>
      <c r="S164" s="122">
        <f t="shared" si="58"/>
        <v>2187.1025770763999</v>
      </c>
      <c r="T164" s="122">
        <f t="shared" si="58"/>
        <v>2259.8907197024851</v>
      </c>
      <c r="U164" s="122">
        <f t="shared" si="58"/>
        <v>2747.8158445583022</v>
      </c>
      <c r="V164" s="122">
        <f t="shared" si="58"/>
        <v>3054.0944159501023</v>
      </c>
      <c r="W164" s="122">
        <f t="shared" si="58"/>
        <v>4769.9789757890976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2363.7647635463804</v>
      </c>
      <c r="C165" s="98">
        <f>IF(RES_hhdet_tes!C165=0,0,RES_hhdet_tes!C165*1000*11630/RES_hhdet_num!C161)</f>
        <v>2914.1668061654541</v>
      </c>
      <c r="D165" s="98">
        <f>IF(RES_hhdet_tes!D165=0,0,RES_hhdet_tes!D165*1000*11630/RES_hhdet_num!D161)</f>
        <v>2260.7515827780194</v>
      </c>
      <c r="E165" s="98">
        <f>IF(RES_hhdet_tes!E165=0,0,RES_hhdet_tes!E165*1000*11630/RES_hhdet_num!E161)</f>
        <v>3396.1838967827321</v>
      </c>
      <c r="F165" s="98">
        <f>IF(RES_hhdet_tes!F165=0,0,RES_hhdet_tes!F165*1000*11630/RES_hhdet_num!F161)</f>
        <v>1645.9641211538055</v>
      </c>
      <c r="G165" s="98">
        <f>IF(RES_hhdet_tes!G165=0,0,RES_hhdet_tes!G165*1000*11630/RES_hhdet_num!G161)</f>
        <v>1551.4678506305438</v>
      </c>
      <c r="H165" s="98">
        <f>IF(RES_hhdet_tes!H165=0,0,RES_hhdet_tes!H165*1000*11630/RES_hhdet_num!H161)</f>
        <v>1982.2952126685539</v>
      </c>
      <c r="I165" s="98">
        <f>IF(RES_hhdet_tes!I165=0,0,RES_hhdet_tes!I165*1000*11630/RES_hhdet_num!I161)</f>
        <v>2109.9149556815651</v>
      </c>
      <c r="J165" s="98">
        <f>IF(RES_hhdet_tes!J165=0,0,RES_hhdet_tes!J165*1000*11630/RES_hhdet_num!J161)</f>
        <v>1761.5935598251215</v>
      </c>
      <c r="K165" s="98">
        <f>IF(RES_hhdet_tes!K165=0,0,RES_hhdet_tes!K165*1000*11630/RES_hhdet_num!K161)</f>
        <v>1964.6343728518352</v>
      </c>
      <c r="L165" s="98">
        <f>IF(RES_hhdet_tes!L165=0,0,RES_hhdet_tes!L165*1000*11630/RES_hhdet_num!L161)</f>
        <v>1642.2729814937934</v>
      </c>
      <c r="M165" s="98">
        <f>IF(RES_hhdet_tes!M165=0,0,RES_hhdet_tes!M165*1000*11630/RES_hhdet_num!M161)</f>
        <v>1798.3954783341248</v>
      </c>
      <c r="N165" s="98">
        <f>IF(RES_hhdet_tes!N165=0,0,RES_hhdet_tes!N165*1000*11630/RES_hhdet_num!N161)</f>
        <v>3307.9980357579798</v>
      </c>
      <c r="O165" s="98">
        <f>IF(RES_hhdet_tes!O165=0,0,RES_hhdet_tes!O165*1000*11630/RES_hhdet_num!O161)</f>
        <v>1998.2175530178783</v>
      </c>
      <c r="P165" s="98">
        <f>IF(RES_hhdet_tes!P165=0,0,RES_hhdet_tes!P165*1000*11630/RES_hhdet_num!P161)</f>
        <v>1836.0168745196249</v>
      </c>
      <c r="Q165" s="98">
        <f>IF(RES_hhdet_tes!Q165=0,0,RES_hhdet_tes!Q165*1000*11630/RES_hhdet_num!Q161)</f>
        <v>1297.3569500653209</v>
      </c>
      <c r="R165" s="98">
        <f>IF(RES_hhdet_tes!R165=0,0,RES_hhdet_tes!R165*1000*11630/RES_hhdet_num!R161)</f>
        <v>1199.4565553961193</v>
      </c>
      <c r="S165" s="98">
        <f>IF(RES_hhdet_tes!S165=0,0,RES_hhdet_tes!S165*1000*11630/RES_hhdet_num!S161)</f>
        <v>2187.1025770763999</v>
      </c>
      <c r="T165" s="98">
        <f>IF(RES_hhdet_tes!T165=0,0,RES_hhdet_tes!T165*1000*11630/RES_hhdet_num!T161)</f>
        <v>2259.8907197024851</v>
      </c>
      <c r="U165" s="98">
        <f>IF(RES_hhdet_tes!U165=0,0,RES_hhdet_tes!U165*1000*11630/RES_hhdet_num!U161)</f>
        <v>2747.8158445583022</v>
      </c>
      <c r="V165" s="98">
        <f>IF(RES_hhdet_tes!V165=0,0,RES_hhdet_tes!V165*1000*11630/RES_hhdet_num!V161)</f>
        <v>3054.0944159501023</v>
      </c>
      <c r="W165" s="98">
        <f>IF(RES_hhdet_tes!W165=0,0,RES_hhdet_tes!W165*1000*11630/RES_hhdet_num!W161)</f>
        <v>4769.9789757890976</v>
      </c>
      <c r="DA165" s="63" t="s">
        <v>2565</v>
      </c>
    </row>
    <row r="166" spans="1:105" ht="12" customHeight="1" x14ac:dyDescent="0.25">
      <c r="A166" s="121" t="s">
        <v>55</v>
      </c>
      <c r="B166" s="122">
        <v>747.22574711505888</v>
      </c>
      <c r="C166" s="122">
        <v>625.62392628745977</v>
      </c>
      <c r="D166" s="122">
        <v>767.28486145483214</v>
      </c>
      <c r="E166" s="122">
        <v>750.62169290719089</v>
      </c>
      <c r="F166" s="122">
        <v>906.30425164609994</v>
      </c>
      <c r="G166" s="122">
        <v>935.25963510624229</v>
      </c>
      <c r="H166" s="122">
        <v>965.10490784100944</v>
      </c>
      <c r="I166" s="122">
        <v>950.00863331568632</v>
      </c>
      <c r="J166" s="122">
        <v>939.79657136278786</v>
      </c>
      <c r="K166" s="122">
        <v>640.66850293992786</v>
      </c>
      <c r="L166" s="122">
        <v>857.82371760709873</v>
      </c>
      <c r="M166" s="122">
        <v>864.00203889603426</v>
      </c>
      <c r="N166" s="122">
        <v>759.22739141712543</v>
      </c>
      <c r="O166" s="122">
        <v>839.83678189547925</v>
      </c>
      <c r="P166" s="122">
        <v>836.8776565895987</v>
      </c>
      <c r="Q166" s="122">
        <v>877.26362765293823</v>
      </c>
      <c r="R166" s="122">
        <v>851.08347395566045</v>
      </c>
      <c r="S166" s="122">
        <v>893.44324266361059</v>
      </c>
      <c r="T166" s="122">
        <v>1064.2411770591714</v>
      </c>
      <c r="U166" s="122">
        <v>1083.8329924039906</v>
      </c>
      <c r="V166" s="122">
        <v>1036.4154259650763</v>
      </c>
      <c r="W166" s="122">
        <v>846.72689677582218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747.22574711505888</v>
      </c>
      <c r="C171" s="101">
        <v>625.62392628745977</v>
      </c>
      <c r="D171" s="101">
        <v>767.27224049397523</v>
      </c>
      <c r="E171" s="101">
        <v>750.60292746850678</v>
      </c>
      <c r="F171" s="101">
        <v>906.28150182696834</v>
      </c>
      <c r="G171" s="101">
        <v>935.23826084697191</v>
      </c>
      <c r="H171" s="101">
        <v>965.09374474197216</v>
      </c>
      <c r="I171" s="101">
        <v>950.00182719140355</v>
      </c>
      <c r="J171" s="101">
        <v>939.78519492035377</v>
      </c>
      <c r="K171" s="101">
        <v>640.51239069855626</v>
      </c>
      <c r="L171" s="101">
        <v>856.62772156078756</v>
      </c>
      <c r="M171" s="101">
        <v>862.96718268607287</v>
      </c>
      <c r="N171" s="101">
        <v>757.99848319180853</v>
      </c>
      <c r="O171" s="101">
        <v>840.56643431777809</v>
      </c>
      <c r="P171" s="101">
        <v>838.92575313869111</v>
      </c>
      <c r="Q171" s="101">
        <v>879.84252169972979</v>
      </c>
      <c r="R171" s="101">
        <v>854.13061009451405</v>
      </c>
      <c r="S171" s="101">
        <v>894.69983303186154</v>
      </c>
      <c r="T171" s="101">
        <v>1064.0467996693912</v>
      </c>
      <c r="U171" s="101">
        <v>1083.7363135761207</v>
      </c>
      <c r="V171" s="101">
        <v>1035.9734826494314</v>
      </c>
      <c r="W171" s="101">
        <v>847.124237631646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767.60162892067365</v>
      </c>
      <c r="E172" s="104">
        <v>750.98903848733437</v>
      </c>
      <c r="F172" s="104">
        <v>906.75026882980126</v>
      </c>
      <c r="G172" s="104">
        <v>935.60347140480701</v>
      </c>
      <c r="H172" s="104">
        <v>965.26341268424221</v>
      </c>
      <c r="I172" s="104">
        <v>950.08747898609147</v>
      </c>
      <c r="J172" s="104">
        <v>939.9106830441641</v>
      </c>
      <c r="K172" s="104">
        <v>641.59167925568806</v>
      </c>
      <c r="L172" s="104">
        <v>862.30341436287381</v>
      </c>
      <c r="M172" s="104">
        <v>867.04377815756595</v>
      </c>
      <c r="N172" s="104">
        <v>761.66888529687969</v>
      </c>
      <c r="O172" s="104">
        <v>838.27155588103346</v>
      </c>
      <c r="P172" s="104">
        <v>833.11201071927348</v>
      </c>
      <c r="Q172" s="104">
        <v>872.52513986563781</v>
      </c>
      <c r="R172" s="104">
        <v>846.66198289454621</v>
      </c>
      <c r="S172" s="104">
        <v>891.78511634021709</v>
      </c>
      <c r="T172" s="104">
        <v>1064.5109605994132</v>
      </c>
      <c r="U172" s="104">
        <v>1083.9858828308745</v>
      </c>
      <c r="V172" s="104">
        <v>1037.207238447284</v>
      </c>
      <c r="W172" s="104">
        <v>845.70466510761457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133.86016566121168</v>
      </c>
      <c r="E173" s="98">
        <v>130.83815455316372</v>
      </c>
      <c r="F173" s="98">
        <v>157.7404355229456</v>
      </c>
      <c r="G173" s="98">
        <v>163.17716997095499</v>
      </c>
      <c r="H173" s="98">
        <v>168.0972696705586</v>
      </c>
      <c r="I173" s="98">
        <v>164.92377564951778</v>
      </c>
      <c r="J173" s="98">
        <v>163.55256372883082</v>
      </c>
      <c r="K173" s="98">
        <v>288.2496505439654</v>
      </c>
      <c r="L173" s="98">
        <v>89.876471176243371</v>
      </c>
      <c r="M173" s="98">
        <v>151.61650590677235</v>
      </c>
      <c r="N173" s="98">
        <v>133.47996903292389</v>
      </c>
      <c r="O173" s="98">
        <v>108.1240268888351</v>
      </c>
      <c r="P173" s="98">
        <v>82.661309558073782</v>
      </c>
      <c r="Q173" s="98">
        <v>102.75652081400041</v>
      </c>
      <c r="R173" s="98">
        <v>83.862759864485952</v>
      </c>
      <c r="S173" s="98">
        <v>115.82703806792061</v>
      </c>
      <c r="T173" s="98">
        <v>265.92632159204015</v>
      </c>
      <c r="U173" s="98">
        <v>239.54856522801194</v>
      </c>
      <c r="V173" s="98">
        <v>153.86287944540663</v>
      </c>
      <c r="W173" s="98">
        <v>145.62359821906102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633.74146325946208</v>
      </c>
      <c r="E174" s="33">
        <v>620.15088393417057</v>
      </c>
      <c r="F174" s="33">
        <v>749.00983330685563</v>
      </c>
      <c r="G174" s="33">
        <v>772.42630143385179</v>
      </c>
      <c r="H174" s="33">
        <v>797.16614301368361</v>
      </c>
      <c r="I174" s="33">
        <v>785.16370333657369</v>
      </c>
      <c r="J174" s="33">
        <v>776.3581193153334</v>
      </c>
      <c r="K174" s="33">
        <v>353.34202871172261</v>
      </c>
      <c r="L174" s="33">
        <v>772.42694318663052</v>
      </c>
      <c r="M174" s="33">
        <v>715.42727225079352</v>
      </c>
      <c r="N174" s="33">
        <v>628.18891626395589</v>
      </c>
      <c r="O174" s="33">
        <v>730.14752899219832</v>
      </c>
      <c r="P174" s="33">
        <v>750.45070116119973</v>
      </c>
      <c r="Q174" s="33">
        <v>769.76861905163742</v>
      </c>
      <c r="R174" s="33">
        <v>762.79922303006038</v>
      </c>
      <c r="S174" s="33">
        <v>775.95807827229658</v>
      </c>
      <c r="T174" s="33">
        <v>798.58463900737297</v>
      </c>
      <c r="U174" s="33">
        <v>844.43731760286244</v>
      </c>
      <c r="V174" s="33">
        <v>883.34435900187725</v>
      </c>
      <c r="W174" s="33">
        <v>700.08106688855355</v>
      </c>
      <c r="DA174" s="60" t="s">
        <v>2574</v>
      </c>
    </row>
    <row r="175" spans="1:105" ht="12" customHeight="1" x14ac:dyDescent="0.25">
      <c r="A175" s="121" t="s">
        <v>54</v>
      </c>
      <c r="B175" s="122">
        <v>686.19240124347107</v>
      </c>
      <c r="C175" s="122">
        <v>620.6571791583392</v>
      </c>
      <c r="D175" s="122">
        <v>633.45722428015517</v>
      </c>
      <c r="E175" s="122">
        <v>600.88836697703584</v>
      </c>
      <c r="F175" s="122">
        <v>673.64048785368732</v>
      </c>
      <c r="G175" s="122">
        <v>655.91207999462597</v>
      </c>
      <c r="H175" s="122">
        <v>585.03023019467491</v>
      </c>
      <c r="I175" s="122">
        <v>541.46623223657605</v>
      </c>
      <c r="J175" s="122">
        <v>600.31725501409119</v>
      </c>
      <c r="K175" s="122">
        <v>631.11076348410245</v>
      </c>
      <c r="L175" s="122">
        <v>641.19669289256956</v>
      </c>
      <c r="M175" s="122">
        <v>605.55330925079397</v>
      </c>
      <c r="N175" s="122">
        <v>557.45283891258771</v>
      </c>
      <c r="O175" s="122">
        <v>635.61027462035111</v>
      </c>
      <c r="P175" s="122">
        <v>594.45708986417162</v>
      </c>
      <c r="Q175" s="122">
        <v>638.16996225257549</v>
      </c>
      <c r="R175" s="122">
        <v>666.98799271209941</v>
      </c>
      <c r="S175" s="122">
        <v>521.81315730799179</v>
      </c>
      <c r="T175" s="122">
        <v>537.38889865163162</v>
      </c>
      <c r="U175" s="122">
        <v>506.50704353585979</v>
      </c>
      <c r="V175" s="122">
        <v>487.34659434303387</v>
      </c>
      <c r="W175" s="122">
        <v>455.79384864098466</v>
      </c>
      <c r="DA175" s="130" t="s">
        <v>2575</v>
      </c>
    </row>
    <row r="176" spans="1:105" ht="12" customHeight="1" x14ac:dyDescent="0.25">
      <c r="A176" s="97" t="s">
        <v>50</v>
      </c>
      <c r="B176" s="98">
        <v>669.28448419097367</v>
      </c>
      <c r="C176" s="98">
        <v>652.91519538702505</v>
      </c>
      <c r="D176" s="98">
        <v>629.91834378402655</v>
      </c>
      <c r="E176" s="98">
        <v>576.5838645338132</v>
      </c>
      <c r="F176" s="98">
        <v>677.22415463565915</v>
      </c>
      <c r="G176" s="98">
        <v>656.30683039262999</v>
      </c>
      <c r="H176" s="98">
        <v>572.53112969896836</v>
      </c>
      <c r="I176" s="98">
        <v>534.88928883183871</v>
      </c>
      <c r="J176" s="98">
        <v>614.9638762406945</v>
      </c>
      <c r="K176" s="98">
        <v>661.02790087267067</v>
      </c>
      <c r="L176" s="98">
        <v>623.61913508041994</v>
      </c>
      <c r="M176" s="98">
        <v>582.95967226026971</v>
      </c>
      <c r="N176" s="98">
        <v>585.26221887560052</v>
      </c>
      <c r="O176" s="98">
        <v>636.77811461443719</v>
      </c>
      <c r="P176" s="98">
        <v>595.81425097750093</v>
      </c>
      <c r="Q176" s="98">
        <v>629.38226116914336</v>
      </c>
      <c r="R176" s="98">
        <v>600.31376792646859</v>
      </c>
      <c r="S176" s="98">
        <v>561.83636314709236</v>
      </c>
      <c r="T176" s="98">
        <v>544.43672614291154</v>
      </c>
      <c r="U176" s="98">
        <v>498.6872856017979</v>
      </c>
      <c r="V176" s="98">
        <v>480.5896402526547</v>
      </c>
      <c r="W176" s="98">
        <v>459.5642180609027</v>
      </c>
      <c r="DA176" s="63" t="s">
        <v>2576</v>
      </c>
    </row>
    <row r="177" spans="1:105" ht="12" customHeight="1" x14ac:dyDescent="0.25">
      <c r="A177" s="109" t="s">
        <v>120</v>
      </c>
      <c r="B177" s="33">
        <v>759.11865245692013</v>
      </c>
      <c r="C177" s="33">
        <v>482.41096231714783</v>
      </c>
      <c r="D177" s="33">
        <v>645.54901395367199</v>
      </c>
      <c r="E177" s="33">
        <v>672.3252319823539</v>
      </c>
      <c r="F177" s="33">
        <v>663.48123495479467</v>
      </c>
      <c r="G177" s="33">
        <v>654.76015749700173</v>
      </c>
      <c r="H177" s="33">
        <v>625.33097084244935</v>
      </c>
      <c r="I177" s="33">
        <v>565.94556100856528</v>
      </c>
      <c r="J177" s="33">
        <v>537.98923676872994</v>
      </c>
      <c r="K177" s="33">
        <v>498.04865363908442</v>
      </c>
      <c r="L177" s="33">
        <v>720.4379612135084</v>
      </c>
      <c r="M177" s="33">
        <v>706.31932070853293</v>
      </c>
      <c r="N177" s="33">
        <v>429.618902589247</v>
      </c>
      <c r="O177" s="33">
        <v>631.01568259392798</v>
      </c>
      <c r="P177" s="33">
        <v>590.27065571950277</v>
      </c>
      <c r="Q177" s="33">
        <v>661.56721638721319</v>
      </c>
      <c r="R177" s="33">
        <v>860.59167204218738</v>
      </c>
      <c r="S177" s="33">
        <v>358.92988741227492</v>
      </c>
      <c r="T177" s="33">
        <v>509.98571890535902</v>
      </c>
      <c r="U177" s="33">
        <v>536.13054093471601</v>
      </c>
      <c r="V177" s="33">
        <v>511.83147957007645</v>
      </c>
      <c r="W177" s="33">
        <v>442.41313542790562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330.62290008571392</v>
      </c>
      <c r="C24" s="117">
        <f t="shared" si="7"/>
        <v>333.42140299060856</v>
      </c>
      <c r="D24" s="117">
        <f t="shared" si="7"/>
        <v>371.55225682306821</v>
      </c>
      <c r="E24" s="117">
        <f t="shared" si="7"/>
        <v>399.79886526357143</v>
      </c>
      <c r="F24" s="117">
        <f t="shared" si="7"/>
        <v>396.437604759485</v>
      </c>
      <c r="G24" s="117">
        <f t="shared" si="7"/>
        <v>401.21768028970763</v>
      </c>
      <c r="H24" s="117">
        <f t="shared" si="7"/>
        <v>400.14340996832811</v>
      </c>
      <c r="I24" s="117">
        <f t="shared" si="7"/>
        <v>375.80096307761733</v>
      </c>
      <c r="J24" s="117">
        <f t="shared" si="7"/>
        <v>390.05751495637492</v>
      </c>
      <c r="K24" s="117">
        <f t="shared" si="7"/>
        <v>425.23740225108793</v>
      </c>
      <c r="L24" s="117">
        <f t="shared" si="7"/>
        <v>418.1006579437169</v>
      </c>
      <c r="M24" s="117">
        <f t="shared" si="7"/>
        <v>391.81388879456335</v>
      </c>
      <c r="N24" s="117">
        <f t="shared" si="7"/>
        <v>450.25090328941019</v>
      </c>
      <c r="O24" s="117">
        <f t="shared" si="7"/>
        <v>465.6125114522481</v>
      </c>
      <c r="P24" s="117">
        <f t="shared" si="7"/>
        <v>431.81291366024618</v>
      </c>
      <c r="Q24" s="117">
        <f t="shared" si="7"/>
        <v>544.05448266262317</v>
      </c>
      <c r="R24" s="117">
        <f t="shared" ref="R24:V24" si="8">R25+R28+R30+R39</f>
        <v>428.92003509307449</v>
      </c>
      <c r="S24" s="117">
        <f t="shared" si="8"/>
        <v>674.11539479995326</v>
      </c>
      <c r="T24" s="117">
        <f t="shared" si="8"/>
        <v>302.66668032761754</v>
      </c>
      <c r="U24" s="117">
        <f t="shared" si="8"/>
        <v>529.33329674357196</v>
      </c>
      <c r="V24" s="117">
        <f t="shared" si="8"/>
        <v>658.95731565869664</v>
      </c>
      <c r="W24" s="117">
        <f t="shared" ref="W24" si="9">W25+W28+W30+W39</f>
        <v>560.06009053623984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117.98318479728616</v>
      </c>
      <c r="C25" s="122">
        <f t="shared" si="10"/>
        <v>126.5045700908788</v>
      </c>
      <c r="D25" s="122">
        <f t="shared" si="10"/>
        <v>178.70965750804564</v>
      </c>
      <c r="E25" s="122">
        <f t="shared" si="10"/>
        <v>227.5517753905377</v>
      </c>
      <c r="F25" s="122">
        <f t="shared" si="10"/>
        <v>197.21394755131709</v>
      </c>
      <c r="G25" s="122">
        <f t="shared" si="10"/>
        <v>209.99617617356714</v>
      </c>
      <c r="H25" s="122">
        <f t="shared" si="10"/>
        <v>233.34006811236543</v>
      </c>
      <c r="I25" s="122">
        <f t="shared" si="10"/>
        <v>218.19497815139468</v>
      </c>
      <c r="J25" s="122">
        <f t="shared" si="10"/>
        <v>205.06750763531812</v>
      </c>
      <c r="K25" s="122">
        <f t="shared" si="10"/>
        <v>224.58648914725717</v>
      </c>
      <c r="L25" s="122">
        <f t="shared" si="10"/>
        <v>228.33356529646835</v>
      </c>
      <c r="M25" s="122">
        <f t="shared" si="10"/>
        <v>216.83749621806808</v>
      </c>
      <c r="N25" s="122">
        <f t="shared" si="10"/>
        <v>273.15205938234925</v>
      </c>
      <c r="O25" s="122">
        <f t="shared" si="10"/>
        <v>279.45358001567354</v>
      </c>
      <c r="P25" s="122">
        <f t="shared" si="10"/>
        <v>260.82151715896674</v>
      </c>
      <c r="Q25" s="122">
        <f t="shared" si="10"/>
        <v>365.62827355856075</v>
      </c>
      <c r="R25" s="122">
        <f t="shared" ref="R25:V25" si="11">SUM(R26:R27)</f>
        <v>259.84622923752613</v>
      </c>
      <c r="S25" s="122">
        <f t="shared" si="11"/>
        <v>513.28374206589785</v>
      </c>
      <c r="T25" s="122">
        <f t="shared" si="11"/>
        <v>144.92475129730448</v>
      </c>
      <c r="U25" s="122">
        <f t="shared" si="11"/>
        <v>384.80216420623856</v>
      </c>
      <c r="V25" s="122">
        <f t="shared" si="11"/>
        <v>524.37056334000613</v>
      </c>
      <c r="W25" s="122">
        <f t="shared" ref="W25" si="12">SUM(W26:W27)</f>
        <v>430.17383313562675</v>
      </c>
      <c r="DA25" s="130" t="s">
        <v>2600</v>
      </c>
    </row>
    <row r="26" spans="1:105" ht="12" customHeight="1" x14ac:dyDescent="0.25">
      <c r="A26" s="97" t="s">
        <v>74</v>
      </c>
      <c r="B26" s="98">
        <v>117.98318479728616</v>
      </c>
      <c r="C26" s="98">
        <v>126.5045700908788</v>
      </c>
      <c r="D26" s="98">
        <v>178.70965750804564</v>
      </c>
      <c r="E26" s="98">
        <v>227.5517753905377</v>
      </c>
      <c r="F26" s="98">
        <v>197.21394755131709</v>
      </c>
      <c r="G26" s="98">
        <v>209.99617617356714</v>
      </c>
      <c r="H26" s="98">
        <v>233.34006811236543</v>
      </c>
      <c r="I26" s="98">
        <v>218.19497815139468</v>
      </c>
      <c r="J26" s="98">
        <v>205.06750763531812</v>
      </c>
      <c r="K26" s="98">
        <v>224.58648914725717</v>
      </c>
      <c r="L26" s="98">
        <v>228.33356529646835</v>
      </c>
      <c r="M26" s="98">
        <v>216.83749621806808</v>
      </c>
      <c r="N26" s="98">
        <v>273.15205938234925</v>
      </c>
      <c r="O26" s="98">
        <v>279.45358001567354</v>
      </c>
      <c r="P26" s="98">
        <v>260.82151715896674</v>
      </c>
      <c r="Q26" s="98">
        <v>365.62827355856075</v>
      </c>
      <c r="R26" s="98">
        <v>259.84622923752613</v>
      </c>
      <c r="S26" s="98">
        <v>513.28374206589785</v>
      </c>
      <c r="T26" s="98">
        <v>144.92475129730448</v>
      </c>
      <c r="U26" s="98">
        <v>384.80216420623856</v>
      </c>
      <c r="V26" s="98">
        <v>524.37056334000613</v>
      </c>
      <c r="W26" s="98">
        <v>430.17383313562675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212.63971528842777</v>
      </c>
      <c r="C39" s="122">
        <v>206.91683289972977</v>
      </c>
      <c r="D39" s="122">
        <v>192.84259931502254</v>
      </c>
      <c r="E39" s="122">
        <v>172.24708987303376</v>
      </c>
      <c r="F39" s="122">
        <v>199.22365720816788</v>
      </c>
      <c r="G39" s="122">
        <v>191.22150411614049</v>
      </c>
      <c r="H39" s="122">
        <v>166.80334185596269</v>
      </c>
      <c r="I39" s="122">
        <v>157.60598492622267</v>
      </c>
      <c r="J39" s="122">
        <v>184.99000732105679</v>
      </c>
      <c r="K39" s="122">
        <v>200.65091310383073</v>
      </c>
      <c r="L39" s="122">
        <v>189.76709264724852</v>
      </c>
      <c r="M39" s="122">
        <v>174.97639257649527</v>
      </c>
      <c r="N39" s="122">
        <v>177.09884390706097</v>
      </c>
      <c r="O39" s="122">
        <v>186.15893143657453</v>
      </c>
      <c r="P39" s="122">
        <v>170.99139650127944</v>
      </c>
      <c r="Q39" s="122">
        <v>178.42620910406245</v>
      </c>
      <c r="R39" s="122">
        <v>169.07380585554839</v>
      </c>
      <c r="S39" s="122">
        <v>160.83165273405547</v>
      </c>
      <c r="T39" s="122">
        <v>157.74192903031309</v>
      </c>
      <c r="U39" s="122">
        <v>144.53113253733341</v>
      </c>
      <c r="V39" s="122">
        <v>134.58675231869057</v>
      </c>
      <c r="W39" s="122">
        <v>129.88625740061315</v>
      </c>
      <c r="DA39" s="130" t="s">
        <v>2614</v>
      </c>
    </row>
    <row r="40" spans="1:105" ht="12" customHeight="1" x14ac:dyDescent="0.25">
      <c r="A40" s="97" t="s">
        <v>50</v>
      </c>
      <c r="B40" s="98">
        <v>261.94056281757588</v>
      </c>
      <c r="C40" s="98">
        <v>255.13915859944623</v>
      </c>
      <c r="D40" s="98">
        <v>245.79676500106328</v>
      </c>
      <c r="E40" s="98">
        <v>224.66128342723692</v>
      </c>
      <c r="F40" s="98">
        <v>263.38109735150374</v>
      </c>
      <c r="G40" s="98">
        <v>254.56634671355346</v>
      </c>
      <c r="H40" s="98">
        <v>221.2699661854052</v>
      </c>
      <c r="I40" s="98">
        <v>206.32035106655493</v>
      </c>
      <c r="J40" s="98">
        <v>237.04342959314477</v>
      </c>
      <c r="K40" s="98">
        <v>254.48226524506381</v>
      </c>
      <c r="L40" s="98">
        <v>239.86829510356947</v>
      </c>
      <c r="M40" s="98">
        <v>224.00015866967564</v>
      </c>
      <c r="N40" s="98">
        <v>224.61287348894172</v>
      </c>
      <c r="O40" s="98">
        <v>244.15585212684587</v>
      </c>
      <c r="P40" s="98">
        <v>228.4072108088852</v>
      </c>
      <c r="Q40" s="98">
        <v>241.22573615630844</v>
      </c>
      <c r="R40" s="98">
        <v>230.02210623673892</v>
      </c>
      <c r="S40" s="98">
        <v>215.10603062489793</v>
      </c>
      <c r="T40" s="98">
        <v>208.34486480583479</v>
      </c>
      <c r="U40" s="98">
        <v>190.2227798163162</v>
      </c>
      <c r="V40" s="98">
        <v>181.91124663579512</v>
      </c>
      <c r="W40" s="98">
        <v>172.77632283092291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336.28914773389965</v>
      </c>
      <c r="C43" s="117">
        <f t="shared" si="14"/>
        <v>339.95816525286932</v>
      </c>
      <c r="D43" s="117">
        <f t="shared" si="14"/>
        <v>365.10246254649496</v>
      </c>
      <c r="E43" s="117">
        <f t="shared" si="14"/>
        <v>377.2969254133543</v>
      </c>
      <c r="F43" s="117">
        <f t="shared" si="14"/>
        <v>422.32885254183543</v>
      </c>
      <c r="G43" s="117">
        <f t="shared" si="14"/>
        <v>421.47156972225196</v>
      </c>
      <c r="H43" s="117">
        <f t="shared" si="14"/>
        <v>401.68473181723067</v>
      </c>
      <c r="I43" s="117">
        <f t="shared" si="14"/>
        <v>389.19439420262211</v>
      </c>
      <c r="J43" s="117">
        <f t="shared" si="14"/>
        <v>417.52551173503798</v>
      </c>
      <c r="K43" s="117">
        <f t="shared" si="14"/>
        <v>437.90849597082229</v>
      </c>
      <c r="L43" s="117">
        <f t="shared" si="14"/>
        <v>442.852038718622</v>
      </c>
      <c r="M43" s="117">
        <f t="shared" si="14"/>
        <v>436.0124696106148</v>
      </c>
      <c r="N43" s="117">
        <f t="shared" si="14"/>
        <v>459.84921963813997</v>
      </c>
      <c r="O43" s="117">
        <f t="shared" si="14"/>
        <v>479.27501882950742</v>
      </c>
      <c r="P43" s="117">
        <f t="shared" si="14"/>
        <v>465.03330943917513</v>
      </c>
      <c r="Q43" s="117">
        <f t="shared" si="14"/>
        <v>504.54552029506732</v>
      </c>
      <c r="R43" s="117">
        <f t="shared" ref="R43:V43" si="15">R44+R47+R49+R58</f>
        <v>520.38348298096548</v>
      </c>
      <c r="S43" s="117">
        <f t="shared" si="15"/>
        <v>653.27650435987573</v>
      </c>
      <c r="T43" s="117">
        <f t="shared" si="15"/>
        <v>369.61884382015285</v>
      </c>
      <c r="U43" s="117">
        <f t="shared" si="15"/>
        <v>449.25080278222242</v>
      </c>
      <c r="V43" s="117">
        <f t="shared" si="15"/>
        <v>538.05193242989117</v>
      </c>
      <c r="W43" s="117">
        <f t="shared" ref="W43" si="16">W44+W47+W49+W58</f>
        <v>643.33149136378256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123.64665454278955</v>
      </c>
      <c r="C44" s="122">
        <f t="shared" si="17"/>
        <v>132.88337556675842</v>
      </c>
      <c r="D44" s="122">
        <f t="shared" si="17"/>
        <v>165.41234189834074</v>
      </c>
      <c r="E44" s="122">
        <f t="shared" si="17"/>
        <v>195.96591457066853</v>
      </c>
      <c r="F44" s="122">
        <f t="shared" si="17"/>
        <v>213.10384838509967</v>
      </c>
      <c r="G44" s="122">
        <f t="shared" si="17"/>
        <v>220.29263483584759</v>
      </c>
      <c r="H44" s="122">
        <f t="shared" si="17"/>
        <v>224.77762238530627</v>
      </c>
      <c r="I44" s="122">
        <f t="shared" si="17"/>
        <v>219.74579520663755</v>
      </c>
      <c r="J44" s="122">
        <f t="shared" si="17"/>
        <v>218.87966727898629</v>
      </c>
      <c r="K44" s="122">
        <f t="shared" si="17"/>
        <v>225.87223671988662</v>
      </c>
      <c r="L44" s="122">
        <f t="shared" si="17"/>
        <v>244.76487597334858</v>
      </c>
      <c r="M44" s="122">
        <f t="shared" si="17"/>
        <v>253.90773445417028</v>
      </c>
      <c r="N44" s="122">
        <f t="shared" si="17"/>
        <v>276.55125978720275</v>
      </c>
      <c r="O44" s="122">
        <f t="shared" si="17"/>
        <v>286.25120643844667</v>
      </c>
      <c r="P44" s="122">
        <f t="shared" si="17"/>
        <v>290.02751859399274</v>
      </c>
      <c r="Q44" s="122">
        <f t="shared" si="17"/>
        <v>325.27198521714297</v>
      </c>
      <c r="R44" s="122">
        <f t="shared" ref="R44:V44" si="18">SUM(R45:R46)</f>
        <v>351.34009694458945</v>
      </c>
      <c r="S44" s="122">
        <f t="shared" si="18"/>
        <v>495.04144244105561</v>
      </c>
      <c r="T44" s="122">
        <f t="shared" si="18"/>
        <v>215.30874692874337</v>
      </c>
      <c r="U44" s="122">
        <f t="shared" si="18"/>
        <v>310.24642335766487</v>
      </c>
      <c r="V44" s="122">
        <f t="shared" si="18"/>
        <v>417.59811518326387</v>
      </c>
      <c r="W44" s="122">
        <f t="shared" ref="W44" si="19">SUM(W45:W46)</f>
        <v>528.42267515925698</v>
      </c>
      <c r="DA44" s="130" t="s">
        <v>2618</v>
      </c>
    </row>
    <row r="45" spans="1:105" ht="12" customHeight="1" x14ac:dyDescent="0.25">
      <c r="A45" s="97" t="s">
        <v>216</v>
      </c>
      <c r="B45" s="98">
        <v>123.64665454278955</v>
      </c>
      <c r="C45" s="98">
        <v>132.88337556675842</v>
      </c>
      <c r="D45" s="98">
        <v>165.41234189834074</v>
      </c>
      <c r="E45" s="98">
        <v>195.96591457066853</v>
      </c>
      <c r="F45" s="98">
        <v>213.10384838509967</v>
      </c>
      <c r="G45" s="98">
        <v>220.29263483584759</v>
      </c>
      <c r="H45" s="98">
        <v>224.77762238530627</v>
      </c>
      <c r="I45" s="98">
        <v>219.74579520663755</v>
      </c>
      <c r="J45" s="98">
        <v>218.87966727898629</v>
      </c>
      <c r="K45" s="98">
        <v>225.87223671988662</v>
      </c>
      <c r="L45" s="98">
        <v>244.76487597334858</v>
      </c>
      <c r="M45" s="98">
        <v>253.90773445417028</v>
      </c>
      <c r="N45" s="98">
        <v>276.55125978720275</v>
      </c>
      <c r="O45" s="98">
        <v>286.25120643844667</v>
      </c>
      <c r="P45" s="98">
        <v>290.02751859399274</v>
      </c>
      <c r="Q45" s="98">
        <v>325.27198521714297</v>
      </c>
      <c r="R45" s="98">
        <v>351.34009694458945</v>
      </c>
      <c r="S45" s="98">
        <v>495.04144244105561</v>
      </c>
      <c r="T45" s="98">
        <v>215.30874692874337</v>
      </c>
      <c r="U45" s="98">
        <v>310.24642335766487</v>
      </c>
      <c r="V45" s="98">
        <v>417.59811518326387</v>
      </c>
      <c r="W45" s="98">
        <v>528.42267515925698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212.64249319111013</v>
      </c>
      <c r="C58" s="122">
        <v>207.07478968611088</v>
      </c>
      <c r="D58" s="122">
        <v>199.69012064815422</v>
      </c>
      <c r="E58" s="122">
        <v>181.33101084268574</v>
      </c>
      <c r="F58" s="122">
        <v>209.22500415673576</v>
      </c>
      <c r="G58" s="122">
        <v>201.17893488640436</v>
      </c>
      <c r="H58" s="122">
        <v>176.9071094319244</v>
      </c>
      <c r="I58" s="122">
        <v>169.44859899598455</v>
      </c>
      <c r="J58" s="122">
        <v>198.64584445605169</v>
      </c>
      <c r="K58" s="122">
        <v>212.03625925093564</v>
      </c>
      <c r="L58" s="122">
        <v>198.08716274527339</v>
      </c>
      <c r="M58" s="122">
        <v>182.10473515644452</v>
      </c>
      <c r="N58" s="122">
        <v>183.29795985093719</v>
      </c>
      <c r="O58" s="122">
        <v>193.02381239106072</v>
      </c>
      <c r="P58" s="122">
        <v>175.00579084518242</v>
      </c>
      <c r="Q58" s="122">
        <v>179.27353507792435</v>
      </c>
      <c r="R58" s="122">
        <v>169.04338603637603</v>
      </c>
      <c r="S58" s="122">
        <v>158.23506191882012</v>
      </c>
      <c r="T58" s="122">
        <v>154.3100968914095</v>
      </c>
      <c r="U58" s="122">
        <v>139.00437942455758</v>
      </c>
      <c r="V58" s="122">
        <v>120.45381724662728</v>
      </c>
      <c r="W58" s="122">
        <v>114.90881620452559</v>
      </c>
      <c r="DA58" s="130" t="s">
        <v>2632</v>
      </c>
    </row>
    <row r="59" spans="1:105" ht="12" customHeight="1" x14ac:dyDescent="0.25">
      <c r="A59" s="97" t="s">
        <v>50</v>
      </c>
      <c r="B59" s="98">
        <v>261.94056281757588</v>
      </c>
      <c r="C59" s="98">
        <v>255.27108601122637</v>
      </c>
      <c r="D59" s="98">
        <v>246.23132593379324</v>
      </c>
      <c r="E59" s="98">
        <v>225.23961424476212</v>
      </c>
      <c r="F59" s="98">
        <v>263.85507149306193</v>
      </c>
      <c r="G59" s="98">
        <v>254.684841114834</v>
      </c>
      <c r="H59" s="98">
        <v>221.11549727749056</v>
      </c>
      <c r="I59" s="98">
        <v>206.08981533836388</v>
      </c>
      <c r="J59" s="98">
        <v>236.76437136518592</v>
      </c>
      <c r="K59" s="98">
        <v>254.29722314916734</v>
      </c>
      <c r="L59" s="98">
        <v>239.81190553629904</v>
      </c>
      <c r="M59" s="98">
        <v>224.02036471615489</v>
      </c>
      <c r="N59" s="98">
        <v>224.7050939165822</v>
      </c>
      <c r="O59" s="98">
        <v>244.27257447131157</v>
      </c>
      <c r="P59" s="98">
        <v>228.48771278916965</v>
      </c>
      <c r="Q59" s="98">
        <v>241.25815380370636</v>
      </c>
      <c r="R59" s="98">
        <v>229.95469534941478</v>
      </c>
      <c r="S59" s="98">
        <v>215.05651205178</v>
      </c>
      <c r="T59" s="98">
        <v>208.30583560465558</v>
      </c>
      <c r="U59" s="98">
        <v>190.43599981164391</v>
      </c>
      <c r="V59" s="98">
        <v>182.59269122306199</v>
      </c>
      <c r="W59" s="98">
        <v>173.46811677029342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</v>
      </c>
      <c r="C62" s="117">
        <f t="shared" si="21"/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0</v>
      </c>
      <c r="C63" s="122">
        <f t="shared" si="24"/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2636</v>
      </c>
    </row>
    <row r="64" spans="1:105" ht="12" customHeight="1" x14ac:dyDescent="0.25">
      <c r="A64" s="97" t="s">
        <v>217</v>
      </c>
      <c r="B64" s="98">
        <v>0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2641</v>
      </c>
    </row>
    <row r="69" spans="1:105" ht="12" customHeight="1" x14ac:dyDescent="0.25">
      <c r="A69" s="97" t="s">
        <v>134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2650</v>
      </c>
    </row>
    <row r="78" spans="1:105" ht="12" customHeight="1" x14ac:dyDescent="0.25">
      <c r="A78" s="97" t="s">
        <v>192</v>
      </c>
      <c r="B78" s="98">
        <v>0</v>
      </c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147.5761501841211</v>
      </c>
      <c r="M81" s="117">
        <f t="shared" si="28"/>
        <v>141.84064438971077</v>
      </c>
      <c r="N81" s="117">
        <f t="shared" si="28"/>
        <v>149.36472794959698</v>
      </c>
      <c r="O81" s="117">
        <f t="shared" si="28"/>
        <v>163.13021290240712</v>
      </c>
      <c r="P81" s="117">
        <f t="shared" si="28"/>
        <v>152.19163100182288</v>
      </c>
      <c r="Q81" s="117">
        <f t="shared" si="28"/>
        <v>162.18864394527384</v>
      </c>
      <c r="R81" s="117">
        <f t="shared" ref="R81:V81" si="29">R82+R85+R87+R100</f>
        <v>159.75854245878068</v>
      </c>
      <c r="S81" s="117">
        <f t="shared" si="29"/>
        <v>159.20958478982408</v>
      </c>
      <c r="T81" s="117">
        <f t="shared" si="29"/>
        <v>160.33045707360935</v>
      </c>
      <c r="U81" s="117">
        <f t="shared" si="29"/>
        <v>146.57826663828391</v>
      </c>
      <c r="V81" s="117">
        <f t="shared" si="29"/>
        <v>140.50762315733201</v>
      </c>
      <c r="W81" s="117">
        <f t="shared" ref="W81" si="30">W82+W85+W87+W100</f>
        <v>134.88979302394185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147.5761501841211</v>
      </c>
      <c r="M100" s="122">
        <v>141.84064438971077</v>
      </c>
      <c r="N100" s="122">
        <v>149.36472794959698</v>
      </c>
      <c r="O100" s="122">
        <v>163.13021290240712</v>
      </c>
      <c r="P100" s="122">
        <v>152.19163100182288</v>
      </c>
      <c r="Q100" s="122">
        <v>162.18864394527384</v>
      </c>
      <c r="R100" s="122">
        <v>159.75854245878068</v>
      </c>
      <c r="S100" s="122">
        <v>159.20958478982408</v>
      </c>
      <c r="T100" s="122">
        <v>160.33045707360935</v>
      </c>
      <c r="U100" s="122">
        <v>146.57826663828391</v>
      </c>
      <c r="V100" s="122">
        <v>140.50762315733201</v>
      </c>
      <c r="W100" s="122">
        <v>134.88979302394185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239.06424740704998</v>
      </c>
      <c r="M102" s="98">
        <v>223.4485872821364</v>
      </c>
      <c r="N102" s="98">
        <v>224.31510969673482</v>
      </c>
      <c r="O102" s="98">
        <v>244.05616116911165</v>
      </c>
      <c r="P102" s="98">
        <v>228.34738806673661</v>
      </c>
      <c r="Q102" s="98">
        <v>241.2053022321079</v>
      </c>
      <c r="R102" s="98">
        <v>229.91551421429247</v>
      </c>
      <c r="S102" s="98">
        <v>214.77246098182835</v>
      </c>
      <c r="T102" s="98">
        <v>207.19540798835007</v>
      </c>
      <c r="U102" s="98">
        <v>189.29077339486</v>
      </c>
      <c r="V102" s="98">
        <v>182.07961457219596</v>
      </c>
      <c r="W102" s="98">
        <v>173.87745624926333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212.63517693345975</v>
      </c>
      <c r="C143" s="117">
        <f t="shared" si="49"/>
        <v>206.55895032161982</v>
      </c>
      <c r="D143" s="117">
        <f t="shared" si="49"/>
        <v>188.08296318668715</v>
      </c>
      <c r="E143" s="117">
        <f t="shared" si="49"/>
        <v>163.7451670103093</v>
      </c>
      <c r="F143" s="117">
        <f t="shared" si="49"/>
        <v>191.16435017359109</v>
      </c>
      <c r="G143" s="117">
        <f t="shared" si="49"/>
        <v>187.19670360951366</v>
      </c>
      <c r="H143" s="117">
        <f t="shared" si="49"/>
        <v>167.25299879564577</v>
      </c>
      <c r="I143" s="117">
        <f t="shared" si="49"/>
        <v>163.00550496657485</v>
      </c>
      <c r="J143" s="117">
        <f t="shared" si="49"/>
        <v>193.32998234215077</v>
      </c>
      <c r="K143" s="117">
        <f t="shared" si="49"/>
        <v>207.39493202514868</v>
      </c>
      <c r="L143" s="117">
        <f t="shared" si="49"/>
        <v>192.00096522908757</v>
      </c>
      <c r="M143" s="117">
        <f t="shared" si="49"/>
        <v>176.16922408482648</v>
      </c>
      <c r="N143" s="117">
        <f t="shared" si="49"/>
        <v>178.19789585391663</v>
      </c>
      <c r="O143" s="117">
        <f t="shared" si="49"/>
        <v>188.98937880436671</v>
      </c>
      <c r="P143" s="117">
        <f t="shared" si="49"/>
        <v>169.04072172822731</v>
      </c>
      <c r="Q143" s="117">
        <f t="shared" si="49"/>
        <v>174.78326028075335</v>
      </c>
      <c r="R143" s="117">
        <f t="shared" ref="R143:V143" si="50">R144+R146+R148+R157</f>
        <v>167.45363941221351</v>
      </c>
      <c r="S143" s="117">
        <f t="shared" si="50"/>
        <v>162.53567161387204</v>
      </c>
      <c r="T143" s="117">
        <f t="shared" si="50"/>
        <v>158.32704593062186</v>
      </c>
      <c r="U143" s="117">
        <f t="shared" si="50"/>
        <v>144.5240847472524</v>
      </c>
      <c r="V143" s="117">
        <f t="shared" si="50"/>
        <v>137.99107449474852</v>
      </c>
      <c r="W143" s="117">
        <f t="shared" ref="W143" si="51">W144+W146+W148+W157</f>
        <v>132.29593766994068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212.63517693345975</v>
      </c>
      <c r="C157" s="122">
        <v>206.55895032161982</v>
      </c>
      <c r="D157" s="122">
        <v>188.08296318668715</v>
      </c>
      <c r="E157" s="122">
        <v>163.7451670103093</v>
      </c>
      <c r="F157" s="122">
        <v>191.16435017359109</v>
      </c>
      <c r="G157" s="122">
        <v>187.19670360951366</v>
      </c>
      <c r="H157" s="122">
        <v>167.25299879564577</v>
      </c>
      <c r="I157" s="122">
        <v>163.00550496657485</v>
      </c>
      <c r="J157" s="122">
        <v>193.32998234215077</v>
      </c>
      <c r="K157" s="122">
        <v>207.39493202514868</v>
      </c>
      <c r="L157" s="122">
        <v>192.00096522908757</v>
      </c>
      <c r="M157" s="122">
        <v>176.16922408482648</v>
      </c>
      <c r="N157" s="122">
        <v>178.19789585391663</v>
      </c>
      <c r="O157" s="122">
        <v>188.98937880436671</v>
      </c>
      <c r="P157" s="122">
        <v>169.04072172822731</v>
      </c>
      <c r="Q157" s="122">
        <v>174.78326028075335</v>
      </c>
      <c r="R157" s="122">
        <v>167.45363941221351</v>
      </c>
      <c r="S157" s="122">
        <v>162.53567161387204</v>
      </c>
      <c r="T157" s="122">
        <v>158.32704593062186</v>
      </c>
      <c r="U157" s="122">
        <v>144.5240847472524</v>
      </c>
      <c r="V157" s="122">
        <v>137.99107449474852</v>
      </c>
      <c r="W157" s="122">
        <v>132.29593766994068</v>
      </c>
      <c r="DA157" s="130" t="s">
        <v>2726</v>
      </c>
    </row>
    <row r="158" spans="1:105" ht="12" customHeight="1" x14ac:dyDescent="0.25">
      <c r="A158" s="97" t="s">
        <v>50</v>
      </c>
      <c r="B158" s="98">
        <v>261.94056281757588</v>
      </c>
      <c r="C158" s="98">
        <v>254.86748080108666</v>
      </c>
      <c r="D158" s="98">
        <v>245.35658075079917</v>
      </c>
      <c r="E158" s="98">
        <v>223.97814618954013</v>
      </c>
      <c r="F158" s="98">
        <v>262.41808410582479</v>
      </c>
      <c r="G158" s="98">
        <v>253.76552353562505</v>
      </c>
      <c r="H158" s="98">
        <v>220.92701833028718</v>
      </c>
      <c r="I158" s="98">
        <v>206.15046929310714</v>
      </c>
      <c r="J158" s="98">
        <v>236.80680376555341</v>
      </c>
      <c r="K158" s="98">
        <v>254.3085379523273</v>
      </c>
      <c r="L158" s="98">
        <v>239.75489533500181</v>
      </c>
      <c r="M158" s="98">
        <v>223.93033615944466</v>
      </c>
      <c r="N158" s="98">
        <v>224.62994670702562</v>
      </c>
      <c r="O158" s="98">
        <v>244.25094579271226</v>
      </c>
      <c r="P158" s="98">
        <v>228.43828645103494</v>
      </c>
      <c r="Q158" s="98">
        <v>241.22437677118003</v>
      </c>
      <c r="R158" s="98">
        <v>229.88985310521917</v>
      </c>
      <c r="S158" s="98">
        <v>214.79188912056009</v>
      </c>
      <c r="T158" s="98">
        <v>207.58190334266297</v>
      </c>
      <c r="U158" s="98">
        <v>189.46558174818063</v>
      </c>
      <c r="V158" s="98">
        <v>181.85320925357718</v>
      </c>
      <c r="W158" s="98">
        <v>173.27996901825156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212.64006397294048</v>
      </c>
      <c r="C161" s="117">
        <f t="shared" si="54"/>
        <v>206.78819793517886</v>
      </c>
      <c r="D161" s="117">
        <f t="shared" si="54"/>
        <v>189.98128707471787</v>
      </c>
      <c r="E161" s="117">
        <f t="shared" si="54"/>
        <v>167.36471960205407</v>
      </c>
      <c r="F161" s="117">
        <f t="shared" si="54"/>
        <v>194.21435024138239</v>
      </c>
      <c r="G161" s="117">
        <f t="shared" si="54"/>
        <v>189.1272943825374</v>
      </c>
      <c r="H161" s="117">
        <f t="shared" si="54"/>
        <v>168.64626743729963</v>
      </c>
      <c r="I161" s="117">
        <f t="shared" si="54"/>
        <v>162.50545766020002</v>
      </c>
      <c r="J161" s="117">
        <f t="shared" si="54"/>
        <v>191.78616721987646</v>
      </c>
      <c r="K161" s="117">
        <f t="shared" si="54"/>
        <v>207.73368919657938</v>
      </c>
      <c r="L161" s="117">
        <f t="shared" si="54"/>
        <v>196.35431586285901</v>
      </c>
      <c r="M161" s="117">
        <f t="shared" si="54"/>
        <v>183.0723517808164</v>
      </c>
      <c r="N161" s="117">
        <f t="shared" si="54"/>
        <v>184.65734843313564</v>
      </c>
      <c r="O161" s="117">
        <f t="shared" si="54"/>
        <v>194.85945153240826</v>
      </c>
      <c r="P161" s="117">
        <f t="shared" si="54"/>
        <v>172.56582708182918</v>
      </c>
      <c r="Q161" s="117">
        <f t="shared" si="54"/>
        <v>175.36730286105188</v>
      </c>
      <c r="R161" s="117">
        <f t="shared" ref="R161:V161" si="55">R162+R164+R166+R175</f>
        <v>170.85027830127294</v>
      </c>
      <c r="S161" s="117">
        <f t="shared" si="55"/>
        <v>172.0345128824998</v>
      </c>
      <c r="T161" s="117">
        <f t="shared" si="55"/>
        <v>164.75329518428811</v>
      </c>
      <c r="U161" s="117">
        <f t="shared" si="55"/>
        <v>149.77598189536312</v>
      </c>
      <c r="V161" s="117">
        <f t="shared" si="55"/>
        <v>142.53212750055212</v>
      </c>
      <c r="W161" s="117">
        <f t="shared" ref="W161" si="56">W162+W164+W166+W175</f>
        <v>135.06240886323096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212.64006397294048</v>
      </c>
      <c r="C175" s="122">
        <v>206.78819793517886</v>
      </c>
      <c r="D175" s="122">
        <v>189.98128707471787</v>
      </c>
      <c r="E175" s="122">
        <v>167.36471960205407</v>
      </c>
      <c r="F175" s="122">
        <v>194.21435024138239</v>
      </c>
      <c r="G175" s="122">
        <v>189.1272943825374</v>
      </c>
      <c r="H175" s="122">
        <v>168.64626743729963</v>
      </c>
      <c r="I175" s="122">
        <v>162.50545766020002</v>
      </c>
      <c r="J175" s="122">
        <v>191.78616721987646</v>
      </c>
      <c r="K175" s="122">
        <v>207.73368919657938</v>
      </c>
      <c r="L175" s="122">
        <v>196.35431586285901</v>
      </c>
      <c r="M175" s="122">
        <v>183.0723517808164</v>
      </c>
      <c r="N175" s="122">
        <v>184.65734843313564</v>
      </c>
      <c r="O175" s="122">
        <v>194.85945153240826</v>
      </c>
      <c r="P175" s="122">
        <v>172.56582708182918</v>
      </c>
      <c r="Q175" s="122">
        <v>175.36730286105188</v>
      </c>
      <c r="R175" s="122">
        <v>170.85027830127294</v>
      </c>
      <c r="S175" s="122">
        <v>172.0345128824998</v>
      </c>
      <c r="T175" s="122">
        <v>164.75329518428811</v>
      </c>
      <c r="U175" s="122">
        <v>149.77598189536312</v>
      </c>
      <c r="V175" s="122">
        <v>142.53212750055212</v>
      </c>
      <c r="W175" s="122">
        <v>135.06240886323096</v>
      </c>
      <c r="DA175" s="130" t="s">
        <v>2743</v>
      </c>
    </row>
    <row r="176" spans="1:105" ht="12" customHeight="1" x14ac:dyDescent="0.25">
      <c r="A176" s="97" t="s">
        <v>50</v>
      </c>
      <c r="B176" s="98">
        <v>261.94056281757582</v>
      </c>
      <c r="C176" s="98">
        <v>255.03962352432518</v>
      </c>
      <c r="D176" s="98">
        <v>245.58273976378069</v>
      </c>
      <c r="E176" s="98">
        <v>224.30613544070508</v>
      </c>
      <c r="F176" s="98">
        <v>262.72327727263757</v>
      </c>
      <c r="G176" s="98">
        <v>253.93901121673042</v>
      </c>
      <c r="H176" s="98">
        <v>220.95117824148929</v>
      </c>
      <c r="I176" s="98">
        <v>206.16634427793494</v>
      </c>
      <c r="J176" s="98">
        <v>236.85449165646409</v>
      </c>
      <c r="K176" s="98">
        <v>254.43967730368774</v>
      </c>
      <c r="L176" s="98">
        <v>239.91027365956816</v>
      </c>
      <c r="M176" s="98">
        <v>224.12061993492577</v>
      </c>
      <c r="N176" s="98">
        <v>224.82826480506552</v>
      </c>
      <c r="O176" s="98">
        <v>244.38825831580687</v>
      </c>
      <c r="P176" s="98">
        <v>228.50833612695718</v>
      </c>
      <c r="Q176" s="98">
        <v>241.232956517785</v>
      </c>
      <c r="R176" s="98">
        <v>229.68857052569317</v>
      </c>
      <c r="S176" s="98">
        <v>214.30633567273438</v>
      </c>
      <c r="T176" s="98">
        <v>207.12621737178449</v>
      </c>
      <c r="U176" s="98">
        <v>189.31256689033412</v>
      </c>
      <c r="V176" s="98">
        <v>181.86590558424959</v>
      </c>
      <c r="W176" s="98">
        <v>173.11981044184427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32.915797111746798</v>
      </c>
      <c r="C24" s="118">
        <f t="shared" si="7"/>
        <v>30.738802932711614</v>
      </c>
      <c r="D24" s="118">
        <f t="shared" si="7"/>
        <v>34.895150765864187</v>
      </c>
      <c r="E24" s="118">
        <f t="shared" si="7"/>
        <v>37.540323865903233</v>
      </c>
      <c r="F24" s="118">
        <f t="shared" si="7"/>
        <v>38.066073257816861</v>
      </c>
      <c r="G24" s="118">
        <f t="shared" si="7"/>
        <v>38.415239627434353</v>
      </c>
      <c r="H24" s="118">
        <f t="shared" si="7"/>
        <v>39.068499425730764</v>
      </c>
      <c r="I24" s="118">
        <f t="shared" si="7"/>
        <v>37.093450880290796</v>
      </c>
      <c r="J24" s="118">
        <f t="shared" si="7"/>
        <v>36.381913193217919</v>
      </c>
      <c r="K24" s="118">
        <f t="shared" si="7"/>
        <v>31.788625082371745</v>
      </c>
      <c r="L24" s="118">
        <f t="shared" si="7"/>
        <v>34.147116296835947</v>
      </c>
      <c r="M24" s="118">
        <f t="shared" si="7"/>
        <v>33.224984334682595</v>
      </c>
      <c r="N24" s="118">
        <f t="shared" si="7"/>
        <v>34.284106150560056</v>
      </c>
      <c r="O24" s="118">
        <f t="shared" si="7"/>
        <v>35.632748692617554</v>
      </c>
      <c r="P24" s="118">
        <f t="shared" si="7"/>
        <v>34.380939737896725</v>
      </c>
      <c r="Q24" s="118">
        <f t="shared" si="7"/>
        <v>39.605453253913993</v>
      </c>
      <c r="R24" s="118">
        <f t="shared" ref="R24:V24" si="8">R25+R28+R30+R39</f>
        <v>35.286410006801482</v>
      </c>
      <c r="S24" s="118">
        <f t="shared" si="8"/>
        <v>45.642282721552711</v>
      </c>
      <c r="T24" s="118">
        <f t="shared" si="8"/>
        <v>33.195656165349114</v>
      </c>
      <c r="U24" s="118">
        <f t="shared" si="8"/>
        <v>41.702019822697771</v>
      </c>
      <c r="V24" s="118">
        <f t="shared" si="8"/>
        <v>44.214228945651101</v>
      </c>
      <c r="W24" s="118">
        <f t="shared" ref="W24" si="9">W25+W28+W30+W39</f>
        <v>36.448694695349225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5.125634676035018</v>
      </c>
      <c r="C25" s="123">
        <f t="shared" si="10"/>
        <v>5.4786763945152366</v>
      </c>
      <c r="D25" s="123">
        <f t="shared" si="10"/>
        <v>7.7276907447311762</v>
      </c>
      <c r="E25" s="123">
        <f t="shared" si="10"/>
        <v>9.8002283666530214</v>
      </c>
      <c r="F25" s="123">
        <f t="shared" si="10"/>
        <v>8.4868220059080315</v>
      </c>
      <c r="G25" s="123">
        <f t="shared" si="10"/>
        <v>9.0098736066292382</v>
      </c>
      <c r="H25" s="123">
        <f t="shared" si="10"/>
        <v>9.9712082634725903</v>
      </c>
      <c r="I25" s="123">
        <f t="shared" si="10"/>
        <v>9.2882190373216105</v>
      </c>
      <c r="J25" s="123">
        <f t="shared" si="10"/>
        <v>8.6959092269086113</v>
      </c>
      <c r="K25" s="123">
        <f t="shared" si="10"/>
        <v>9.4845260075726259</v>
      </c>
      <c r="L25" s="123">
        <f t="shared" si="10"/>
        <v>9.6077280836397545</v>
      </c>
      <c r="M25" s="123">
        <f t="shared" si="10"/>
        <v>9.0893700657450811</v>
      </c>
      <c r="N25" s="123">
        <f t="shared" si="10"/>
        <v>11.374963263658655</v>
      </c>
      <c r="O25" s="123">
        <f t="shared" si="10"/>
        <v>11.604303294367538</v>
      </c>
      <c r="P25" s="123">
        <f t="shared" si="10"/>
        <v>10.766148439419155</v>
      </c>
      <c r="Q25" s="123">
        <f t="shared" si="10"/>
        <v>14.989447325469541</v>
      </c>
      <c r="R25" s="123">
        <f t="shared" ref="R25:V25" si="11">SUM(R26:R27)</f>
        <v>10.5881762753055</v>
      </c>
      <c r="S25" s="123">
        <f t="shared" si="11"/>
        <v>20.803069069374018</v>
      </c>
      <c r="T25" s="123">
        <f t="shared" si="11"/>
        <v>5.840047183523521</v>
      </c>
      <c r="U25" s="123">
        <f t="shared" si="11"/>
        <v>15.362258704608534</v>
      </c>
      <c r="V25" s="123">
        <f t="shared" si="11"/>
        <v>20.749888294405277</v>
      </c>
      <c r="W25" s="123">
        <f t="shared" ref="W25" si="12">SUM(W26:W27)</f>
        <v>16.942209309841356</v>
      </c>
      <c r="DA25" s="130" t="s">
        <v>2768</v>
      </c>
    </row>
    <row r="26" spans="1:105" ht="12" customHeight="1" x14ac:dyDescent="0.25">
      <c r="A26" s="97" t="s">
        <v>74</v>
      </c>
      <c r="B26" s="99">
        <v>5.0819106284002427</v>
      </c>
      <c r="C26" s="99">
        <v>5.4362140285579041</v>
      </c>
      <c r="D26" s="99">
        <v>7.6596394504981369</v>
      </c>
      <c r="E26" s="99">
        <v>9.7272340880981254</v>
      </c>
      <c r="F26" s="99">
        <v>8.4077012746945368</v>
      </c>
      <c r="G26" s="99">
        <v>8.9259133093212792</v>
      </c>
      <c r="H26" s="99">
        <v>9.8844105506738114</v>
      </c>
      <c r="I26" s="99">
        <v>9.2092286958912553</v>
      </c>
      <c r="J26" s="99">
        <v>8.6185152860630403</v>
      </c>
      <c r="K26" s="99">
        <v>9.3992012487157233</v>
      </c>
      <c r="L26" s="99">
        <v>9.5140871323653009</v>
      </c>
      <c r="M26" s="99">
        <v>8.9997228413995032</v>
      </c>
      <c r="N26" s="99">
        <v>11.286563684196983</v>
      </c>
      <c r="O26" s="99">
        <v>11.487441820436603</v>
      </c>
      <c r="P26" s="99">
        <v>10.659303733657621</v>
      </c>
      <c r="Q26" s="99">
        <v>14.837239620886507</v>
      </c>
      <c r="R26" s="99">
        <v>10.480564752035065</v>
      </c>
      <c r="S26" s="99">
        <v>20.574615039375121</v>
      </c>
      <c r="T26" s="99">
        <v>5.7658033215883524</v>
      </c>
      <c r="U26" s="99">
        <v>15.182463648682003</v>
      </c>
      <c r="V26" s="99">
        <v>20.514464127865644</v>
      </c>
      <c r="W26" s="99">
        <v>16.748816456142091</v>
      </c>
      <c r="DA26" s="63" t="s">
        <v>2769</v>
      </c>
    </row>
    <row r="27" spans="1:105" ht="12" customHeight="1" x14ac:dyDescent="0.25">
      <c r="A27" s="97" t="s">
        <v>53</v>
      </c>
      <c r="B27" s="99">
        <v>4.3724047634775685E-2</v>
      </c>
      <c r="C27" s="99">
        <v>4.2462365957332091E-2</v>
      </c>
      <c r="D27" s="99">
        <v>6.8051294233039225E-2</v>
      </c>
      <c r="E27" s="99">
        <v>7.2994278554895611E-2</v>
      </c>
      <c r="F27" s="99">
        <v>7.9120731213494347E-2</v>
      </c>
      <c r="G27" s="99">
        <v>8.3960297307958301E-2</v>
      </c>
      <c r="H27" s="99">
        <v>8.6797712798778875E-2</v>
      </c>
      <c r="I27" s="99">
        <v>7.899034143035441E-2</v>
      </c>
      <c r="J27" s="99">
        <v>7.7393940845571288E-2</v>
      </c>
      <c r="K27" s="99">
        <v>8.5324758856902133E-2</v>
      </c>
      <c r="L27" s="99">
        <v>9.3640951274453904E-2</v>
      </c>
      <c r="M27" s="99">
        <v>8.9647224345577342E-2</v>
      </c>
      <c r="N27" s="99">
        <v>8.8399579461671915E-2</v>
      </c>
      <c r="O27" s="99">
        <v>0.11686147393093599</v>
      </c>
      <c r="P27" s="99">
        <v>0.10684470576153299</v>
      </c>
      <c r="Q27" s="99">
        <v>0.15220770458303368</v>
      </c>
      <c r="R27" s="99">
        <v>0.10761152327043594</v>
      </c>
      <c r="S27" s="99">
        <v>0.228454029998898</v>
      </c>
      <c r="T27" s="99">
        <v>7.424386193516902E-2</v>
      </c>
      <c r="U27" s="99">
        <v>0.17979505592653183</v>
      </c>
      <c r="V27" s="99">
        <v>0.23542416653963266</v>
      </c>
      <c r="W27" s="99">
        <v>0.19339285369926432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2.4810136574853532</v>
      </c>
      <c r="C28" s="123">
        <f t="shared" si="13"/>
        <v>3.3183333736624157</v>
      </c>
      <c r="D28" s="123">
        <f t="shared" si="13"/>
        <v>2.8140612401631868</v>
      </c>
      <c r="E28" s="123">
        <f t="shared" si="13"/>
        <v>4.5273751318309499</v>
      </c>
      <c r="F28" s="123">
        <f t="shared" si="13"/>
        <v>2.4956236245939269</v>
      </c>
      <c r="G28" s="123">
        <f t="shared" si="13"/>
        <v>2.4163961004534151</v>
      </c>
      <c r="H28" s="123">
        <f t="shared" si="13"/>
        <v>3.0940964791371832</v>
      </c>
      <c r="I28" s="123">
        <f t="shared" si="13"/>
        <v>2.9858149323287058</v>
      </c>
      <c r="J28" s="123">
        <f t="shared" si="13"/>
        <v>2.2691948009833713</v>
      </c>
      <c r="K28" s="123">
        <f t="shared" si="13"/>
        <v>1.8469186407869285</v>
      </c>
      <c r="L28" s="123">
        <f t="shared" si="13"/>
        <v>1.583057243946228</v>
      </c>
      <c r="M28" s="123">
        <f t="shared" si="13"/>
        <v>2.037019639881763</v>
      </c>
      <c r="N28" s="123">
        <f t="shared" si="13"/>
        <v>3.8806960989970642</v>
      </c>
      <c r="O28" s="123">
        <f t="shared" si="13"/>
        <v>2.969394904186506</v>
      </c>
      <c r="P28" s="123">
        <f t="shared" si="13"/>
        <v>3.5109655187642037</v>
      </c>
      <c r="Q28" s="123">
        <f t="shared" si="13"/>
        <v>3.4475834984543083</v>
      </c>
      <c r="R28" s="123">
        <f t="shared" si="13"/>
        <v>3.7019974159639712</v>
      </c>
      <c r="S28" s="123">
        <f t="shared" si="13"/>
        <v>5.1377296021899284</v>
      </c>
      <c r="T28" s="123">
        <f t="shared" si="13"/>
        <v>4.7701669151257473</v>
      </c>
      <c r="U28" s="123">
        <f t="shared" si="13"/>
        <v>4.3180496289716066</v>
      </c>
      <c r="V28" s="123">
        <f t="shared" si="13"/>
        <v>2.8761529900914078</v>
      </c>
      <c r="W28" s="123">
        <f t="shared" si="13"/>
        <v>2.4042540683159981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2.4810136574853532</v>
      </c>
      <c r="C29" s="99">
        <f>RES_hhdet_fech!C29/RES_summary!C$19</f>
        <v>3.3183333736624157</v>
      </c>
      <c r="D29" s="99">
        <f>RES_hhdet_fech!D29/RES_summary!D$19</f>
        <v>2.8140612401631868</v>
      </c>
      <c r="E29" s="99">
        <f>RES_hhdet_fech!E29/RES_summary!E$19</f>
        <v>4.5273751318309499</v>
      </c>
      <c r="F29" s="99">
        <f>RES_hhdet_fech!F29/RES_summary!F$19</f>
        <v>2.4956236245939269</v>
      </c>
      <c r="G29" s="99">
        <f>RES_hhdet_fech!G29/RES_summary!G$19</f>
        <v>2.4163961004534151</v>
      </c>
      <c r="H29" s="99">
        <f>RES_hhdet_fech!H29/RES_summary!H$19</f>
        <v>3.0940964791371832</v>
      </c>
      <c r="I29" s="99">
        <f>RES_hhdet_fech!I29/RES_summary!I$19</f>
        <v>2.9858149323287058</v>
      </c>
      <c r="J29" s="99">
        <f>RES_hhdet_fech!J29/RES_summary!J$19</f>
        <v>2.2691948009833713</v>
      </c>
      <c r="K29" s="99">
        <f>RES_hhdet_fech!K29/RES_summary!K$19</f>
        <v>1.8469186407869285</v>
      </c>
      <c r="L29" s="99">
        <f>RES_hhdet_fech!L29/RES_summary!L$19</f>
        <v>1.583057243946228</v>
      </c>
      <c r="M29" s="99">
        <f>RES_hhdet_fech!M29/RES_summary!M$19</f>
        <v>2.037019639881763</v>
      </c>
      <c r="N29" s="99">
        <f>RES_hhdet_fech!N29/RES_summary!N$19</f>
        <v>3.8806960989970642</v>
      </c>
      <c r="O29" s="99">
        <f>RES_hhdet_fech!O29/RES_summary!O$19</f>
        <v>2.969394904186506</v>
      </c>
      <c r="P29" s="99">
        <f>RES_hhdet_fech!P29/RES_summary!P$19</f>
        <v>3.5109655187642037</v>
      </c>
      <c r="Q29" s="99">
        <f>RES_hhdet_fech!Q29/RES_summary!Q$19</f>
        <v>3.4475834984543083</v>
      </c>
      <c r="R29" s="99">
        <f>RES_hhdet_fech!R29/RES_summary!R$19</f>
        <v>3.7019974159639712</v>
      </c>
      <c r="S29" s="99">
        <f>RES_hhdet_fech!S29/RES_summary!S$19</f>
        <v>5.1377296021899284</v>
      </c>
      <c r="T29" s="99">
        <f>RES_hhdet_fech!T29/RES_summary!T$19</f>
        <v>4.7701669151257473</v>
      </c>
      <c r="U29" s="99">
        <f>RES_hhdet_fech!U29/RES_summary!U$19</f>
        <v>4.3180496289716066</v>
      </c>
      <c r="V29" s="99">
        <f>RES_hhdet_fech!V29/RES_summary!V$19</f>
        <v>2.8761529900914078</v>
      </c>
      <c r="W29" s="99">
        <f>RES_hhdet_fech!W29/RES_summary!W$19</f>
        <v>2.4042540683159981</v>
      </c>
      <c r="DA29" s="63" t="s">
        <v>2772</v>
      </c>
    </row>
    <row r="30" spans="1:105" ht="12" customHeight="1" x14ac:dyDescent="0.25">
      <c r="A30" s="121" t="s">
        <v>55</v>
      </c>
      <c r="B30" s="123">
        <v>14.249149841672176</v>
      </c>
      <c r="C30" s="123">
        <v>11.843104807507951</v>
      </c>
      <c r="D30" s="123">
        <v>14.260671944911941</v>
      </c>
      <c r="E30" s="123">
        <v>13.801055243728655</v>
      </c>
      <c r="F30" s="123">
        <v>16.491549407095199</v>
      </c>
      <c r="G30" s="123">
        <v>16.759137499090578</v>
      </c>
      <c r="H30" s="123">
        <v>16.966644516396411</v>
      </c>
      <c r="I30" s="123">
        <v>16.466523176354951</v>
      </c>
      <c r="J30" s="123">
        <v>16.145873619340371</v>
      </c>
      <c r="K30" s="123">
        <v>10.734940441842493</v>
      </c>
      <c r="L30" s="123">
        <v>13.172754817464352</v>
      </c>
      <c r="M30" s="123">
        <v>12.924088052064606</v>
      </c>
      <c r="N30" s="123">
        <v>10.595522813455295</v>
      </c>
      <c r="O30" s="123">
        <v>11.586183716620765</v>
      </c>
      <c r="P30" s="123">
        <v>11.328205106930975</v>
      </c>
      <c r="Q30" s="123">
        <v>11.874060883266012</v>
      </c>
      <c r="R30" s="123">
        <v>11.480115798768395</v>
      </c>
      <c r="S30" s="123">
        <v>12.193970957424325</v>
      </c>
      <c r="T30" s="123">
        <v>14.875421329593497</v>
      </c>
      <c r="U30" s="123">
        <v>14.864614112720803</v>
      </c>
      <c r="V30" s="123">
        <v>13.873010880138198</v>
      </c>
      <c r="W30" s="123">
        <v>10.885907896680175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14.249149841672176</v>
      </c>
      <c r="C35" s="102">
        <v>11.843104807507951</v>
      </c>
      <c r="D35" s="102">
        <v>14.41887455229328</v>
      </c>
      <c r="E35" s="102">
        <v>14.0016556756401</v>
      </c>
      <c r="F35" s="102">
        <v>16.766383197515381</v>
      </c>
      <c r="G35" s="102">
        <v>17.1189187560121</v>
      </c>
      <c r="H35" s="102">
        <v>17.421606799403207</v>
      </c>
      <c r="I35" s="102">
        <v>16.990436298908985</v>
      </c>
      <c r="J35" s="102">
        <v>16.706448726825165</v>
      </c>
      <c r="K35" s="102">
        <v>11.304039531810687</v>
      </c>
      <c r="L35" s="102">
        <v>15.021379218890701</v>
      </c>
      <c r="M35" s="102">
        <v>14.955433222572298</v>
      </c>
      <c r="N35" s="102">
        <v>12.928538779890008</v>
      </c>
      <c r="O35" s="102">
        <v>13.808307571481075</v>
      </c>
      <c r="P35" s="102">
        <v>13.591287901373448</v>
      </c>
      <c r="Q35" s="102">
        <v>14.087673466788544</v>
      </c>
      <c r="R35" s="102">
        <v>13.568858076792864</v>
      </c>
      <c r="S35" s="102">
        <v>14.065120015326764</v>
      </c>
      <c r="T35" s="102">
        <v>16.570853433881336</v>
      </c>
      <c r="U35" s="102">
        <v>16.317236511174873</v>
      </c>
      <c r="V35" s="102">
        <v>14.895633583538833</v>
      </c>
      <c r="W35" s="102">
        <v>11.593184505694124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8.6143694231680872</v>
      </c>
      <c r="E36" s="105">
        <v>8.404605463590336</v>
      </c>
      <c r="F36" s="105">
        <v>10.119191907197896</v>
      </c>
      <c r="G36" s="105">
        <v>10.413959254640538</v>
      </c>
      <c r="H36" s="105">
        <v>10.70553977629864</v>
      </c>
      <c r="I36" s="105">
        <v>10.494084115944776</v>
      </c>
      <c r="J36" s="105">
        <v>10.336361966265995</v>
      </c>
      <c r="K36" s="105">
        <v>8.3805500801819033</v>
      </c>
      <c r="L36" s="105">
        <v>8.8438152643755128</v>
      </c>
      <c r="M36" s="105">
        <v>9.3145953111042097</v>
      </c>
      <c r="N36" s="105">
        <v>8.1137340644210543</v>
      </c>
      <c r="O36" s="105">
        <v>8.5895198570233795</v>
      </c>
      <c r="P36" s="105">
        <v>8.2972781532757196</v>
      </c>
      <c r="Q36" s="105">
        <v>8.785397040416715</v>
      </c>
      <c r="R36" s="105">
        <v>8.4196084508229045</v>
      </c>
      <c r="S36" s="105">
        <v>9.011301283374717</v>
      </c>
      <c r="T36" s="105">
        <v>11.490986518455385</v>
      </c>
      <c r="U36" s="105">
        <v>11.329718258704995</v>
      </c>
      <c r="V36" s="105">
        <v>10.157493015414268</v>
      </c>
      <c r="W36" s="105">
        <v>8.340998061700903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2.4422208463875976</v>
      </c>
      <c r="E37" s="99">
        <v>2.3797325082225367</v>
      </c>
      <c r="F37" s="99">
        <v>2.8607898139539558</v>
      </c>
      <c r="G37" s="99">
        <v>2.9471296587949047</v>
      </c>
      <c r="H37" s="99">
        <v>3.0214669243814245</v>
      </c>
      <c r="I37" s="99">
        <v>2.9489868923847413</v>
      </c>
      <c r="J37" s="99">
        <v>2.9048084518739441</v>
      </c>
      <c r="K37" s="99">
        <v>5.0236147114742336</v>
      </c>
      <c r="L37" s="99">
        <v>1.547894684914761</v>
      </c>
      <c r="M37" s="99">
        <v>2.5897733668110789</v>
      </c>
      <c r="N37" s="99">
        <v>2.2452766600570468</v>
      </c>
      <c r="O37" s="99">
        <v>1.8061564085742745</v>
      </c>
      <c r="P37" s="99">
        <v>1.3678852779527864</v>
      </c>
      <c r="Q37" s="99">
        <v>1.6858076120979242</v>
      </c>
      <c r="R37" s="99">
        <v>1.3684122322678001</v>
      </c>
      <c r="S37" s="99">
        <v>1.8522692571655412</v>
      </c>
      <c r="T37" s="99">
        <v>4.1656075785893867</v>
      </c>
      <c r="U37" s="99">
        <v>3.6367158004523463</v>
      </c>
      <c r="V37" s="99">
        <v>2.1652584472500345</v>
      </c>
      <c r="W37" s="99">
        <v>2.0327647698217302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6.17214857678049</v>
      </c>
      <c r="E38" s="99">
        <v>6.0248729553678002</v>
      </c>
      <c r="F38" s="99">
        <v>7.2584020932439408</v>
      </c>
      <c r="G38" s="99">
        <v>7.466829595845633</v>
      </c>
      <c r="H38" s="99">
        <v>7.6840728519172146</v>
      </c>
      <c r="I38" s="99">
        <v>7.5450972235600338</v>
      </c>
      <c r="J38" s="99">
        <v>7.4315535143920526</v>
      </c>
      <c r="K38" s="99">
        <v>3.3569353687076706</v>
      </c>
      <c r="L38" s="99">
        <v>7.295920579460752</v>
      </c>
      <c r="M38" s="99">
        <v>6.7248219442931312</v>
      </c>
      <c r="N38" s="99">
        <v>5.8684574043640065</v>
      </c>
      <c r="O38" s="99">
        <v>6.7833634484491041</v>
      </c>
      <c r="P38" s="99">
        <v>6.9293928753229332</v>
      </c>
      <c r="Q38" s="99">
        <v>7.099589428318791</v>
      </c>
      <c r="R38" s="99">
        <v>7.0511962185551047</v>
      </c>
      <c r="S38" s="99">
        <v>7.1590320262091769</v>
      </c>
      <c r="T38" s="99">
        <v>7.325378939865999</v>
      </c>
      <c r="U38" s="99">
        <v>7.6930024582526482</v>
      </c>
      <c r="V38" s="99">
        <v>7.9922345681642328</v>
      </c>
      <c r="W38" s="99">
        <v>6.3082332918791728</v>
      </c>
      <c r="DA38" s="63" t="s">
        <v>2781</v>
      </c>
    </row>
    <row r="39" spans="1:105" ht="12" customHeight="1" x14ac:dyDescent="0.25">
      <c r="A39" s="121" t="s">
        <v>54</v>
      </c>
      <c r="B39" s="123">
        <v>11.059998936554249</v>
      </c>
      <c r="C39" s="123">
        <v>10.098688357026013</v>
      </c>
      <c r="D39" s="123">
        <v>10.092726836057887</v>
      </c>
      <c r="E39" s="123">
        <v>9.4116651236906055</v>
      </c>
      <c r="F39" s="123">
        <v>10.592078220219706</v>
      </c>
      <c r="G39" s="123">
        <v>10.229832421261122</v>
      </c>
      <c r="H39" s="123">
        <v>9.0365501667245791</v>
      </c>
      <c r="I39" s="123">
        <v>8.3528937342855318</v>
      </c>
      <c r="J39" s="123">
        <v>9.270935545985564</v>
      </c>
      <c r="K39" s="123">
        <v>9.7222399921696994</v>
      </c>
      <c r="L39" s="123">
        <v>9.7835761517856064</v>
      </c>
      <c r="M39" s="123">
        <v>9.1745065769911456</v>
      </c>
      <c r="N39" s="123">
        <v>8.4329239744490376</v>
      </c>
      <c r="O39" s="123">
        <v>9.4728667774427446</v>
      </c>
      <c r="P39" s="123">
        <v>8.7756206727823916</v>
      </c>
      <c r="Q39" s="123">
        <v>9.2943615467241294</v>
      </c>
      <c r="R39" s="123">
        <v>9.5161205167636123</v>
      </c>
      <c r="S39" s="123">
        <v>7.5075130925644364</v>
      </c>
      <c r="T39" s="123">
        <v>7.7100207371063485</v>
      </c>
      <c r="U39" s="123">
        <v>7.157097376396826</v>
      </c>
      <c r="V39" s="123">
        <v>6.7151767810162166</v>
      </c>
      <c r="W39" s="123">
        <v>6.2163234205117019</v>
      </c>
      <c r="DA39" s="130" t="s">
        <v>2782</v>
      </c>
    </row>
    <row r="40" spans="1:105" ht="12" customHeight="1" x14ac:dyDescent="0.25">
      <c r="A40" s="97" t="s">
        <v>50</v>
      </c>
      <c r="B40" s="99">
        <v>11.282612284783816</v>
      </c>
      <c r="C40" s="99">
        <v>10.963960212792141</v>
      </c>
      <c r="D40" s="99">
        <v>10.535046758299577</v>
      </c>
      <c r="E40" s="99">
        <v>9.6036732329541117</v>
      </c>
      <c r="F40" s="99">
        <v>11.228564791830795</v>
      </c>
      <c r="G40" s="99">
        <v>10.820373892702412</v>
      </c>
      <c r="H40" s="99">
        <v>9.3731145533781319</v>
      </c>
      <c r="I40" s="99">
        <v>8.708043208355253</v>
      </c>
      <c r="J40" s="99">
        <v>9.9623896782440493</v>
      </c>
      <c r="K40" s="99">
        <v>10.650373646025814</v>
      </c>
      <c r="L40" s="99">
        <v>9.9947104007426919</v>
      </c>
      <c r="M40" s="99">
        <v>9.2970052671573598</v>
      </c>
      <c r="N40" s="99">
        <v>9.2809386341651585</v>
      </c>
      <c r="O40" s="99">
        <v>10.036465255764329</v>
      </c>
      <c r="P40" s="99">
        <v>9.3345896515339426</v>
      </c>
      <c r="Q40" s="99">
        <v>9.7889695871745666</v>
      </c>
      <c r="R40" s="99">
        <v>9.2776469602333407</v>
      </c>
      <c r="S40" s="99">
        <v>8.6223727931501752</v>
      </c>
      <c r="T40" s="99">
        <v>8.2889603244446057</v>
      </c>
      <c r="U40" s="99">
        <v>7.5052863740251272</v>
      </c>
      <c r="V40" s="99">
        <v>7.1167453027785674</v>
      </c>
      <c r="W40" s="99">
        <v>6.7270454317706312</v>
      </c>
      <c r="DA40" s="63" t="s">
        <v>2783</v>
      </c>
    </row>
    <row r="41" spans="1:105" ht="12" customHeight="1" x14ac:dyDescent="0.25">
      <c r="A41" s="109" t="s">
        <v>120</v>
      </c>
      <c r="B41" s="110">
        <v>10.099844266617744</v>
      </c>
      <c r="C41" s="110">
        <v>6.3858995316324014</v>
      </c>
      <c r="D41" s="110">
        <v>8.4819352688820597</v>
      </c>
      <c r="E41" s="110">
        <v>8.7806750080368943</v>
      </c>
      <c r="F41" s="110">
        <v>8.6156405338507493</v>
      </c>
      <c r="G41" s="110">
        <v>8.447142248208662</v>
      </c>
      <c r="H41" s="110">
        <v>8.0058260281410885</v>
      </c>
      <c r="I41" s="110">
        <v>7.2038757526998909</v>
      </c>
      <c r="J41" s="110">
        <v>6.8136119079726001</v>
      </c>
      <c r="K41" s="110">
        <v>6.2627157981642352</v>
      </c>
      <c r="L41" s="110">
        <v>8.9838681484142846</v>
      </c>
      <c r="M41" s="110">
        <v>8.737282336407727</v>
      </c>
      <c r="N41" s="110">
        <v>5.2721224770059338</v>
      </c>
      <c r="O41" s="110">
        <v>7.6638243449326158</v>
      </c>
      <c r="P41" s="110">
        <v>7.1109419178045918</v>
      </c>
      <c r="Q41" s="110">
        <v>7.8890796633663145</v>
      </c>
      <c r="R41" s="110">
        <v>10.177658763873191</v>
      </c>
      <c r="S41" s="110">
        <v>4.2038413568437756</v>
      </c>
      <c r="T41" s="110">
        <v>5.9053221381186161</v>
      </c>
      <c r="U41" s="110">
        <v>6.0557111677318334</v>
      </c>
      <c r="V41" s="110">
        <v>5.5731507761471457</v>
      </c>
      <c r="W41" s="110">
        <v>4.6696768964507367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32.510465578062679</v>
      </c>
      <c r="C43" s="118">
        <f t="shared" si="14"/>
        <v>30.459535830460574</v>
      </c>
      <c r="D43" s="118">
        <f t="shared" si="14"/>
        <v>34.321388559484433</v>
      </c>
      <c r="E43" s="118">
        <f t="shared" si="14"/>
        <v>36.510697442840268</v>
      </c>
      <c r="F43" s="118">
        <f t="shared" si="14"/>
        <v>38.420441435038384</v>
      </c>
      <c r="G43" s="118">
        <f t="shared" si="14"/>
        <v>38.091677957476918</v>
      </c>
      <c r="H43" s="118">
        <f t="shared" si="14"/>
        <v>37.394219238979844</v>
      </c>
      <c r="I43" s="118">
        <f t="shared" si="14"/>
        <v>35.449770234037423</v>
      </c>
      <c r="J43" s="118">
        <f t="shared" si="14"/>
        <v>35.353767677401407</v>
      </c>
      <c r="K43" s="118">
        <f t="shared" si="14"/>
        <v>30.459891516627025</v>
      </c>
      <c r="L43" s="118">
        <f t="shared" si="14"/>
        <v>33.947927165689208</v>
      </c>
      <c r="M43" s="118">
        <f t="shared" si="14"/>
        <v>34.316774142584464</v>
      </c>
      <c r="N43" s="118">
        <f t="shared" si="14"/>
        <v>34.855585432612443</v>
      </c>
      <c r="O43" s="118">
        <f t="shared" si="14"/>
        <v>35.536127619245882</v>
      </c>
      <c r="P43" s="118">
        <f t="shared" si="14"/>
        <v>34.924927456314833</v>
      </c>
      <c r="Q43" s="118">
        <f t="shared" si="14"/>
        <v>36.696456599654212</v>
      </c>
      <c r="R43" s="118">
        <f t="shared" ref="R43:V43" si="15">R44+R47+R49+R58</f>
        <v>36.803996740658484</v>
      </c>
      <c r="S43" s="118">
        <f t="shared" si="15"/>
        <v>41.410696240006395</v>
      </c>
      <c r="T43" s="118">
        <f t="shared" si="15"/>
        <v>33.840501533781001</v>
      </c>
      <c r="U43" s="118">
        <f t="shared" si="15"/>
        <v>36.346270392372276</v>
      </c>
      <c r="V43" s="118">
        <f t="shared" si="15"/>
        <v>39.00696919517916</v>
      </c>
      <c r="W43" s="118">
        <f t="shared" ref="W43" si="16">W44+W47+W49+W58</f>
        <v>39.507199914524762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4.7194025898974568</v>
      </c>
      <c r="C44" s="123">
        <f t="shared" si="17"/>
        <v>5.0553246936796628</v>
      </c>
      <c r="D44" s="123">
        <f t="shared" si="17"/>
        <v>6.2834730061711159</v>
      </c>
      <c r="E44" s="123">
        <f t="shared" si="17"/>
        <v>7.4129286959232044</v>
      </c>
      <c r="F44" s="123">
        <f t="shared" si="17"/>
        <v>8.0562487713373887</v>
      </c>
      <c r="G44" s="123">
        <f t="shared" si="17"/>
        <v>8.3028946678978421</v>
      </c>
      <c r="H44" s="123">
        <f t="shared" si="17"/>
        <v>8.4373233750099885</v>
      </c>
      <c r="I44" s="123">
        <f t="shared" si="17"/>
        <v>8.2182613610045401</v>
      </c>
      <c r="J44" s="123">
        <f t="shared" si="17"/>
        <v>8.1565603202642496</v>
      </c>
      <c r="K44" s="123">
        <f t="shared" si="17"/>
        <v>8.1346474072520287</v>
      </c>
      <c r="L44" s="123">
        <f t="shared" si="17"/>
        <v>8.7841214485792758</v>
      </c>
      <c r="M44" s="123">
        <f t="shared" si="17"/>
        <v>9.0770019027633708</v>
      </c>
      <c r="N44" s="123">
        <f t="shared" si="17"/>
        <v>9.8169095031895193</v>
      </c>
      <c r="O44" s="123">
        <f t="shared" si="17"/>
        <v>10.13364710519842</v>
      </c>
      <c r="P44" s="123">
        <f t="shared" si="17"/>
        <v>10.20532707256921</v>
      </c>
      <c r="Q44" s="123">
        <f t="shared" si="17"/>
        <v>11.36696303022493</v>
      </c>
      <c r="R44" s="123">
        <f t="shared" ref="R44:V44" si="18">SUM(R45:R46)</f>
        <v>12.20263200616078</v>
      </c>
      <c r="S44" s="123">
        <f t="shared" si="18"/>
        <v>17.101286524704673</v>
      </c>
      <c r="T44" s="123">
        <f t="shared" si="18"/>
        <v>7.395850742592172</v>
      </c>
      <c r="U44" s="123">
        <f t="shared" si="18"/>
        <v>10.55720790057349</v>
      </c>
      <c r="V44" s="123">
        <f t="shared" si="18"/>
        <v>14.086599080986963</v>
      </c>
      <c r="W44" s="123">
        <f t="shared" ref="W44" si="19">SUM(W45:W46)</f>
        <v>17.741257633885947</v>
      </c>
      <c r="DA44" s="130" t="s">
        <v>2786</v>
      </c>
    </row>
    <row r="45" spans="1:105" ht="12" customHeight="1" x14ac:dyDescent="0.25">
      <c r="A45" s="97" t="s">
        <v>216</v>
      </c>
      <c r="B45" s="99">
        <v>4.6740111834129721</v>
      </c>
      <c r="C45" s="99">
        <v>5.0114275075455534</v>
      </c>
      <c r="D45" s="99">
        <v>6.2219810498147403</v>
      </c>
      <c r="E45" s="99">
        <v>7.3517401216454532</v>
      </c>
      <c r="F45" s="99">
        <v>7.9731770498237866</v>
      </c>
      <c r="G45" s="99">
        <v>8.2175380572746271</v>
      </c>
      <c r="H45" s="99">
        <v>8.3563187415442837</v>
      </c>
      <c r="I45" s="99">
        <v>8.139534152071386</v>
      </c>
      <c r="J45" s="99">
        <v>8.0731215601976274</v>
      </c>
      <c r="K45" s="99">
        <v>8.0497302312239611</v>
      </c>
      <c r="L45" s="99">
        <v>8.6847558524828905</v>
      </c>
      <c r="M45" s="99">
        <v>8.973912542997887</v>
      </c>
      <c r="N45" s="99">
        <v>9.7306992461458179</v>
      </c>
      <c r="O45" s="99">
        <v>10.020101579100286</v>
      </c>
      <c r="P45" s="99">
        <v>10.093360355700439</v>
      </c>
      <c r="Q45" s="99">
        <v>11.240125242490477</v>
      </c>
      <c r="R45" s="99">
        <v>12.067217336063434</v>
      </c>
      <c r="S45" s="99">
        <v>16.897673656246614</v>
      </c>
      <c r="T45" s="99">
        <v>7.2944085671080359</v>
      </c>
      <c r="U45" s="99">
        <v>10.423718604433125</v>
      </c>
      <c r="V45" s="99">
        <v>13.912063599281698</v>
      </c>
      <c r="W45" s="99">
        <v>17.519944683671341</v>
      </c>
      <c r="DA45" s="63" t="s">
        <v>2787</v>
      </c>
    </row>
    <row r="46" spans="1:105" ht="12" customHeight="1" x14ac:dyDescent="0.25">
      <c r="A46" s="97" t="s">
        <v>53</v>
      </c>
      <c r="B46" s="99">
        <v>4.539140648448458E-2</v>
      </c>
      <c r="C46" s="99">
        <v>4.389718613410918E-2</v>
      </c>
      <c r="D46" s="99">
        <v>6.149195635637586E-2</v>
      </c>
      <c r="E46" s="99">
        <v>6.1188574277751297E-2</v>
      </c>
      <c r="F46" s="99">
        <v>8.3071721513602897E-2</v>
      </c>
      <c r="G46" s="99">
        <v>8.5356610623215035E-2</v>
      </c>
      <c r="H46" s="99">
        <v>8.1004633465704259E-2</v>
      </c>
      <c r="I46" s="99">
        <v>7.8727208933154949E-2</v>
      </c>
      <c r="J46" s="99">
        <v>8.3438760066621848E-2</v>
      </c>
      <c r="K46" s="99">
        <v>8.4917176028068225E-2</v>
      </c>
      <c r="L46" s="99">
        <v>9.9365596096385955E-2</v>
      </c>
      <c r="M46" s="99">
        <v>0.10308935976548306</v>
      </c>
      <c r="N46" s="99">
        <v>8.6210257043700791E-2</v>
      </c>
      <c r="O46" s="99">
        <v>0.11354552609813497</v>
      </c>
      <c r="P46" s="99">
        <v>0.11196671686877074</v>
      </c>
      <c r="Q46" s="99">
        <v>0.12683778773445287</v>
      </c>
      <c r="R46" s="99">
        <v>0.13541467009734556</v>
      </c>
      <c r="S46" s="99">
        <v>0.20361286845806012</v>
      </c>
      <c r="T46" s="99">
        <v>0.10144217548413605</v>
      </c>
      <c r="U46" s="99">
        <v>0.13348929614036512</v>
      </c>
      <c r="V46" s="99">
        <v>0.17453548170526512</v>
      </c>
      <c r="W46" s="99">
        <v>0.22131295021460515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2.4819016665800473</v>
      </c>
      <c r="C47" s="123">
        <f t="shared" si="20"/>
        <v>3.4355390466339104</v>
      </c>
      <c r="D47" s="123">
        <f t="shared" si="20"/>
        <v>3.3627231366187504</v>
      </c>
      <c r="E47" s="123">
        <f t="shared" si="20"/>
        <v>5.513256286638895</v>
      </c>
      <c r="F47" s="123">
        <f t="shared" si="20"/>
        <v>2.8316642000231322</v>
      </c>
      <c r="G47" s="123">
        <f t="shared" si="20"/>
        <v>2.4748560038657645</v>
      </c>
      <c r="H47" s="123">
        <f t="shared" si="20"/>
        <v>2.7691317363625774</v>
      </c>
      <c r="I47" s="123">
        <f t="shared" si="20"/>
        <v>2.3098059471373995</v>
      </c>
      <c r="J47" s="123">
        <f t="shared" si="20"/>
        <v>1.6724670375772028</v>
      </c>
      <c r="K47" s="123">
        <f t="shared" si="20"/>
        <v>1.728762587816439</v>
      </c>
      <c r="L47" s="123">
        <f t="shared" si="20"/>
        <v>2.0050829200217462</v>
      </c>
      <c r="M47" s="123">
        <f t="shared" si="20"/>
        <v>2.8744003855483564</v>
      </c>
      <c r="N47" s="123">
        <f t="shared" si="20"/>
        <v>5.5122445698742526</v>
      </c>
      <c r="O47" s="123">
        <f t="shared" si="20"/>
        <v>3.897235592941573</v>
      </c>
      <c r="P47" s="123">
        <f t="shared" si="20"/>
        <v>4.241663548282455</v>
      </c>
      <c r="Q47" s="123">
        <f t="shared" si="20"/>
        <v>3.9579040108816455</v>
      </c>
      <c r="R47" s="123">
        <f t="shared" si="20"/>
        <v>3.5817897120440665</v>
      </c>
      <c r="S47" s="123">
        <f t="shared" si="20"/>
        <v>4.627441529367986</v>
      </c>
      <c r="T47" s="123">
        <f t="shared" si="20"/>
        <v>3.9075144048046631</v>
      </c>
      <c r="U47" s="123">
        <f t="shared" si="20"/>
        <v>3.7400193924507965</v>
      </c>
      <c r="V47" s="123">
        <f t="shared" si="20"/>
        <v>4.2892948653846519</v>
      </c>
      <c r="W47" s="123">
        <f t="shared" si="20"/>
        <v>4.7976662271236661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2.4819016665800473</v>
      </c>
      <c r="C48" s="99">
        <f>RES_hhdet_fech!C48/RES_summary!C$19</f>
        <v>3.4355390466339104</v>
      </c>
      <c r="D48" s="99">
        <f>RES_hhdet_fech!D48/RES_summary!D$19</f>
        <v>3.3627231366187504</v>
      </c>
      <c r="E48" s="99">
        <f>RES_hhdet_fech!E48/RES_summary!E$19</f>
        <v>5.513256286638895</v>
      </c>
      <c r="F48" s="99">
        <f>RES_hhdet_fech!F48/RES_summary!F$19</f>
        <v>2.8316642000231322</v>
      </c>
      <c r="G48" s="99">
        <f>RES_hhdet_fech!G48/RES_summary!G$19</f>
        <v>2.4748560038657645</v>
      </c>
      <c r="H48" s="99">
        <f>RES_hhdet_fech!H48/RES_summary!H$19</f>
        <v>2.7691317363625774</v>
      </c>
      <c r="I48" s="99">
        <f>RES_hhdet_fech!I48/RES_summary!I$19</f>
        <v>2.3098059471373995</v>
      </c>
      <c r="J48" s="99">
        <f>RES_hhdet_fech!J48/RES_summary!J$19</f>
        <v>1.6724670375772028</v>
      </c>
      <c r="K48" s="99">
        <f>RES_hhdet_fech!K48/RES_summary!K$19</f>
        <v>1.728762587816439</v>
      </c>
      <c r="L48" s="99">
        <f>RES_hhdet_fech!L48/RES_summary!L$19</f>
        <v>2.0050829200217462</v>
      </c>
      <c r="M48" s="99">
        <f>RES_hhdet_fech!M48/RES_summary!M$19</f>
        <v>2.8744003855483564</v>
      </c>
      <c r="N48" s="99">
        <f>RES_hhdet_fech!N48/RES_summary!N$19</f>
        <v>5.5122445698742526</v>
      </c>
      <c r="O48" s="99">
        <f>RES_hhdet_fech!O48/RES_summary!O$19</f>
        <v>3.897235592941573</v>
      </c>
      <c r="P48" s="99">
        <f>RES_hhdet_fech!P48/RES_summary!P$19</f>
        <v>4.241663548282455</v>
      </c>
      <c r="Q48" s="99">
        <f>RES_hhdet_fech!Q48/RES_summary!Q$19</f>
        <v>3.9579040108816455</v>
      </c>
      <c r="R48" s="99">
        <f>RES_hhdet_fech!R48/RES_summary!R$19</f>
        <v>3.5817897120440665</v>
      </c>
      <c r="S48" s="99">
        <f>RES_hhdet_fech!S48/RES_summary!S$19</f>
        <v>4.627441529367986</v>
      </c>
      <c r="T48" s="99">
        <f>RES_hhdet_fech!T48/RES_summary!T$19</f>
        <v>3.9075144048046631</v>
      </c>
      <c r="U48" s="99">
        <f>RES_hhdet_fech!U48/RES_summary!U$19</f>
        <v>3.7400193924507965</v>
      </c>
      <c r="V48" s="99">
        <f>RES_hhdet_fech!V48/RES_summary!V$19</f>
        <v>4.2892948653846519</v>
      </c>
      <c r="W48" s="99">
        <f>RES_hhdet_fech!W48/RES_summary!W$19</f>
        <v>4.7976662271236661</v>
      </c>
      <c r="DA48" s="63" t="s">
        <v>2790</v>
      </c>
    </row>
    <row r="49" spans="1:105" ht="12" customHeight="1" x14ac:dyDescent="0.25">
      <c r="A49" s="121" t="s">
        <v>55</v>
      </c>
      <c r="B49" s="123">
        <v>14.249149841672176</v>
      </c>
      <c r="C49" s="123">
        <v>11.863384221151536</v>
      </c>
      <c r="D49" s="123">
        <v>14.504406676020857</v>
      </c>
      <c r="E49" s="123">
        <v>14.109428361976585</v>
      </c>
      <c r="F49" s="123">
        <v>16.821025446088179</v>
      </c>
      <c r="G49" s="123">
        <v>16.98539947341526</v>
      </c>
      <c r="H49" s="123">
        <v>17.09517008089794</v>
      </c>
      <c r="I49" s="123">
        <v>16.492189043841574</v>
      </c>
      <c r="J49" s="123">
        <v>16.082144024662668</v>
      </c>
      <c r="K49" s="123">
        <v>10.684162767117499</v>
      </c>
      <c r="L49" s="123">
        <v>13.342137885854065</v>
      </c>
      <c r="M49" s="123">
        <v>13.171393576184855</v>
      </c>
      <c r="N49" s="123">
        <v>10.97998926106078</v>
      </c>
      <c r="O49" s="123">
        <v>11.961515946817576</v>
      </c>
      <c r="P49" s="123">
        <v>11.661790643076108</v>
      </c>
      <c r="Q49" s="123">
        <v>12.072440371613324</v>
      </c>
      <c r="R49" s="123">
        <v>11.516175189558771</v>
      </c>
      <c r="S49" s="123">
        <v>12.233021604170357</v>
      </c>
      <c r="T49" s="123">
        <v>14.871476649418421</v>
      </c>
      <c r="U49" s="123">
        <v>14.920545562532302</v>
      </c>
      <c r="V49" s="123">
        <v>13.990836022823915</v>
      </c>
      <c r="W49" s="123">
        <v>10.875183885961448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14.249149841672176</v>
      </c>
      <c r="C54" s="102">
        <v>11.863384221151536</v>
      </c>
      <c r="D54" s="102">
        <v>14.504406676020857</v>
      </c>
      <c r="E54" s="102">
        <v>14.124061376345949</v>
      </c>
      <c r="F54" s="102">
        <v>16.86905423994995</v>
      </c>
      <c r="G54" s="102">
        <v>17.154636407837163</v>
      </c>
      <c r="H54" s="102">
        <v>17.389377496525654</v>
      </c>
      <c r="I54" s="102">
        <v>16.919257836217685</v>
      </c>
      <c r="J54" s="102">
        <v>16.615107649168905</v>
      </c>
      <c r="K54" s="102">
        <v>11.249611744871757</v>
      </c>
      <c r="L54" s="102">
        <v>14.962725411998358</v>
      </c>
      <c r="M54" s="102">
        <v>14.932988470422677</v>
      </c>
      <c r="N54" s="102">
        <v>12.964205134113483</v>
      </c>
      <c r="O54" s="102">
        <v>13.937694890575472</v>
      </c>
      <c r="P54" s="102">
        <v>13.686936754078399</v>
      </c>
      <c r="Q54" s="102">
        <v>14.103873404875372</v>
      </c>
      <c r="R54" s="102">
        <v>13.459647843544097</v>
      </c>
      <c r="S54" s="102">
        <v>13.95843608355189</v>
      </c>
      <c r="T54" s="102">
        <v>16.44903129820505</v>
      </c>
      <c r="U54" s="102">
        <v>16.311285973417416</v>
      </c>
      <c r="V54" s="102">
        <v>15.092229760933039</v>
      </c>
      <c r="W54" s="102">
        <v>11.782897013064476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8.4025527579251698</v>
      </c>
      <c r="F55" s="105">
        <v>10.111611764441433</v>
      </c>
      <c r="G55" s="105">
        <v>10.400346960973309</v>
      </c>
      <c r="H55" s="105">
        <v>10.689472258821858</v>
      </c>
      <c r="I55" s="105">
        <v>10.457707007567082</v>
      </c>
      <c r="J55" s="105">
        <v>10.287189538204473</v>
      </c>
      <c r="K55" s="105">
        <v>8.3443738936516159</v>
      </c>
      <c r="L55" s="105">
        <v>8.8234823868578616</v>
      </c>
      <c r="M55" s="105">
        <v>9.2996417647972311</v>
      </c>
      <c r="N55" s="105">
        <v>8.1134715726118269</v>
      </c>
      <c r="O55" s="105">
        <v>8.5877104474414327</v>
      </c>
      <c r="P55" s="105">
        <v>8.2962762080512285</v>
      </c>
      <c r="Q55" s="105">
        <v>8.7825333664969012</v>
      </c>
      <c r="R55" s="105">
        <v>8.4045785519444713</v>
      </c>
      <c r="S55" s="105">
        <v>8.9922730510804936</v>
      </c>
      <c r="T55" s="105">
        <v>11.452418519557909</v>
      </c>
      <c r="U55" s="105">
        <v>11.340900678862795</v>
      </c>
      <c r="V55" s="105">
        <v>10.199992459099494</v>
      </c>
      <c r="W55" s="105">
        <v>8.3897788950841186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2.3744991448652333</v>
      </c>
      <c r="F56" s="99">
        <v>2.8495906620073979</v>
      </c>
      <c r="G56" s="99">
        <v>2.9302370959118691</v>
      </c>
      <c r="H56" s="99">
        <v>3.0031716171693805</v>
      </c>
      <c r="I56" s="99">
        <v>2.9244614934486912</v>
      </c>
      <c r="J56" s="99">
        <v>2.8769808331555033</v>
      </c>
      <c r="K56" s="99">
        <v>4.9975071601517485</v>
      </c>
      <c r="L56" s="99">
        <v>1.5458889572974359</v>
      </c>
      <c r="M56" s="99">
        <v>2.5884531564868225</v>
      </c>
      <c r="N56" s="99">
        <v>2.250242810594453</v>
      </c>
      <c r="O56" s="99">
        <v>1.8100547142011785</v>
      </c>
      <c r="P56" s="99">
        <v>1.3687836894103915</v>
      </c>
      <c r="Q56" s="99">
        <v>1.6812786552226353</v>
      </c>
      <c r="R56" s="99">
        <v>1.3483888764072505</v>
      </c>
      <c r="S56" s="99">
        <v>1.8223321720218821</v>
      </c>
      <c r="T56" s="99">
        <v>4.1123235040838377</v>
      </c>
      <c r="U56" s="99">
        <v>3.6291889054452988</v>
      </c>
      <c r="V56" s="99">
        <v>2.2029989090253359</v>
      </c>
      <c r="W56" s="99">
        <v>2.0765862646274647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6.0280536130599378</v>
      </c>
      <c r="F57" s="99">
        <v>7.2620211024340335</v>
      </c>
      <c r="G57" s="99">
        <v>7.4701098650614384</v>
      </c>
      <c r="H57" s="99">
        <v>7.6863006416524753</v>
      </c>
      <c r="I57" s="99">
        <v>7.5332455141183932</v>
      </c>
      <c r="J57" s="99">
        <v>7.4102087050489667</v>
      </c>
      <c r="K57" s="99">
        <v>3.3468667334998661</v>
      </c>
      <c r="L57" s="99">
        <v>7.2775934295604232</v>
      </c>
      <c r="M57" s="99">
        <v>6.7111886083104073</v>
      </c>
      <c r="N57" s="99">
        <v>5.8632287620173731</v>
      </c>
      <c r="O57" s="99">
        <v>6.7776557332402527</v>
      </c>
      <c r="P57" s="99">
        <v>6.9274925186408369</v>
      </c>
      <c r="Q57" s="99">
        <v>7.1012547112742688</v>
      </c>
      <c r="R57" s="99">
        <v>7.0561896755372189</v>
      </c>
      <c r="S57" s="99">
        <v>7.1699408790586103</v>
      </c>
      <c r="T57" s="99">
        <v>7.3400950154740707</v>
      </c>
      <c r="U57" s="99">
        <v>7.7117117734175</v>
      </c>
      <c r="V57" s="99">
        <v>7.9969935500741585</v>
      </c>
      <c r="W57" s="99">
        <v>6.3131926304566521</v>
      </c>
      <c r="DA57" s="63" t="s">
        <v>2799</v>
      </c>
    </row>
    <row r="58" spans="1:105" ht="12" customHeight="1" x14ac:dyDescent="0.25">
      <c r="A58" s="121" t="s">
        <v>54</v>
      </c>
      <c r="B58" s="123">
        <v>11.060011479912996</v>
      </c>
      <c r="C58" s="123">
        <v>10.105287868995463</v>
      </c>
      <c r="D58" s="123">
        <v>10.170785740673709</v>
      </c>
      <c r="E58" s="123">
        <v>9.475084098301588</v>
      </c>
      <c r="F58" s="123">
        <v>10.711503017589688</v>
      </c>
      <c r="G58" s="123">
        <v>10.328527812298054</v>
      </c>
      <c r="H58" s="123">
        <v>9.0925940467093369</v>
      </c>
      <c r="I58" s="123">
        <v>8.4295138820539108</v>
      </c>
      <c r="J58" s="123">
        <v>9.4425962948972852</v>
      </c>
      <c r="K58" s="123">
        <v>9.912318754441058</v>
      </c>
      <c r="L58" s="123">
        <v>9.8165849112341252</v>
      </c>
      <c r="M58" s="123">
        <v>9.1939782780878829</v>
      </c>
      <c r="N58" s="123">
        <v>8.5464420984878942</v>
      </c>
      <c r="O58" s="123">
        <v>9.543728974288312</v>
      </c>
      <c r="P58" s="123">
        <v>8.8161461923870625</v>
      </c>
      <c r="Q58" s="123">
        <v>9.2991491869343168</v>
      </c>
      <c r="R58" s="123">
        <v>9.5033998328948641</v>
      </c>
      <c r="S58" s="123">
        <v>7.4489465817633818</v>
      </c>
      <c r="T58" s="123">
        <v>7.665659736965746</v>
      </c>
      <c r="U58" s="123">
        <v>7.1284975368156829</v>
      </c>
      <c r="V58" s="123">
        <v>6.6402392259836276</v>
      </c>
      <c r="W58" s="123">
        <v>6.0930921675536958</v>
      </c>
      <c r="DA58" s="130" t="s">
        <v>2800</v>
      </c>
    </row>
    <row r="59" spans="1:105" ht="12" customHeight="1" x14ac:dyDescent="0.25">
      <c r="A59" s="97" t="s">
        <v>50</v>
      </c>
      <c r="B59" s="99">
        <v>11.282612284783816</v>
      </c>
      <c r="C59" s="99">
        <v>10.96962945973045</v>
      </c>
      <c r="D59" s="99">
        <v>10.55367238889167</v>
      </c>
      <c r="E59" s="99">
        <v>9.6283953395286428</v>
      </c>
      <c r="F59" s="99">
        <v>11.248771440719631</v>
      </c>
      <c r="G59" s="99">
        <v>10.82541051181016</v>
      </c>
      <c r="H59" s="99">
        <v>9.3665711675143388</v>
      </c>
      <c r="I59" s="99">
        <v>8.6983131207910347</v>
      </c>
      <c r="J59" s="99">
        <v>9.9506615033074226</v>
      </c>
      <c r="K59" s="99">
        <v>10.642629422829579</v>
      </c>
      <c r="L59" s="99">
        <v>9.9923607888681936</v>
      </c>
      <c r="M59" s="99">
        <v>9.2978439081728883</v>
      </c>
      <c r="N59" s="99">
        <v>9.2847491554253736</v>
      </c>
      <c r="O59" s="99">
        <v>10.041263337582135</v>
      </c>
      <c r="P59" s="99">
        <v>9.3378796218874598</v>
      </c>
      <c r="Q59" s="99">
        <v>9.7902850992319568</v>
      </c>
      <c r="R59" s="99">
        <v>9.27492802845717</v>
      </c>
      <c r="S59" s="99">
        <v>8.6203878762402812</v>
      </c>
      <c r="T59" s="99">
        <v>8.2874075551917095</v>
      </c>
      <c r="U59" s="99">
        <v>7.5136990211704795</v>
      </c>
      <c r="V59" s="99">
        <v>7.1434048285375464</v>
      </c>
      <c r="W59" s="99">
        <v>6.7539804260066356</v>
      </c>
      <c r="DA59" s="63" t="s">
        <v>2801</v>
      </c>
    </row>
    <row r="60" spans="1:105" ht="12" customHeight="1" x14ac:dyDescent="0.25">
      <c r="A60" s="109" t="s">
        <v>120</v>
      </c>
      <c r="B60" s="110">
        <v>10.099844266617746</v>
      </c>
      <c r="C60" s="110">
        <v>6.3916549393809774</v>
      </c>
      <c r="D60" s="110">
        <v>8.5279687893730483</v>
      </c>
      <c r="E60" s="110">
        <v>8.8419488994732305</v>
      </c>
      <c r="F60" s="110">
        <v>8.6538451463188775</v>
      </c>
      <c r="G60" s="110">
        <v>8.4602792525117021</v>
      </c>
      <c r="H60" s="110">
        <v>7.9962296947359022</v>
      </c>
      <c r="I60" s="110">
        <v>7.186442309604157</v>
      </c>
      <c r="J60" s="110">
        <v>6.794932532759951</v>
      </c>
      <c r="K60" s="110">
        <v>6.2481254201609451</v>
      </c>
      <c r="L60" s="110">
        <v>8.9820933709511852</v>
      </c>
      <c r="M60" s="110">
        <v>8.7427283921344099</v>
      </c>
      <c r="N60" s="110">
        <v>5.278160428337924</v>
      </c>
      <c r="O60" s="110">
        <v>7.669810938021433</v>
      </c>
      <c r="P60" s="110">
        <v>7.1089081552852198</v>
      </c>
      <c r="Q60" s="110">
        <v>7.8786730589639333</v>
      </c>
      <c r="R60" s="110">
        <v>10.137463488258135</v>
      </c>
      <c r="S60" s="110">
        <v>4.186743921815899</v>
      </c>
      <c r="T60" s="110">
        <v>5.8888164460166621</v>
      </c>
      <c r="U60" s="110">
        <v>6.087412443964884</v>
      </c>
      <c r="V60" s="110">
        <v>5.6648720579560328</v>
      </c>
      <c r="W60" s="110">
        <v>4.7962548302120762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2804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2805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</v>
      </c>
      <c r="C67" s="99">
        <f>RES_hhdet_fech!C67/RES_summary!C$19</f>
        <v>0</v>
      </c>
      <c r="D67" s="99">
        <f>RES_hhdet_fech!D67/RES_summary!D$19</f>
        <v>0</v>
      </c>
      <c r="E67" s="99">
        <f>RES_hhdet_fech!E67/RES_summary!E$19</f>
        <v>0</v>
      </c>
      <c r="F67" s="99">
        <f>RES_hhdet_fech!F67/RES_summary!F$19</f>
        <v>0</v>
      </c>
      <c r="G67" s="99">
        <f>RES_hhdet_fech!G67/RES_summary!G$19</f>
        <v>0</v>
      </c>
      <c r="H67" s="99">
        <f>RES_hhdet_fech!H67/RES_summary!H$19</f>
        <v>0</v>
      </c>
      <c r="I67" s="99">
        <f>RES_hhdet_fech!I67/RES_summary!I$19</f>
        <v>0</v>
      </c>
      <c r="J67" s="99">
        <f>RES_hhdet_fech!J67/RES_summary!J$19</f>
        <v>0</v>
      </c>
      <c r="K67" s="99">
        <f>RES_hhdet_fech!K67/RES_summary!K$19</f>
        <v>0</v>
      </c>
      <c r="L67" s="99">
        <f>RES_hhdet_fech!L67/RES_summary!L$19</f>
        <v>0</v>
      </c>
      <c r="M67" s="99">
        <f>RES_hhdet_fech!M67/RES_summary!M$19</f>
        <v>0</v>
      </c>
      <c r="N67" s="99">
        <f>RES_hhdet_fech!N67/RES_summary!N$19</f>
        <v>0</v>
      </c>
      <c r="O67" s="99">
        <f>RES_hhdet_fech!O67/RES_summary!O$19</f>
        <v>0</v>
      </c>
      <c r="P67" s="99">
        <f>RES_hhdet_fech!P67/RES_summary!P$19</f>
        <v>0</v>
      </c>
      <c r="Q67" s="99">
        <f>RES_hhdet_fech!Q67/RES_summary!Q$19</f>
        <v>0</v>
      </c>
      <c r="R67" s="99">
        <f>RES_hhdet_fech!R67/RES_summary!R$19</f>
        <v>0</v>
      </c>
      <c r="S67" s="99">
        <f>RES_hhdet_fech!S67/RES_summary!S$19</f>
        <v>0</v>
      </c>
      <c r="T67" s="99">
        <f>RES_hhdet_fech!T67/RES_summary!T$19</f>
        <v>0</v>
      </c>
      <c r="U67" s="99">
        <f>RES_hhdet_fech!U67/RES_summary!U$19</f>
        <v>0</v>
      </c>
      <c r="V67" s="99">
        <f>RES_hhdet_fech!V67/RES_summary!V$19</f>
        <v>0</v>
      </c>
      <c r="W67" s="99">
        <f>RES_hhdet_fech!W67/RES_summary!W$19</f>
        <v>0</v>
      </c>
      <c r="DA67" s="63" t="s">
        <v>2808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2809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2818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2819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27.750264117035805</v>
      </c>
      <c r="M81" s="118">
        <f t="shared" si="28"/>
        <v>28.834199560290056</v>
      </c>
      <c r="N81" s="118">
        <f t="shared" si="28"/>
        <v>30.383702280409651</v>
      </c>
      <c r="O81" s="118">
        <f t="shared" si="28"/>
        <v>30.650216671904197</v>
      </c>
      <c r="P81" s="118">
        <f t="shared" si="28"/>
        <v>30.859577743679104</v>
      </c>
      <c r="Q81" s="118">
        <f t="shared" si="28"/>
        <v>32.588823585730317</v>
      </c>
      <c r="R81" s="118">
        <f t="shared" ref="R81:V81" si="29">R82+R85+R87+R100</f>
        <v>31.550640652630342</v>
      </c>
      <c r="S81" s="118">
        <f t="shared" si="29"/>
        <v>33.269365673413162</v>
      </c>
      <c r="T81" s="118">
        <f t="shared" si="29"/>
        <v>34.008824595234096</v>
      </c>
      <c r="U81" s="118">
        <f t="shared" si="29"/>
        <v>34.694646645203996</v>
      </c>
      <c r="V81" s="118">
        <f t="shared" si="29"/>
        <v>32.125261764692112</v>
      </c>
      <c r="W81" s="118">
        <f t="shared" ref="W81" si="30">W82+W85+W87+W100</f>
        <v>31.478346160450734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8.6952306326012057</v>
      </c>
      <c r="M82" s="123">
        <f t="shared" si="31"/>
        <v>6.4410737785699128</v>
      </c>
      <c r="N82" s="123">
        <f t="shared" si="31"/>
        <v>7.3680520757238508</v>
      </c>
      <c r="O82" s="123">
        <f t="shared" si="31"/>
        <v>6.5626918393094087</v>
      </c>
      <c r="P82" s="123">
        <f t="shared" si="31"/>
        <v>7.6629461831465617</v>
      </c>
      <c r="Q82" s="123">
        <f t="shared" si="31"/>
        <v>8.3887703316132693</v>
      </c>
      <c r="R82" s="123">
        <f t="shared" ref="R82:V82" si="32">SUM(R83:R84)</f>
        <v>7.7723328074859284</v>
      </c>
      <c r="S82" s="123">
        <f t="shared" si="32"/>
        <v>10.037495100471485</v>
      </c>
      <c r="T82" s="123">
        <f t="shared" si="32"/>
        <v>9.7244923277343887</v>
      </c>
      <c r="U82" s="123">
        <f t="shared" si="32"/>
        <v>12.221773787988873</v>
      </c>
      <c r="V82" s="123">
        <f t="shared" si="32"/>
        <v>11.198531181244205</v>
      </c>
      <c r="W82" s="123">
        <f t="shared" ref="W82" si="33">SUM(W83:W84)</f>
        <v>12.990639690294</v>
      </c>
      <c r="DA82" s="130" t="s">
        <v>2822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8.6330611695846287</v>
      </c>
      <c r="M83" s="99">
        <v>6.3962221797690777</v>
      </c>
      <c r="N83" s="99">
        <v>7.3299060532141969</v>
      </c>
      <c r="O83" s="99">
        <v>6.5212795573731288</v>
      </c>
      <c r="P83" s="99">
        <v>7.6155158167452814</v>
      </c>
      <c r="Q83" s="99">
        <v>8.3360009549600491</v>
      </c>
      <c r="R83" s="99">
        <v>7.7236804843821414</v>
      </c>
      <c r="S83" s="99">
        <v>9.9700904668879335</v>
      </c>
      <c r="T83" s="99">
        <v>9.6490315143773611</v>
      </c>
      <c r="U83" s="99">
        <v>12.134264832933516</v>
      </c>
      <c r="V83" s="99">
        <v>11.120984147377454</v>
      </c>
      <c r="W83" s="99">
        <v>12.900050656243915</v>
      </c>
      <c r="DA83" s="63" t="s">
        <v>2823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6.2169463016577754E-2</v>
      </c>
      <c r="M84" s="99">
        <v>4.4851598800835245E-2</v>
      </c>
      <c r="N84" s="99">
        <v>3.8146022509654202E-2</v>
      </c>
      <c r="O84" s="99">
        <v>4.141228193628009E-2</v>
      </c>
      <c r="P84" s="99">
        <v>4.7430366401280379E-2</v>
      </c>
      <c r="Q84" s="99">
        <v>5.2769376653220103E-2</v>
      </c>
      <c r="R84" s="99">
        <v>4.8652323103787178E-2</v>
      </c>
      <c r="S84" s="99">
        <v>6.7404633583551685E-2</v>
      </c>
      <c r="T84" s="99">
        <v>7.5460813357026826E-2</v>
      </c>
      <c r="U84" s="99">
        <v>8.7508955055356413E-2</v>
      </c>
      <c r="V84" s="99">
        <v>7.7547033866751089E-2</v>
      </c>
      <c r="W84" s="99">
        <v>9.0589034050085893E-2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0.53397893754374448</v>
      </c>
      <c r="M85" s="123">
        <f t="shared" si="34"/>
        <v>3.171284222543274</v>
      </c>
      <c r="N85" s="123">
        <f t="shared" si="34"/>
        <v>6.0865812685585352</v>
      </c>
      <c r="O85" s="123">
        <f t="shared" si="34"/>
        <v>4.868816864963601</v>
      </c>
      <c r="P85" s="123">
        <f t="shared" si="34"/>
        <v>4.737277770417772</v>
      </c>
      <c r="Q85" s="123">
        <f t="shared" si="34"/>
        <v>4.4620516756350872</v>
      </c>
      <c r="R85" s="123">
        <f t="shared" si="34"/>
        <v>3.8742699326608485</v>
      </c>
      <c r="S85" s="123">
        <f t="shared" si="34"/>
        <v>4.6098697322803881</v>
      </c>
      <c r="T85" s="123">
        <f t="shared" si="34"/>
        <v>2.7520985220146579</v>
      </c>
      <c r="U85" s="123">
        <f t="shared" si="34"/>
        <v>1.5083038240069286</v>
      </c>
      <c r="V85" s="123">
        <f t="shared" si="34"/>
        <v>1.1781819895749219</v>
      </c>
      <c r="W85" s="123">
        <f t="shared" si="34"/>
        <v>1.6155955859339637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</v>
      </c>
      <c r="C86" s="99">
        <f>RES_hhdet_fech!C86/RES_summary!C$19</f>
        <v>0</v>
      </c>
      <c r="D86" s="99">
        <f>RES_hhdet_fech!D86/RES_summary!D$19</f>
        <v>0</v>
      </c>
      <c r="E86" s="99">
        <f>RES_hhdet_fech!E86/RES_summary!E$19</f>
        <v>0</v>
      </c>
      <c r="F86" s="99">
        <f>RES_hhdet_fech!F86/RES_summary!F$19</f>
        <v>0</v>
      </c>
      <c r="G86" s="99">
        <f>RES_hhdet_fech!G86/RES_summary!G$19</f>
        <v>0</v>
      </c>
      <c r="H86" s="99">
        <f>RES_hhdet_fech!H86/RES_summary!H$19</f>
        <v>0</v>
      </c>
      <c r="I86" s="99">
        <f>RES_hhdet_fech!I86/RES_summary!I$19</f>
        <v>0</v>
      </c>
      <c r="J86" s="99">
        <f>RES_hhdet_fech!J86/RES_summary!J$19</f>
        <v>0</v>
      </c>
      <c r="K86" s="99">
        <f>RES_hhdet_fech!K86/RES_summary!K$19</f>
        <v>0</v>
      </c>
      <c r="L86" s="99">
        <f>RES_hhdet_fech!L86/RES_summary!L$19</f>
        <v>0.53397893754374448</v>
      </c>
      <c r="M86" s="99">
        <f>RES_hhdet_fech!M86/RES_summary!M$19</f>
        <v>3.171284222543274</v>
      </c>
      <c r="N86" s="99">
        <f>RES_hhdet_fech!N86/RES_summary!N$19</f>
        <v>6.0865812685585352</v>
      </c>
      <c r="O86" s="99">
        <f>RES_hhdet_fech!O86/RES_summary!O$19</f>
        <v>4.868816864963601</v>
      </c>
      <c r="P86" s="99">
        <f>RES_hhdet_fech!P86/RES_summary!P$19</f>
        <v>4.737277770417772</v>
      </c>
      <c r="Q86" s="99">
        <f>RES_hhdet_fech!Q86/RES_summary!Q$19</f>
        <v>4.4620516756350872</v>
      </c>
      <c r="R86" s="99">
        <f>RES_hhdet_fech!R86/RES_summary!R$19</f>
        <v>3.8742699326608485</v>
      </c>
      <c r="S86" s="99">
        <f>RES_hhdet_fech!S86/RES_summary!S$19</f>
        <v>4.6098697322803881</v>
      </c>
      <c r="T86" s="99">
        <f>RES_hhdet_fech!T86/RES_summary!T$19</f>
        <v>2.7520985220146579</v>
      </c>
      <c r="U86" s="99">
        <f>RES_hhdet_fech!U86/RES_summary!U$19</f>
        <v>1.5083038240069286</v>
      </c>
      <c r="V86" s="99">
        <f>RES_hhdet_fech!V86/RES_summary!V$19</f>
        <v>1.1781819895749219</v>
      </c>
      <c r="W86" s="99">
        <f>RES_hhdet_fech!W86/RES_summary!W$19</f>
        <v>1.6155955859339637</v>
      </c>
      <c r="DA86" s="63" t="s">
        <v>2826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8.9599038346097455</v>
      </c>
      <c r="M87" s="123">
        <v>10.157164876503789</v>
      </c>
      <c r="N87" s="123">
        <v>8.9978837060061903</v>
      </c>
      <c r="O87" s="123">
        <v>9.9626312882467456</v>
      </c>
      <c r="P87" s="123">
        <v>9.8605768558774969</v>
      </c>
      <c r="Q87" s="123">
        <v>10.560935088879104</v>
      </c>
      <c r="R87" s="123">
        <v>10.35229804616794</v>
      </c>
      <c r="S87" s="123">
        <v>11.155686666451691</v>
      </c>
      <c r="T87" s="123">
        <v>13.856326066258367</v>
      </c>
      <c r="U87" s="123">
        <v>13.850842405526278</v>
      </c>
      <c r="V87" s="123">
        <v>12.987363981997678</v>
      </c>
      <c r="W87" s="123">
        <v>10.558681064922213</v>
      </c>
      <c r="DA87" s="130" t="s">
        <v>2827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14.600612566517341</v>
      </c>
      <c r="M96" s="102">
        <v>14.526782911774195</v>
      </c>
      <c r="N96" s="102">
        <v>12.644580157531173</v>
      </c>
      <c r="O96" s="102">
        <v>13.817501025516719</v>
      </c>
      <c r="P96" s="102">
        <v>13.512448734106561</v>
      </c>
      <c r="Q96" s="102">
        <v>14.037314464772008</v>
      </c>
      <c r="R96" s="102">
        <v>13.363578591856184</v>
      </c>
      <c r="S96" s="102">
        <v>13.687281488341783</v>
      </c>
      <c r="T96" s="102">
        <v>15.674313036987709</v>
      </c>
      <c r="U96" s="102">
        <v>15.510647189735531</v>
      </c>
      <c r="V96" s="102">
        <v>14.595063886878732</v>
      </c>
      <c r="W96" s="102">
        <v>11.778844113146054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8.7906702647565282</v>
      </c>
      <c r="M97" s="105">
        <v>9.2679137831021983</v>
      </c>
      <c r="N97" s="105">
        <v>8.1004220639685975</v>
      </c>
      <c r="O97" s="105">
        <v>8.579019506301691</v>
      </c>
      <c r="P97" s="105">
        <v>8.2863758865807835</v>
      </c>
      <c r="Q97" s="105">
        <v>8.7857020141403499</v>
      </c>
      <c r="R97" s="105">
        <v>8.407147675015274</v>
      </c>
      <c r="S97" s="105">
        <v>8.9864484085105083</v>
      </c>
      <c r="T97" s="105">
        <v>11.236097902548446</v>
      </c>
      <c r="U97" s="105">
        <v>11.124455972956165</v>
      </c>
      <c r="V97" s="105">
        <v>10.154749863873915</v>
      </c>
      <c r="W97" s="105">
        <v>8.3429552498529809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1.5309351527483934</v>
      </c>
      <c r="M98" s="99">
        <v>2.5699203378844837</v>
      </c>
      <c r="N98" s="99">
        <v>2.2456992450928319</v>
      </c>
      <c r="O98" s="99">
        <v>1.8093726693104599</v>
      </c>
      <c r="P98" s="99">
        <v>1.3713375657879026</v>
      </c>
      <c r="Q98" s="99">
        <v>1.6974888411578382</v>
      </c>
      <c r="R98" s="99">
        <v>1.3660050918410023</v>
      </c>
      <c r="S98" s="99">
        <v>1.83285478074302</v>
      </c>
      <c r="T98" s="99">
        <v>3.9177514801384841</v>
      </c>
      <c r="U98" s="99">
        <v>3.4420448686333724</v>
      </c>
      <c r="V98" s="99">
        <v>2.1677205998792153</v>
      </c>
      <c r="W98" s="99">
        <v>2.0383943990344653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7.2597351120081344</v>
      </c>
      <c r="M99" s="99">
        <v>6.6979934452177146</v>
      </c>
      <c r="N99" s="99">
        <v>5.8547228188757652</v>
      </c>
      <c r="O99" s="99">
        <v>6.7696468369912308</v>
      </c>
      <c r="P99" s="99">
        <v>6.9150383207928821</v>
      </c>
      <c r="Q99" s="99">
        <v>7.0882131729825106</v>
      </c>
      <c r="R99" s="99">
        <v>7.0411425831742722</v>
      </c>
      <c r="S99" s="99">
        <v>7.1535936277674885</v>
      </c>
      <c r="T99" s="99">
        <v>7.3183464224099621</v>
      </c>
      <c r="U99" s="99">
        <v>7.6824111043227932</v>
      </c>
      <c r="V99" s="99">
        <v>7.9870292639946978</v>
      </c>
      <c r="W99" s="99">
        <v>6.3045608508185138</v>
      </c>
      <c r="DA99" s="63" t="s">
        <v>2839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9.5611507122811084</v>
      </c>
      <c r="M100" s="123">
        <v>9.0646766826730811</v>
      </c>
      <c r="N100" s="123">
        <v>7.9311852301210735</v>
      </c>
      <c r="O100" s="123">
        <v>9.2560766793844405</v>
      </c>
      <c r="P100" s="123">
        <v>8.5987769342372733</v>
      </c>
      <c r="Q100" s="123">
        <v>9.1770664896028595</v>
      </c>
      <c r="R100" s="123">
        <v>9.551739866315625</v>
      </c>
      <c r="S100" s="123">
        <v>7.4663141742096029</v>
      </c>
      <c r="T100" s="123">
        <v>7.6759076792266798</v>
      </c>
      <c r="U100" s="123">
        <v>7.1137266276819195</v>
      </c>
      <c r="V100" s="123">
        <v>6.7611846118753087</v>
      </c>
      <c r="W100" s="123">
        <v>6.31342981930056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9.9612077493329796</v>
      </c>
      <c r="M102" s="99">
        <v>9.2741125954484627</v>
      </c>
      <c r="N102" s="99">
        <v>9.2686351208356577</v>
      </c>
      <c r="O102" s="99">
        <v>10.032367279717889</v>
      </c>
      <c r="P102" s="99">
        <v>9.3321448042464628</v>
      </c>
      <c r="Q102" s="99">
        <v>9.7881403760558356</v>
      </c>
      <c r="R102" s="99">
        <v>9.2733477075692647</v>
      </c>
      <c r="S102" s="99">
        <v>8.6090018904066845</v>
      </c>
      <c r="T102" s="99">
        <v>8.2432294063167575</v>
      </c>
      <c r="U102" s="99">
        <v>7.4685138323652165</v>
      </c>
      <c r="V102" s="99">
        <v>7.123332205692372</v>
      </c>
      <c r="W102" s="99">
        <v>6.7699180569674615</v>
      </c>
      <c r="DA102" s="63" t="s">
        <v>2842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8.915833133554754</v>
      </c>
      <c r="M103" s="110">
        <v>8.7006615663312044</v>
      </c>
      <c r="N103" s="110">
        <v>5.2658507192607491</v>
      </c>
      <c r="O103" s="110">
        <v>7.6912330956035984</v>
      </c>
      <c r="P103" s="110">
        <v>7.1331956497403564</v>
      </c>
      <c r="Q103" s="110">
        <v>7.9227835682167749</v>
      </c>
      <c r="R103" s="110">
        <v>10.185682928571268</v>
      </c>
      <c r="S103" s="110">
        <v>4.1920625639887907</v>
      </c>
      <c r="T103" s="110">
        <v>5.735033955116327</v>
      </c>
      <c r="U103" s="110">
        <v>5.8961887813481111</v>
      </c>
      <c r="V103" s="110">
        <v>5.5371754675553939</v>
      </c>
      <c r="W103" s="110">
        <v>4.7340685854433717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49.487552304147826</v>
      </c>
      <c r="C143" s="118">
        <f t="shared" si="49"/>
        <v>44.693805821893619</v>
      </c>
      <c r="D143" s="118">
        <f t="shared" si="49"/>
        <v>40.384294249225846</v>
      </c>
      <c r="E143" s="118">
        <f t="shared" si="49"/>
        <v>43.279251696073281</v>
      </c>
      <c r="F143" s="118">
        <f t="shared" si="49"/>
        <v>37.093805069605324</v>
      </c>
      <c r="G143" s="118">
        <f t="shared" si="49"/>
        <v>35.705566710179795</v>
      </c>
      <c r="H143" s="118">
        <f t="shared" si="49"/>
        <v>36.513513894718216</v>
      </c>
      <c r="I143" s="118">
        <f t="shared" si="49"/>
        <v>35.341746881311153</v>
      </c>
      <c r="J143" s="118">
        <f t="shared" si="49"/>
        <v>34.288013490974706</v>
      </c>
      <c r="K143" s="118">
        <f t="shared" si="49"/>
        <v>29.514853531010427</v>
      </c>
      <c r="L143" s="118">
        <f t="shared" si="49"/>
        <v>31.371349729225546</v>
      </c>
      <c r="M143" s="118">
        <f t="shared" si="49"/>
        <v>30.450994707882877</v>
      </c>
      <c r="N143" s="118">
        <f t="shared" si="49"/>
        <v>32.330322319541509</v>
      </c>
      <c r="O143" s="118">
        <f t="shared" si="49"/>
        <v>30.923280225742701</v>
      </c>
      <c r="P143" s="118">
        <f t="shared" si="49"/>
        <v>29.414995732136717</v>
      </c>
      <c r="Q143" s="118">
        <f t="shared" si="49"/>
        <v>30.378952468235234</v>
      </c>
      <c r="R143" s="118">
        <f t="shared" ref="R143:V143" si="50">R144+R146+R148+R157</f>
        <v>28.96169016044907</v>
      </c>
      <c r="S143" s="118">
        <f t="shared" si="50"/>
        <v>30.163272557646387</v>
      </c>
      <c r="T143" s="118">
        <f t="shared" si="50"/>
        <v>30.825660218216786</v>
      </c>
      <c r="U143" s="118">
        <f t="shared" si="50"/>
        <v>30.941174221933153</v>
      </c>
      <c r="V143" s="118">
        <f t="shared" si="50"/>
        <v>29.982720849024755</v>
      </c>
      <c r="W143" s="118">
        <f t="shared" ref="W143" si="51">W144+W146+W148+W157</f>
        <v>31.083010033381001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1.5746584269395363</v>
      </c>
      <c r="C144" s="123">
        <f t="shared" si="52"/>
        <v>1.4154308941591496</v>
      </c>
      <c r="D144" s="123">
        <f t="shared" si="52"/>
        <v>1.8643516503045683</v>
      </c>
      <c r="E144" s="123">
        <f t="shared" si="52"/>
        <v>2.6490620394191726</v>
      </c>
      <c r="F144" s="123">
        <f t="shared" si="52"/>
        <v>2.3494516251038027</v>
      </c>
      <c r="G144" s="123">
        <f t="shared" si="52"/>
        <v>2.0498309498812319</v>
      </c>
      <c r="H144" s="123">
        <f t="shared" si="52"/>
        <v>2.2425669679806419</v>
      </c>
      <c r="I144" s="123">
        <f t="shared" si="52"/>
        <v>2.2748594539947429</v>
      </c>
      <c r="J144" s="123">
        <f t="shared" si="52"/>
        <v>1.9824204220155204</v>
      </c>
      <c r="K144" s="123">
        <f t="shared" si="52"/>
        <v>1.6322663197484608</v>
      </c>
      <c r="L144" s="123">
        <f t="shared" si="52"/>
        <v>2.3597502759885551</v>
      </c>
      <c r="M144" s="123">
        <f t="shared" si="52"/>
        <v>2.1626144263356681</v>
      </c>
      <c r="N144" s="123">
        <f t="shared" si="52"/>
        <v>2.5035731881784313</v>
      </c>
      <c r="O144" s="123">
        <f t="shared" si="52"/>
        <v>2.3631166435436359</v>
      </c>
      <c r="P144" s="123">
        <f t="shared" si="52"/>
        <v>2.1863410008491564</v>
      </c>
      <c r="Q144" s="123">
        <f t="shared" si="52"/>
        <v>2.7736353611183904</v>
      </c>
      <c r="R144" s="123">
        <f t="shared" si="52"/>
        <v>2.1813859583010773</v>
      </c>
      <c r="S144" s="123">
        <f t="shared" si="52"/>
        <v>2.8207315124414456</v>
      </c>
      <c r="T144" s="123">
        <f t="shared" si="52"/>
        <v>2.5838765612072505</v>
      </c>
      <c r="U144" s="123">
        <f t="shared" si="52"/>
        <v>2.8410946297679658</v>
      </c>
      <c r="V144" s="123">
        <f t="shared" si="52"/>
        <v>2.7940097023424322</v>
      </c>
      <c r="W144" s="123">
        <f t="shared" si="52"/>
        <v>3.0077937129281769</v>
      </c>
      <c r="DA144" s="130" t="s">
        <v>2881</v>
      </c>
    </row>
    <row r="145" spans="1:105" ht="12" customHeight="1" x14ac:dyDescent="0.25">
      <c r="A145" s="97" t="s">
        <v>53</v>
      </c>
      <c r="B145" s="99">
        <v>1.5746584269395363</v>
      </c>
      <c r="C145" s="99">
        <v>1.4154308941591496</v>
      </c>
      <c r="D145" s="99">
        <v>1.8643516503045683</v>
      </c>
      <c r="E145" s="99">
        <v>2.6490620394191726</v>
      </c>
      <c r="F145" s="99">
        <v>2.3494516251038027</v>
      </c>
      <c r="G145" s="99">
        <v>2.0498309498812319</v>
      </c>
      <c r="H145" s="99">
        <v>2.2425669679806419</v>
      </c>
      <c r="I145" s="99">
        <v>2.2748594539947429</v>
      </c>
      <c r="J145" s="99">
        <v>1.9824204220155204</v>
      </c>
      <c r="K145" s="99">
        <v>1.6322663197484608</v>
      </c>
      <c r="L145" s="99">
        <v>2.3597502759885551</v>
      </c>
      <c r="M145" s="99">
        <v>2.1626144263356681</v>
      </c>
      <c r="N145" s="99">
        <v>2.5035731881784313</v>
      </c>
      <c r="O145" s="99">
        <v>2.3631166435436359</v>
      </c>
      <c r="P145" s="99">
        <v>2.1863410008491564</v>
      </c>
      <c r="Q145" s="99">
        <v>2.7736353611183904</v>
      </c>
      <c r="R145" s="99">
        <v>2.1813859583010773</v>
      </c>
      <c r="S145" s="99">
        <v>2.8207315124414456</v>
      </c>
      <c r="T145" s="99">
        <v>2.5838765612072505</v>
      </c>
      <c r="U145" s="99">
        <v>2.8410946297679658</v>
      </c>
      <c r="V145" s="99">
        <v>2.7940097023424322</v>
      </c>
      <c r="W145" s="99">
        <v>3.0077937129281769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22.60376559149762</v>
      </c>
      <c r="C146" s="123">
        <f t="shared" si="53"/>
        <v>21.392525864105593</v>
      </c>
      <c r="D146" s="123">
        <f t="shared" si="53"/>
        <v>14.413440317242202</v>
      </c>
      <c r="E146" s="123">
        <f t="shared" si="53"/>
        <v>17.731369223194847</v>
      </c>
      <c r="F146" s="123">
        <f t="shared" si="53"/>
        <v>8.0527509160985193</v>
      </c>
      <c r="G146" s="123">
        <f t="shared" si="53"/>
        <v>6.9634839137833726</v>
      </c>
      <c r="H146" s="123">
        <f t="shared" si="53"/>
        <v>8.3802724995700455</v>
      </c>
      <c r="I146" s="123">
        <f t="shared" si="53"/>
        <v>8.3073046994752406</v>
      </c>
      <c r="J146" s="123">
        <f t="shared" si="53"/>
        <v>6.9367998459925904</v>
      </c>
      <c r="K146" s="123">
        <f t="shared" si="53"/>
        <v>7.4522755413261059</v>
      </c>
      <c r="L146" s="123">
        <f t="shared" si="53"/>
        <v>6.353882331713919</v>
      </c>
      <c r="M146" s="123">
        <f t="shared" si="53"/>
        <v>6.3468478164951811</v>
      </c>
      <c r="N146" s="123">
        <f t="shared" si="53"/>
        <v>10.678157250244645</v>
      </c>
      <c r="O146" s="123">
        <f t="shared" si="53"/>
        <v>7.268318746186174</v>
      </c>
      <c r="P146" s="123">
        <f t="shared" si="53"/>
        <v>7.0567771279098075</v>
      </c>
      <c r="Q146" s="123">
        <f t="shared" si="53"/>
        <v>6.4944129113960454</v>
      </c>
      <c r="R146" s="123">
        <f t="shared" si="53"/>
        <v>6.0227384421166459</v>
      </c>
      <c r="S146" s="123">
        <f t="shared" si="53"/>
        <v>8.0467618987854568</v>
      </c>
      <c r="T146" s="123">
        <f t="shared" si="53"/>
        <v>6.5268825166079809</v>
      </c>
      <c r="U146" s="123">
        <f t="shared" si="53"/>
        <v>6.9919109181121923</v>
      </c>
      <c r="V146" s="123">
        <f t="shared" si="53"/>
        <v>7.4228107021523977</v>
      </c>
      <c r="W146" s="123">
        <f t="shared" si="53"/>
        <v>11.23478310390675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22.60376559149762</v>
      </c>
      <c r="C147" s="99">
        <f>RES_hhdet_fech!C147/RES_summary!C$19</f>
        <v>21.392525864105593</v>
      </c>
      <c r="D147" s="99">
        <f>RES_hhdet_fech!D147/RES_summary!D$19</f>
        <v>14.413440317242202</v>
      </c>
      <c r="E147" s="99">
        <f>RES_hhdet_fech!E147/RES_summary!E$19</f>
        <v>17.731369223194847</v>
      </c>
      <c r="F147" s="99">
        <f>RES_hhdet_fech!F147/RES_summary!F$19</f>
        <v>8.0527509160985193</v>
      </c>
      <c r="G147" s="99">
        <f>RES_hhdet_fech!G147/RES_summary!G$19</f>
        <v>6.9634839137833726</v>
      </c>
      <c r="H147" s="99">
        <f>RES_hhdet_fech!H147/RES_summary!H$19</f>
        <v>8.3802724995700455</v>
      </c>
      <c r="I147" s="99">
        <f>RES_hhdet_fech!I147/RES_summary!I$19</f>
        <v>8.3073046994752406</v>
      </c>
      <c r="J147" s="99">
        <f>RES_hhdet_fech!J147/RES_summary!J$19</f>
        <v>6.9367998459925904</v>
      </c>
      <c r="K147" s="99">
        <f>RES_hhdet_fech!K147/RES_summary!K$19</f>
        <v>7.4522755413261059</v>
      </c>
      <c r="L147" s="99">
        <f>RES_hhdet_fech!L147/RES_summary!L$19</f>
        <v>6.353882331713919</v>
      </c>
      <c r="M147" s="99">
        <f>RES_hhdet_fech!M147/RES_summary!M$19</f>
        <v>6.3468478164951811</v>
      </c>
      <c r="N147" s="99">
        <f>RES_hhdet_fech!N147/RES_summary!N$19</f>
        <v>10.678157250244645</v>
      </c>
      <c r="O147" s="99">
        <f>RES_hhdet_fech!O147/RES_summary!O$19</f>
        <v>7.268318746186174</v>
      </c>
      <c r="P147" s="99">
        <f>RES_hhdet_fech!P147/RES_summary!P$19</f>
        <v>7.0567771279098075</v>
      </c>
      <c r="Q147" s="99">
        <f>RES_hhdet_fech!Q147/RES_summary!Q$19</f>
        <v>6.4944129113960454</v>
      </c>
      <c r="R147" s="99">
        <f>RES_hhdet_fech!R147/RES_summary!R$19</f>
        <v>6.0227384421166459</v>
      </c>
      <c r="S147" s="99">
        <f>RES_hhdet_fech!S147/RES_summary!S$19</f>
        <v>8.0467618987854568</v>
      </c>
      <c r="T147" s="99">
        <f>RES_hhdet_fech!T147/RES_summary!T$19</f>
        <v>6.5268825166079809</v>
      </c>
      <c r="U147" s="99">
        <f>RES_hhdet_fech!U147/RES_summary!U$19</f>
        <v>6.9919109181121923</v>
      </c>
      <c r="V147" s="99">
        <f>RES_hhdet_fech!V147/RES_summary!V$19</f>
        <v>7.4228107021523977</v>
      </c>
      <c r="W147" s="99">
        <f>RES_hhdet_fech!W147/RES_summary!W$19</f>
        <v>11.23478310390675</v>
      </c>
      <c r="DA147" s="63" t="s">
        <v>2884</v>
      </c>
    </row>
    <row r="148" spans="1:105" ht="12" customHeight="1" x14ac:dyDescent="0.25">
      <c r="A148" s="121" t="s">
        <v>55</v>
      </c>
      <c r="B148" s="123">
        <v>14.249149841672175</v>
      </c>
      <c r="C148" s="123">
        <v>11.801344559119462</v>
      </c>
      <c r="D148" s="123">
        <v>14.072408288959791</v>
      </c>
      <c r="E148" s="123">
        <v>13.550357634307064</v>
      </c>
      <c r="F148" s="123">
        <v>16.21473424037314</v>
      </c>
      <c r="G148" s="123">
        <v>16.528645556756214</v>
      </c>
      <c r="H148" s="123">
        <v>16.864814054416367</v>
      </c>
      <c r="I148" s="123">
        <v>16.373635228932223</v>
      </c>
      <c r="J148" s="123">
        <v>15.99450468681513</v>
      </c>
      <c r="K148" s="123">
        <v>10.597215658189175</v>
      </c>
      <c r="L148" s="123">
        <v>12.870406496668044</v>
      </c>
      <c r="M148" s="123">
        <v>12.767748133942806</v>
      </c>
      <c r="N148" s="123">
        <v>10.69556499782651</v>
      </c>
      <c r="O148" s="123">
        <v>11.786970412283226</v>
      </c>
      <c r="P148" s="123">
        <v>11.418025584839622</v>
      </c>
      <c r="Q148" s="123">
        <v>11.854868321584481</v>
      </c>
      <c r="R148" s="123">
        <v>11.262768078653842</v>
      </c>
      <c r="S148" s="123">
        <v>11.768864539749805</v>
      </c>
      <c r="T148" s="123">
        <v>14.044164609302049</v>
      </c>
      <c r="U148" s="123">
        <v>13.999028156004769</v>
      </c>
      <c r="V148" s="123">
        <v>13.034150218433455</v>
      </c>
      <c r="W148" s="123">
        <v>10.579533802862949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14.249149841672175</v>
      </c>
      <c r="C153" s="102">
        <v>11.801344559119462</v>
      </c>
      <c r="D153" s="102">
        <v>14.332106234946288</v>
      </c>
      <c r="E153" s="102">
        <v>13.853483634066372</v>
      </c>
      <c r="F153" s="102">
        <v>16.553850431077556</v>
      </c>
      <c r="G153" s="102">
        <v>16.924126333768513</v>
      </c>
      <c r="H153" s="102">
        <v>17.299882843465749</v>
      </c>
      <c r="I153" s="102">
        <v>16.904452974759479</v>
      </c>
      <c r="J153" s="102">
        <v>16.601979148676932</v>
      </c>
      <c r="K153" s="102">
        <v>11.240784543098762</v>
      </c>
      <c r="L153" s="102">
        <v>14.945229338638061</v>
      </c>
      <c r="M153" s="102">
        <v>14.895597636353138</v>
      </c>
      <c r="N153" s="102">
        <v>12.933453839911374</v>
      </c>
      <c r="O153" s="102">
        <v>13.964031021717298</v>
      </c>
      <c r="P153" s="102">
        <v>13.575594928351839</v>
      </c>
      <c r="Q153" s="102">
        <v>13.888227498746009</v>
      </c>
      <c r="R153" s="102">
        <v>13.222852487702854</v>
      </c>
      <c r="S153" s="102">
        <v>13.608698550434159</v>
      </c>
      <c r="T153" s="102">
        <v>15.760886926043689</v>
      </c>
      <c r="U153" s="102">
        <v>15.506402488984659</v>
      </c>
      <c r="V153" s="102">
        <v>14.394637504913304</v>
      </c>
      <c r="W153" s="102">
        <v>11.486244589001098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8.6105249665692067</v>
      </c>
      <c r="E154" s="105">
        <v>8.3972156383988068</v>
      </c>
      <c r="F154" s="105">
        <v>10.107948354419031</v>
      </c>
      <c r="G154" s="105">
        <v>10.395543868881422</v>
      </c>
      <c r="H154" s="105">
        <v>10.679879442926817</v>
      </c>
      <c r="I154" s="105">
        <v>10.454760994448675</v>
      </c>
      <c r="J154" s="105">
        <v>10.289648414759768</v>
      </c>
      <c r="K154" s="105">
        <v>8.3550117445767356</v>
      </c>
      <c r="L154" s="105">
        <v>8.838135779834575</v>
      </c>
      <c r="M154" s="105">
        <v>9.3160154366415817</v>
      </c>
      <c r="N154" s="105">
        <v>8.1293612603204704</v>
      </c>
      <c r="O154" s="105">
        <v>8.6079139821473749</v>
      </c>
      <c r="P154" s="105">
        <v>8.2970293949626814</v>
      </c>
      <c r="Q154" s="105">
        <v>8.7519466606533669</v>
      </c>
      <c r="R154" s="105">
        <v>8.3463929506249244</v>
      </c>
      <c r="S154" s="105">
        <v>8.8810785724866363</v>
      </c>
      <c r="T154" s="105">
        <v>11.167943874364809</v>
      </c>
      <c r="U154" s="105">
        <v>11.032104719049599</v>
      </c>
      <c r="V154" s="105">
        <v>10.023446992437837</v>
      </c>
      <c r="W154" s="105">
        <v>8.2257050979824538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2.4411309219151724</v>
      </c>
      <c r="E155" s="99">
        <v>2.3768407157618188</v>
      </c>
      <c r="F155" s="99">
        <v>2.856107538920972</v>
      </c>
      <c r="G155" s="99">
        <v>2.9392750456950343</v>
      </c>
      <c r="H155" s="99">
        <v>3.0107235705471038</v>
      </c>
      <c r="I155" s="99">
        <v>2.930398979686847</v>
      </c>
      <c r="J155" s="99">
        <v>2.8818928020211332</v>
      </c>
      <c r="K155" s="99">
        <v>5.004094403934757</v>
      </c>
      <c r="L155" s="99">
        <v>1.5462166429354247</v>
      </c>
      <c r="M155" s="99">
        <v>2.5897918478369375</v>
      </c>
      <c r="N155" s="99">
        <v>2.2522517547905636</v>
      </c>
      <c r="O155" s="99">
        <v>1.8128309324599894</v>
      </c>
      <c r="P155" s="99">
        <v>1.3635445693491646</v>
      </c>
      <c r="Q155" s="99">
        <v>1.6625655610981698</v>
      </c>
      <c r="R155" s="99">
        <v>1.3219470905055239</v>
      </c>
      <c r="S155" s="99">
        <v>1.7651617766073051</v>
      </c>
      <c r="T155" s="99">
        <v>3.9064486310260516</v>
      </c>
      <c r="U155" s="99">
        <v>3.4260457610287185</v>
      </c>
      <c r="V155" s="99">
        <v>2.14127578433953</v>
      </c>
      <c r="W155" s="99">
        <v>2.008790861397026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6.1693940446540338</v>
      </c>
      <c r="E156" s="99">
        <v>6.0203749226369876</v>
      </c>
      <c r="F156" s="99">
        <v>7.251840815498058</v>
      </c>
      <c r="G156" s="99">
        <v>7.4562688231863863</v>
      </c>
      <c r="H156" s="99">
        <v>7.6691558723797115</v>
      </c>
      <c r="I156" s="99">
        <v>7.52436201476183</v>
      </c>
      <c r="J156" s="99">
        <v>7.4077556127386339</v>
      </c>
      <c r="K156" s="99">
        <v>3.350917340641979</v>
      </c>
      <c r="L156" s="99">
        <v>7.2919191368991498</v>
      </c>
      <c r="M156" s="99">
        <v>6.7262235888046442</v>
      </c>
      <c r="N156" s="99">
        <v>5.8771095055299076</v>
      </c>
      <c r="O156" s="99">
        <v>6.7950830496873857</v>
      </c>
      <c r="P156" s="99">
        <v>6.9334848256135171</v>
      </c>
      <c r="Q156" s="99">
        <v>7.0893810995551982</v>
      </c>
      <c r="R156" s="99">
        <v>7.0244458601194024</v>
      </c>
      <c r="S156" s="99">
        <v>7.1159167958793308</v>
      </c>
      <c r="T156" s="99">
        <v>7.2614952433387563</v>
      </c>
      <c r="U156" s="99">
        <v>7.6060589580208813</v>
      </c>
      <c r="V156" s="99">
        <v>7.8821712080983088</v>
      </c>
      <c r="W156" s="99">
        <v>6.2169142365854277</v>
      </c>
      <c r="DA156" s="63" t="s">
        <v>2893</v>
      </c>
    </row>
    <row r="157" spans="1:105" ht="12" customHeight="1" x14ac:dyDescent="0.25">
      <c r="A157" s="121" t="s">
        <v>54</v>
      </c>
      <c r="B157" s="123">
        <v>11.059978444038491</v>
      </c>
      <c r="C157" s="123">
        <v>10.084504504509407</v>
      </c>
      <c r="D157" s="123">
        <v>10.034093992719285</v>
      </c>
      <c r="E157" s="123">
        <v>9.3484627991522</v>
      </c>
      <c r="F157" s="123">
        <v>10.476868288029859</v>
      </c>
      <c r="G157" s="123">
        <v>10.163606289758979</v>
      </c>
      <c r="H157" s="123">
        <v>9.0258603727511577</v>
      </c>
      <c r="I157" s="123">
        <v>8.3859474989089495</v>
      </c>
      <c r="J157" s="123">
        <v>9.3742885361514681</v>
      </c>
      <c r="K157" s="123">
        <v>9.8330960117466866</v>
      </c>
      <c r="L157" s="123">
        <v>9.7873106248550279</v>
      </c>
      <c r="M157" s="123">
        <v>9.1737843311092231</v>
      </c>
      <c r="N157" s="123">
        <v>8.4530268832919155</v>
      </c>
      <c r="O157" s="123">
        <v>9.5048744237296692</v>
      </c>
      <c r="P157" s="123">
        <v>8.7538520185381348</v>
      </c>
      <c r="Q157" s="123">
        <v>9.2560358741363178</v>
      </c>
      <c r="R157" s="123">
        <v>9.4947976813775057</v>
      </c>
      <c r="S157" s="123">
        <v>7.5269146066696786</v>
      </c>
      <c r="T157" s="123">
        <v>7.6707365310995028</v>
      </c>
      <c r="U157" s="123">
        <v>7.1091405180482239</v>
      </c>
      <c r="V157" s="123">
        <v>6.7317502260964694</v>
      </c>
      <c r="W157" s="123">
        <v>6.2608994136831271</v>
      </c>
      <c r="DA157" s="130" t="s">
        <v>2894</v>
      </c>
    </row>
    <row r="158" spans="1:105" ht="12" customHeight="1" x14ac:dyDescent="0.25">
      <c r="A158" s="97" t="s">
        <v>50</v>
      </c>
      <c r="B158" s="99">
        <v>11.282612284783816</v>
      </c>
      <c r="C158" s="99">
        <v>10.952285546354167</v>
      </c>
      <c r="D158" s="99">
        <v>10.51618010780164</v>
      </c>
      <c r="E158" s="99">
        <v>9.5744709302519304</v>
      </c>
      <c r="F158" s="99">
        <v>11.187509238743528</v>
      </c>
      <c r="G158" s="99">
        <v>10.78633480497933</v>
      </c>
      <c r="H158" s="99">
        <v>9.3585870981284494</v>
      </c>
      <c r="I158" s="99">
        <v>8.7008731070257035</v>
      </c>
      <c r="J158" s="99">
        <v>9.9524448394166303</v>
      </c>
      <c r="K158" s="99">
        <v>10.643102960273412</v>
      </c>
      <c r="L158" s="99">
        <v>9.989985316730003</v>
      </c>
      <c r="M158" s="99">
        <v>9.2941073216860772</v>
      </c>
      <c r="N158" s="99">
        <v>9.2816440945729397</v>
      </c>
      <c r="O158" s="99">
        <v>10.040374251863325</v>
      </c>
      <c r="P158" s="99">
        <v>9.3358596568310528</v>
      </c>
      <c r="Q158" s="99">
        <v>9.7889144231614278</v>
      </c>
      <c r="R158" s="99">
        <v>9.2723126996107474</v>
      </c>
      <c r="S158" s="99">
        <v>8.6097806535791328</v>
      </c>
      <c r="T158" s="99">
        <v>8.2586060495590452</v>
      </c>
      <c r="U158" s="99">
        <v>7.4754109387659859</v>
      </c>
      <c r="V158" s="99">
        <v>7.1144747600005704</v>
      </c>
      <c r="W158" s="99">
        <v>6.7466548940406046</v>
      </c>
      <c r="DA158" s="63" t="s">
        <v>2895</v>
      </c>
    </row>
    <row r="159" spans="1:105" ht="12" customHeight="1" x14ac:dyDescent="0.25">
      <c r="A159" s="109" t="s">
        <v>120</v>
      </c>
      <c r="B159" s="110">
        <v>10.099844266617746</v>
      </c>
      <c r="C159" s="110">
        <v>6.3740223322428875</v>
      </c>
      <c r="D159" s="110">
        <v>8.4509534667284321</v>
      </c>
      <c r="E159" s="110">
        <v>8.7340528915417579</v>
      </c>
      <c r="F159" s="110">
        <v>8.5703125462757281</v>
      </c>
      <c r="G159" s="110">
        <v>8.4124452293362797</v>
      </c>
      <c r="H159" s="110">
        <v>7.9890544267591439</v>
      </c>
      <c r="I159" s="110">
        <v>7.1961305972315293</v>
      </c>
      <c r="J159" s="110">
        <v>6.8033796186681004</v>
      </c>
      <c r="K159" s="110">
        <v>6.2522300196854239</v>
      </c>
      <c r="L159" s="110">
        <v>8.9724303337209701</v>
      </c>
      <c r="M159" s="110">
        <v>8.7299670293602052</v>
      </c>
      <c r="N159" s="110">
        <v>5.2729424199597883</v>
      </c>
      <c r="O159" s="110">
        <v>7.6735152100076158</v>
      </c>
      <c r="P159" s="110">
        <v>7.0975047981175194</v>
      </c>
      <c r="Q159" s="110">
        <v>7.8542194229376703</v>
      </c>
      <c r="R159" s="110">
        <v>10.091501384369304</v>
      </c>
      <c r="S159" s="110">
        <v>4.1588108938481234</v>
      </c>
      <c r="T159" s="110">
        <v>5.7810621082962292</v>
      </c>
      <c r="U159" s="110">
        <v>5.9312781668423336</v>
      </c>
      <c r="V159" s="110">
        <v>5.527691874643371</v>
      </c>
      <c r="W159" s="110">
        <v>4.6928868332210127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42.769972313546702</v>
      </c>
      <c r="C161" s="118">
        <f t="shared" si="54"/>
        <v>39.292988026207809</v>
      </c>
      <c r="D161" s="118">
        <f t="shared" si="54"/>
        <v>39.123002186866387</v>
      </c>
      <c r="E161" s="118">
        <f t="shared" si="54"/>
        <v>43.796697949154236</v>
      </c>
      <c r="F161" s="118">
        <f t="shared" si="54"/>
        <v>40.170009152028229</v>
      </c>
      <c r="G161" s="118">
        <f t="shared" si="54"/>
        <v>38.541701348228628</v>
      </c>
      <c r="H161" s="118">
        <f t="shared" si="54"/>
        <v>39.691138118425222</v>
      </c>
      <c r="I161" s="118">
        <f t="shared" si="54"/>
        <v>38.507914235949272</v>
      </c>
      <c r="J161" s="118">
        <f t="shared" si="54"/>
        <v>38.110709498861112</v>
      </c>
      <c r="K161" s="118">
        <f t="shared" si="54"/>
        <v>32.148301552798621</v>
      </c>
      <c r="L161" s="118">
        <f t="shared" si="54"/>
        <v>37.513594116178318</v>
      </c>
      <c r="M161" s="118">
        <f t="shared" si="54"/>
        <v>36.848613483221818</v>
      </c>
      <c r="N161" s="118">
        <f t="shared" si="54"/>
        <v>38.612307391341297</v>
      </c>
      <c r="O161" s="118">
        <f t="shared" si="54"/>
        <v>36.08802796834</v>
      </c>
      <c r="P161" s="118">
        <f t="shared" si="54"/>
        <v>33.529530109478699</v>
      </c>
      <c r="Q161" s="118">
        <f t="shared" si="54"/>
        <v>32.503415064939915</v>
      </c>
      <c r="R161" s="118">
        <f t="shared" ref="R161:V161" si="55">R162+R164+R166+R175</f>
        <v>29.232322653581466</v>
      </c>
      <c r="S161" s="118">
        <f t="shared" si="55"/>
        <v>36.870921210782015</v>
      </c>
      <c r="T161" s="118">
        <f t="shared" si="55"/>
        <v>37.50197814760417</v>
      </c>
      <c r="U161" s="118">
        <f t="shared" si="55"/>
        <v>35.858826467427626</v>
      </c>
      <c r="V161" s="118">
        <f t="shared" si="55"/>
        <v>37.182959342313303</v>
      </c>
      <c r="W161" s="118">
        <f t="shared" ref="W161" si="56">W162+W164+W166+W175</f>
        <v>39.506389402100162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5.0545206508767349</v>
      </c>
      <c r="C162" s="123">
        <f t="shared" si="57"/>
        <v>3.23147937305052</v>
      </c>
      <c r="D162" s="123">
        <f t="shared" si="57"/>
        <v>4.4819736306989384</v>
      </c>
      <c r="E162" s="123">
        <f t="shared" si="57"/>
        <v>5.9248547917299685</v>
      </c>
      <c r="F162" s="123">
        <f t="shared" si="57"/>
        <v>6.5682038223302976</v>
      </c>
      <c r="G162" s="123">
        <f t="shared" si="57"/>
        <v>5.8088526667731379</v>
      </c>
      <c r="H162" s="123">
        <f t="shared" si="57"/>
        <v>6.7406310604126514</v>
      </c>
      <c r="I162" s="123">
        <f t="shared" si="57"/>
        <v>6.5983010960315287</v>
      </c>
      <c r="J162" s="123">
        <f t="shared" si="57"/>
        <v>6.922673509395036</v>
      </c>
      <c r="K162" s="123">
        <f t="shared" si="57"/>
        <v>5.2474202787971285</v>
      </c>
      <c r="L162" s="123">
        <f t="shared" si="57"/>
        <v>8.9435255237214051</v>
      </c>
      <c r="M162" s="123">
        <f t="shared" si="57"/>
        <v>8.6799482927648786</v>
      </c>
      <c r="N162" s="123">
        <f t="shared" si="57"/>
        <v>8.9469680487173235</v>
      </c>
      <c r="O162" s="123">
        <f t="shared" si="57"/>
        <v>8.519979467946925</v>
      </c>
      <c r="P162" s="123">
        <f t="shared" si="57"/>
        <v>7.9230985436270887</v>
      </c>
      <c r="Q162" s="123">
        <f t="shared" si="57"/>
        <v>7.9324104214684281</v>
      </c>
      <c r="R162" s="123">
        <f t="shared" si="57"/>
        <v>6.0047770558402371</v>
      </c>
      <c r="S162" s="123">
        <f t="shared" si="57"/>
        <v>13.217051220111845</v>
      </c>
      <c r="T162" s="123">
        <f t="shared" si="57"/>
        <v>11.588823795343867</v>
      </c>
      <c r="U162" s="123">
        <f t="shared" si="57"/>
        <v>9.5577983220259402</v>
      </c>
      <c r="V162" s="123">
        <f t="shared" si="57"/>
        <v>11.605515532463709</v>
      </c>
      <c r="W162" s="123">
        <f t="shared" si="57"/>
        <v>13.380493521718831</v>
      </c>
      <c r="DA162" s="130" t="s">
        <v>2898</v>
      </c>
    </row>
    <row r="163" spans="1:105" ht="12" customHeight="1" x14ac:dyDescent="0.25">
      <c r="A163" s="97" t="s">
        <v>53</v>
      </c>
      <c r="B163" s="110">
        <v>5.0545206508767349</v>
      </c>
      <c r="C163" s="110">
        <v>3.23147937305052</v>
      </c>
      <c r="D163" s="110">
        <v>4.4819736306989384</v>
      </c>
      <c r="E163" s="110">
        <v>5.9248547917299685</v>
      </c>
      <c r="F163" s="110">
        <v>6.5682038223302976</v>
      </c>
      <c r="G163" s="110">
        <v>5.8088526667731379</v>
      </c>
      <c r="H163" s="110">
        <v>6.7406310604126514</v>
      </c>
      <c r="I163" s="110">
        <v>6.5983010960315287</v>
      </c>
      <c r="J163" s="110">
        <v>6.922673509395036</v>
      </c>
      <c r="K163" s="110">
        <v>5.2474202787971285</v>
      </c>
      <c r="L163" s="110">
        <v>8.9435255237214051</v>
      </c>
      <c r="M163" s="110">
        <v>8.6799482927648786</v>
      </c>
      <c r="N163" s="110">
        <v>8.9469680487173235</v>
      </c>
      <c r="O163" s="110">
        <v>8.519979467946925</v>
      </c>
      <c r="P163" s="110">
        <v>7.9230985436270887</v>
      </c>
      <c r="Q163" s="110">
        <v>7.9324104214684281</v>
      </c>
      <c r="R163" s="110">
        <v>6.0047770558402371</v>
      </c>
      <c r="S163" s="110">
        <v>13.217051220111845</v>
      </c>
      <c r="T163" s="110">
        <v>11.588823795343867</v>
      </c>
      <c r="U163" s="110">
        <v>9.5577983220259402</v>
      </c>
      <c r="V163" s="110">
        <v>11.605515532463709</v>
      </c>
      <c r="W163" s="110">
        <v>13.380493521718831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12.406301309991365</v>
      </c>
      <c r="C164" s="123">
        <f t="shared" si="58"/>
        <v>14.140180095815229</v>
      </c>
      <c r="D164" s="123">
        <f t="shared" si="58"/>
        <v>10.426288167800468</v>
      </c>
      <c r="E164" s="123">
        <f t="shared" si="58"/>
        <v>14.839956970492887</v>
      </c>
      <c r="F164" s="123">
        <f t="shared" si="58"/>
        <v>6.7792443193533121</v>
      </c>
      <c r="G164" s="123">
        <f t="shared" si="58"/>
        <v>5.9631547536732112</v>
      </c>
      <c r="H164" s="123">
        <f t="shared" si="58"/>
        <v>7.0409380972343882</v>
      </c>
      <c r="I164" s="123">
        <f t="shared" si="58"/>
        <v>7.1266337185760325</v>
      </c>
      <c r="J164" s="123">
        <f t="shared" si="58"/>
        <v>5.7860264905112642</v>
      </c>
      <c r="K164" s="123">
        <f t="shared" si="58"/>
        <v>6.2110343303178412</v>
      </c>
      <c r="L164" s="123">
        <f t="shared" si="58"/>
        <v>5.0681640574236893</v>
      </c>
      <c r="M164" s="123">
        <f t="shared" si="58"/>
        <v>5.4210787473042936</v>
      </c>
      <c r="N164" s="123">
        <f t="shared" si="58"/>
        <v>9.6861024538654394</v>
      </c>
      <c r="O164" s="123">
        <f t="shared" si="58"/>
        <v>5.6381471530898803</v>
      </c>
      <c r="P164" s="123">
        <f t="shared" si="58"/>
        <v>4.986127434131407</v>
      </c>
      <c r="Q164" s="123">
        <f t="shared" si="58"/>
        <v>3.2987219517467001</v>
      </c>
      <c r="R164" s="123">
        <f t="shared" si="58"/>
        <v>2.7592413687794179</v>
      </c>
      <c r="S164" s="123">
        <f t="shared" si="58"/>
        <v>4.683143011198367</v>
      </c>
      <c r="T164" s="123">
        <f t="shared" si="58"/>
        <v>4.6986441660450193</v>
      </c>
      <c r="U164" s="123">
        <f t="shared" si="58"/>
        <v>5.6005220534166646</v>
      </c>
      <c r="V164" s="123">
        <f t="shared" si="58"/>
        <v>6.1122200268640299</v>
      </c>
      <c r="W164" s="123">
        <f t="shared" si="58"/>
        <v>9.3719460582883336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12.406301309991365</v>
      </c>
      <c r="C165" s="99">
        <f>RES_hhdet_fech!C165/RES_summary!C$19</f>
        <v>14.140180095815229</v>
      </c>
      <c r="D165" s="99">
        <f>RES_hhdet_fech!D165/RES_summary!D$19</f>
        <v>10.426288167800468</v>
      </c>
      <c r="E165" s="99">
        <f>RES_hhdet_fech!E165/RES_summary!E$19</f>
        <v>14.839956970492887</v>
      </c>
      <c r="F165" s="99">
        <f>RES_hhdet_fech!F165/RES_summary!F$19</f>
        <v>6.7792443193533121</v>
      </c>
      <c r="G165" s="99">
        <f>RES_hhdet_fech!G165/RES_summary!G$19</f>
        <v>5.9631547536732112</v>
      </c>
      <c r="H165" s="99">
        <f>RES_hhdet_fech!H165/RES_summary!H$19</f>
        <v>7.0409380972343882</v>
      </c>
      <c r="I165" s="99">
        <f>RES_hhdet_fech!I165/RES_summary!I$19</f>
        <v>7.1266337185760325</v>
      </c>
      <c r="J165" s="99">
        <f>RES_hhdet_fech!J165/RES_summary!J$19</f>
        <v>5.7860264905112642</v>
      </c>
      <c r="K165" s="99">
        <f>RES_hhdet_fech!K165/RES_summary!K$19</f>
        <v>6.2110343303178412</v>
      </c>
      <c r="L165" s="99">
        <f>RES_hhdet_fech!L165/RES_summary!L$19</f>
        <v>5.0681640574236893</v>
      </c>
      <c r="M165" s="99">
        <f>RES_hhdet_fech!M165/RES_summary!M$19</f>
        <v>5.4210787473042936</v>
      </c>
      <c r="N165" s="99">
        <f>RES_hhdet_fech!N165/RES_summary!N$19</f>
        <v>9.6861024538654394</v>
      </c>
      <c r="O165" s="99">
        <f>RES_hhdet_fech!O165/RES_summary!O$19</f>
        <v>5.6381471530898803</v>
      </c>
      <c r="P165" s="99">
        <f>RES_hhdet_fech!P165/RES_summary!P$19</f>
        <v>4.986127434131407</v>
      </c>
      <c r="Q165" s="99">
        <f>RES_hhdet_fech!Q165/RES_summary!Q$19</f>
        <v>3.2987219517467001</v>
      </c>
      <c r="R165" s="99">
        <f>RES_hhdet_fech!R165/RES_summary!R$19</f>
        <v>2.7592413687794179</v>
      </c>
      <c r="S165" s="99">
        <f>RES_hhdet_fech!S165/RES_summary!S$19</f>
        <v>4.683143011198367</v>
      </c>
      <c r="T165" s="99">
        <f>RES_hhdet_fech!T165/RES_summary!T$19</f>
        <v>4.6986441660450193</v>
      </c>
      <c r="U165" s="99">
        <f>RES_hhdet_fech!U165/RES_summary!U$19</f>
        <v>5.6005220534166646</v>
      </c>
      <c r="V165" s="99">
        <f>RES_hhdet_fech!V165/RES_summary!V$19</f>
        <v>6.1122200268640299</v>
      </c>
      <c r="W165" s="99">
        <f>RES_hhdet_fech!W165/RES_summary!W$19</f>
        <v>9.3719460582883336</v>
      </c>
      <c r="DA165" s="63" t="s">
        <v>2901</v>
      </c>
    </row>
    <row r="166" spans="1:105" ht="12" customHeight="1" x14ac:dyDescent="0.25">
      <c r="A166" s="121" t="s">
        <v>55</v>
      </c>
      <c r="B166" s="123">
        <v>14.249149841672175</v>
      </c>
      <c r="C166" s="123">
        <v>11.827793989223435</v>
      </c>
      <c r="D166" s="123">
        <v>14.155492700930742</v>
      </c>
      <c r="E166" s="123">
        <v>13.655293455801418</v>
      </c>
      <c r="F166" s="123">
        <v>16.304437455658977</v>
      </c>
      <c r="G166" s="123">
        <v>16.581880067018609</v>
      </c>
      <c r="H166" s="123">
        <v>16.874118107680758</v>
      </c>
      <c r="I166" s="123">
        <v>16.400301459643821</v>
      </c>
      <c r="J166" s="123">
        <v>16.046934915755852</v>
      </c>
      <c r="K166" s="123">
        <v>10.846506907370202</v>
      </c>
      <c r="L166" s="123">
        <v>13.687586498605736</v>
      </c>
      <c r="M166" s="123">
        <v>13.545799750185134</v>
      </c>
      <c r="N166" s="123">
        <v>11.404754736429256</v>
      </c>
      <c r="O166" s="123">
        <v>12.36355001174441</v>
      </c>
      <c r="P166" s="123">
        <v>11.829820573314331</v>
      </c>
      <c r="Q166" s="123">
        <v>12.019471971946395</v>
      </c>
      <c r="R166" s="123">
        <v>11.016615414314161</v>
      </c>
      <c r="S166" s="123">
        <v>11.264971142163864</v>
      </c>
      <c r="T166" s="123">
        <v>13.493338394697584</v>
      </c>
      <c r="U166" s="123">
        <v>13.562384966845269</v>
      </c>
      <c r="V166" s="123">
        <v>12.699842585362106</v>
      </c>
      <c r="W166" s="123">
        <v>10.470122544738571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14.249149841672175</v>
      </c>
      <c r="C171" s="102">
        <v>11.827793989223435</v>
      </c>
      <c r="D171" s="102">
        <v>14.376371953798998</v>
      </c>
      <c r="E171" s="102">
        <v>13.923753350649694</v>
      </c>
      <c r="F171" s="102">
        <v>16.620337843027048</v>
      </c>
      <c r="G171" s="102">
        <v>16.966278083241896</v>
      </c>
      <c r="H171" s="102">
        <v>17.31023225382134</v>
      </c>
      <c r="I171" s="102">
        <v>16.912947749168861</v>
      </c>
      <c r="J171" s="102">
        <v>16.620030780955961</v>
      </c>
      <c r="K171" s="102">
        <v>11.261488481883367</v>
      </c>
      <c r="L171" s="102">
        <v>14.975097966950406</v>
      </c>
      <c r="M171" s="102">
        <v>14.973853244040624</v>
      </c>
      <c r="N171" s="102">
        <v>13.036234669753751</v>
      </c>
      <c r="O171" s="102">
        <v>14.098349838306811</v>
      </c>
      <c r="P171" s="102">
        <v>13.728330440192446</v>
      </c>
      <c r="Q171" s="102">
        <v>13.805028370913146</v>
      </c>
      <c r="R171" s="102">
        <v>12.916799441835312</v>
      </c>
      <c r="S171" s="102">
        <v>13.165969030708368</v>
      </c>
      <c r="T171" s="102">
        <v>15.282064342216529</v>
      </c>
      <c r="U171" s="102">
        <v>15.223231752125375</v>
      </c>
      <c r="V171" s="102">
        <v>14.219148528598469</v>
      </c>
      <c r="W171" s="102">
        <v>11.356020953342751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8.6117498764786813</v>
      </c>
      <c r="E172" s="105">
        <v>8.4000176544357714</v>
      </c>
      <c r="F172" s="105">
        <v>10.111113443278636</v>
      </c>
      <c r="G172" s="105">
        <v>10.398274384990591</v>
      </c>
      <c r="H172" s="105">
        <v>10.681733346630642</v>
      </c>
      <c r="I172" s="105">
        <v>10.461541205161772</v>
      </c>
      <c r="J172" s="105">
        <v>10.29848295930935</v>
      </c>
      <c r="K172" s="105">
        <v>8.3924958849072695</v>
      </c>
      <c r="L172" s="105">
        <v>8.8651115702344807</v>
      </c>
      <c r="M172" s="105">
        <v>9.3483408781074804</v>
      </c>
      <c r="N172" s="105">
        <v>8.16346446747791</v>
      </c>
      <c r="O172" s="105">
        <v>8.6421153458556788</v>
      </c>
      <c r="P172" s="105">
        <v>8.3392059130099501</v>
      </c>
      <c r="Q172" s="105">
        <v>8.7386713510110514</v>
      </c>
      <c r="R172" s="105">
        <v>8.2593881985591189</v>
      </c>
      <c r="S172" s="105">
        <v>8.7565207200120181</v>
      </c>
      <c r="T172" s="105">
        <v>11.010699754524435</v>
      </c>
      <c r="U172" s="105">
        <v>10.935878423636089</v>
      </c>
      <c r="V172" s="105">
        <v>9.9777617945472468</v>
      </c>
      <c r="W172" s="105">
        <v>8.1909876538334796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2.4414781905739575</v>
      </c>
      <c r="E173" s="99">
        <v>2.3780507250283747</v>
      </c>
      <c r="F173" s="99">
        <v>2.857422864705403</v>
      </c>
      <c r="G173" s="99">
        <v>2.9401402295110111</v>
      </c>
      <c r="H173" s="99">
        <v>3.0109068360637252</v>
      </c>
      <c r="I173" s="99">
        <v>2.9336977015665071</v>
      </c>
      <c r="J173" s="99">
        <v>2.886582768096821</v>
      </c>
      <c r="K173" s="99">
        <v>5.0333065666674521</v>
      </c>
      <c r="L173" s="99">
        <v>1.5539456386414694</v>
      </c>
      <c r="M173" s="99">
        <v>2.6031832593572175</v>
      </c>
      <c r="N173" s="99">
        <v>2.2671669832652275</v>
      </c>
      <c r="O173" s="99">
        <v>1.8241290019646215</v>
      </c>
      <c r="P173" s="99">
        <v>1.3723079744824986</v>
      </c>
      <c r="Q173" s="99">
        <v>1.6428054232264782</v>
      </c>
      <c r="R173" s="99">
        <v>1.2704633814074346</v>
      </c>
      <c r="S173" s="99">
        <v>1.6909974926349067</v>
      </c>
      <c r="T173" s="99">
        <v>3.7934776194837987</v>
      </c>
      <c r="U173" s="99">
        <v>3.3674793904451219</v>
      </c>
      <c r="V173" s="99">
        <v>2.1275066294043952</v>
      </c>
      <c r="W173" s="99">
        <v>1.9991390819436905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6.170271685904722</v>
      </c>
      <c r="E174" s="110">
        <v>6.0219669294073972</v>
      </c>
      <c r="F174" s="110">
        <v>7.2536905785732344</v>
      </c>
      <c r="G174" s="110">
        <v>7.4581341554795797</v>
      </c>
      <c r="H174" s="110">
        <v>7.6708265105669167</v>
      </c>
      <c r="I174" s="110">
        <v>7.5278435035952658</v>
      </c>
      <c r="J174" s="110">
        <v>7.4119001912125295</v>
      </c>
      <c r="K174" s="110">
        <v>3.3591893182398174</v>
      </c>
      <c r="L174" s="110">
        <v>7.3111659315930142</v>
      </c>
      <c r="M174" s="110">
        <v>6.7451576187502607</v>
      </c>
      <c r="N174" s="110">
        <v>5.8962974842126838</v>
      </c>
      <c r="O174" s="110">
        <v>6.8179863438910564</v>
      </c>
      <c r="P174" s="110">
        <v>6.9668979385274508</v>
      </c>
      <c r="Q174" s="110">
        <v>7.0958659277845726</v>
      </c>
      <c r="R174" s="110">
        <v>6.9889248171516849</v>
      </c>
      <c r="S174" s="110">
        <v>7.0655232273771098</v>
      </c>
      <c r="T174" s="110">
        <v>7.217222135040636</v>
      </c>
      <c r="U174" s="110">
        <v>7.5683990331909667</v>
      </c>
      <c r="V174" s="110">
        <v>7.850255165142852</v>
      </c>
      <c r="W174" s="110">
        <v>6.19184857188979</v>
      </c>
      <c r="DA174" s="60" t="s">
        <v>2910</v>
      </c>
    </row>
    <row r="175" spans="1:105" ht="12" customHeight="1" x14ac:dyDescent="0.25">
      <c r="A175" s="121" t="s">
        <v>54</v>
      </c>
      <c r="B175" s="123">
        <v>11.060000511006429</v>
      </c>
      <c r="C175" s="123">
        <v>10.093534568118628</v>
      </c>
      <c r="D175" s="123">
        <v>10.059247687436237</v>
      </c>
      <c r="E175" s="123">
        <v>9.3765927311299624</v>
      </c>
      <c r="F175" s="123">
        <v>10.518123554685639</v>
      </c>
      <c r="G175" s="123">
        <v>10.187813860763669</v>
      </c>
      <c r="H175" s="123">
        <v>9.0354508530974211</v>
      </c>
      <c r="I175" s="123">
        <v>8.3826779616978904</v>
      </c>
      <c r="J175" s="123">
        <v>9.3550745831989595</v>
      </c>
      <c r="K175" s="123">
        <v>9.8433400363134513</v>
      </c>
      <c r="L175" s="123">
        <v>9.8143180364274851</v>
      </c>
      <c r="M175" s="123">
        <v>9.2017866929675076</v>
      </c>
      <c r="N175" s="123">
        <v>8.5744821523292796</v>
      </c>
      <c r="O175" s="123">
        <v>9.566351335558787</v>
      </c>
      <c r="P175" s="123">
        <v>8.7904835584058709</v>
      </c>
      <c r="Q175" s="123">
        <v>9.2528107197783935</v>
      </c>
      <c r="R175" s="123">
        <v>9.4516888146476497</v>
      </c>
      <c r="S175" s="123">
        <v>7.7057558373079393</v>
      </c>
      <c r="T175" s="123">
        <v>7.7211717915177029</v>
      </c>
      <c r="U175" s="123">
        <v>7.1381211251397563</v>
      </c>
      <c r="V175" s="123">
        <v>6.7653811976234577</v>
      </c>
      <c r="W175" s="123">
        <v>6.2838272773544244</v>
      </c>
      <c r="DA175" s="130" t="s">
        <v>2911</v>
      </c>
    </row>
    <row r="176" spans="1:105" ht="12" customHeight="1" x14ac:dyDescent="0.25">
      <c r="A176" s="97" t="s">
        <v>50</v>
      </c>
      <c r="B176" s="99">
        <v>11.282612284783815</v>
      </c>
      <c r="C176" s="99">
        <v>10.959682944616624</v>
      </c>
      <c r="D176" s="99">
        <v>10.525873464736424</v>
      </c>
      <c r="E176" s="99">
        <v>9.5884915996973152</v>
      </c>
      <c r="F176" s="99">
        <v>11.200520351849374</v>
      </c>
      <c r="G176" s="99">
        <v>10.793708920213223</v>
      </c>
      <c r="H176" s="99">
        <v>9.3596105249368922</v>
      </c>
      <c r="I176" s="99">
        <v>8.7015431332887356</v>
      </c>
      <c r="J176" s="99">
        <v>9.9544490516953772</v>
      </c>
      <c r="K176" s="99">
        <v>10.648591292005845</v>
      </c>
      <c r="L176" s="99">
        <v>9.9964595419122961</v>
      </c>
      <c r="M176" s="99">
        <v>9.3020049467297756</v>
      </c>
      <c r="N176" s="99">
        <v>9.2898385407298445</v>
      </c>
      <c r="O176" s="99">
        <v>10.046018729991602</v>
      </c>
      <c r="P176" s="99">
        <v>9.3387224604073555</v>
      </c>
      <c r="Q176" s="99">
        <v>9.7892625903177191</v>
      </c>
      <c r="R176" s="99">
        <v>9.2641942246404945</v>
      </c>
      <c r="S176" s="99">
        <v>8.5903175877320681</v>
      </c>
      <c r="T176" s="99">
        <v>8.2404766709610264</v>
      </c>
      <c r="U176" s="99">
        <v>7.4693737000676164</v>
      </c>
      <c r="V176" s="99">
        <v>7.114971466792186</v>
      </c>
      <c r="W176" s="99">
        <v>6.7404191205148898</v>
      </c>
      <c r="DA176" s="63" t="s">
        <v>2912</v>
      </c>
    </row>
    <row r="177" spans="1:105" ht="12" customHeight="1" x14ac:dyDescent="0.25">
      <c r="A177" s="109" t="s">
        <v>120</v>
      </c>
      <c r="B177" s="110">
        <v>10.099844266617749</v>
      </c>
      <c r="C177" s="110">
        <v>6.3815351870932746</v>
      </c>
      <c r="D177" s="110">
        <v>8.4648619031387646</v>
      </c>
      <c r="E177" s="110">
        <v>8.7537702354221061</v>
      </c>
      <c r="F177" s="110">
        <v>8.5836128812446209</v>
      </c>
      <c r="G177" s="110">
        <v>8.4197493984906053</v>
      </c>
      <c r="H177" s="110">
        <v>7.9902656521497564</v>
      </c>
      <c r="I177" s="110">
        <v>7.1958644392207578</v>
      </c>
      <c r="J177" s="110">
        <v>6.8044642936125648</v>
      </c>
      <c r="K177" s="110">
        <v>6.2618332348397265</v>
      </c>
      <c r="L177" s="110">
        <v>8.9932071595498311</v>
      </c>
      <c r="M177" s="110">
        <v>8.7548204205113116</v>
      </c>
      <c r="N177" s="110">
        <v>5.2861376036583154</v>
      </c>
      <c r="O177" s="110">
        <v>7.6792126890350714</v>
      </c>
      <c r="P177" s="110">
        <v>7.0993313169859888</v>
      </c>
      <c r="Q177" s="110">
        <v>7.8245076144674393</v>
      </c>
      <c r="R177" s="110">
        <v>9.9961217285147601</v>
      </c>
      <c r="S177" s="110">
        <v>4.1058365576533813</v>
      </c>
      <c r="T177" s="110">
        <v>5.7020240510105831</v>
      </c>
      <c r="U177" s="110">
        <v>5.8832408750752059</v>
      </c>
      <c r="V177" s="110">
        <v>5.4985859075274437</v>
      </c>
      <c r="W177" s="110">
        <v>4.6634225296164669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20.665008467433452</v>
      </c>
      <c r="C24" s="118">
        <f t="shared" si="7"/>
        <v>21.207327102407771</v>
      </c>
      <c r="D24" s="118">
        <f t="shared" si="7"/>
        <v>22.883183321240686</v>
      </c>
      <c r="E24" s="118">
        <f t="shared" si="7"/>
        <v>27.347951646038531</v>
      </c>
      <c r="F24" s="118">
        <f t="shared" si="7"/>
        <v>24.652643306827258</v>
      </c>
      <c r="G24" s="118">
        <f t="shared" si="7"/>
        <v>24.990383890597613</v>
      </c>
      <c r="H24" s="118">
        <f t="shared" si="7"/>
        <v>27.059115325428923</v>
      </c>
      <c r="I24" s="118">
        <f t="shared" si="7"/>
        <v>26.171219861738862</v>
      </c>
      <c r="J24" s="118">
        <f t="shared" si="7"/>
        <v>24.512819943633488</v>
      </c>
      <c r="K24" s="118">
        <f t="shared" si="7"/>
        <v>21.391669078517811</v>
      </c>
      <c r="L24" s="118">
        <f t="shared" si="7"/>
        <v>23.250461142926167</v>
      </c>
      <c r="M24" s="118">
        <f t="shared" si="7"/>
        <v>24.644964310080823</v>
      </c>
      <c r="N24" s="118">
        <f t="shared" si="7"/>
        <v>30.971810161538805</v>
      </c>
      <c r="O24" s="118">
        <f t="shared" si="7"/>
        <v>30.272722361741714</v>
      </c>
      <c r="P24" s="118">
        <f t="shared" si="7"/>
        <v>31.591173882107789</v>
      </c>
      <c r="Q24" s="118">
        <f t="shared" si="7"/>
        <v>34.425031445092166</v>
      </c>
      <c r="R24" s="118">
        <f t="shared" ref="R24:V24" si="8">R25+R28+R30+R39</f>
        <v>33.30295903690952</v>
      </c>
      <c r="S24" s="118">
        <f t="shared" si="8"/>
        <v>43.204516390057101</v>
      </c>
      <c r="T24" s="118">
        <f t="shared" si="8"/>
        <v>36.139901404000575</v>
      </c>
      <c r="U24" s="118">
        <f t="shared" si="8"/>
        <v>39.560396868964453</v>
      </c>
      <c r="V24" s="118">
        <f t="shared" si="8"/>
        <v>36.289264117055474</v>
      </c>
      <c r="W24" s="118">
        <f t="shared" ref="W24" si="9">W25+W28+W30+W39</f>
        <v>30.85238527570559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2.0145302864160488</v>
      </c>
      <c r="C25" s="123">
        <f t="shared" si="10"/>
        <v>2.1668591599485536</v>
      </c>
      <c r="D25" s="123">
        <f t="shared" si="10"/>
        <v>3.0859361146540283</v>
      </c>
      <c r="E25" s="123">
        <f t="shared" si="10"/>
        <v>3.9169025668458675</v>
      </c>
      <c r="F25" s="123">
        <f t="shared" si="10"/>
        <v>3.4074869768995022</v>
      </c>
      <c r="G25" s="123">
        <f t="shared" si="10"/>
        <v>3.626754359883321</v>
      </c>
      <c r="H25" s="123">
        <f t="shared" si="10"/>
        <v>4.0219914411647331</v>
      </c>
      <c r="I25" s="123">
        <f t="shared" si="10"/>
        <v>3.767338789178325</v>
      </c>
      <c r="J25" s="123">
        <f t="shared" si="10"/>
        <v>3.5656707879686262</v>
      </c>
      <c r="K25" s="123">
        <f t="shared" si="10"/>
        <v>3.9741194942565228</v>
      </c>
      <c r="L25" s="123">
        <f t="shared" si="10"/>
        <v>4.116178966568298</v>
      </c>
      <c r="M25" s="123">
        <f t="shared" si="10"/>
        <v>4.0585061728086078</v>
      </c>
      <c r="N25" s="123">
        <f t="shared" si="10"/>
        <v>5.3796691492462223</v>
      </c>
      <c r="O25" s="123">
        <f t="shared" si="10"/>
        <v>5.8511119317905571</v>
      </c>
      <c r="P25" s="123">
        <f t="shared" si="10"/>
        <v>5.4664083032394002</v>
      </c>
      <c r="Q25" s="123">
        <f t="shared" si="10"/>
        <v>7.6646864137816406</v>
      </c>
      <c r="R25" s="123">
        <f t="shared" ref="R25:V25" si="11">SUM(R26:R27)</f>
        <v>5.4509963701061546</v>
      </c>
      <c r="S25" s="123">
        <f t="shared" si="11"/>
        <v>10.800013742889519</v>
      </c>
      <c r="T25" s="123">
        <f t="shared" si="11"/>
        <v>3.0532636360247505</v>
      </c>
      <c r="U25" s="123">
        <f t="shared" si="11"/>
        <v>8.0322145099045255</v>
      </c>
      <c r="V25" s="123">
        <f t="shared" si="11"/>
        <v>10.877893991816387</v>
      </c>
      <c r="W25" s="123">
        <f t="shared" ref="W25" si="12">SUM(W26:W27)</f>
        <v>8.8891703327959757</v>
      </c>
      <c r="DA25" s="130" t="s">
        <v>2936</v>
      </c>
    </row>
    <row r="26" spans="1:105" ht="12" customHeight="1" x14ac:dyDescent="0.25">
      <c r="A26" s="97" t="s">
        <v>74</v>
      </c>
      <c r="B26" s="99">
        <v>1.970806238781273</v>
      </c>
      <c r="C26" s="99">
        <v>2.1243967939912216</v>
      </c>
      <c r="D26" s="99">
        <v>3.0178848204209889</v>
      </c>
      <c r="E26" s="99">
        <v>3.8439082882909719</v>
      </c>
      <c r="F26" s="99">
        <v>3.3283662456860079</v>
      </c>
      <c r="G26" s="99">
        <v>3.5427940625753624</v>
      </c>
      <c r="H26" s="99">
        <v>3.9351937283659546</v>
      </c>
      <c r="I26" s="99">
        <v>3.6883484477479707</v>
      </c>
      <c r="J26" s="99">
        <v>3.4882768471230547</v>
      </c>
      <c r="K26" s="99">
        <v>3.8887947353996206</v>
      </c>
      <c r="L26" s="99">
        <v>4.0225380152938444</v>
      </c>
      <c r="M26" s="99">
        <v>3.9688589484630303</v>
      </c>
      <c r="N26" s="99">
        <v>5.29126956978455</v>
      </c>
      <c r="O26" s="99">
        <v>5.7342504578596207</v>
      </c>
      <c r="P26" s="99">
        <v>5.3595635974778668</v>
      </c>
      <c r="Q26" s="99">
        <v>7.5124787091986072</v>
      </c>
      <c r="R26" s="99">
        <v>5.3433848468357183</v>
      </c>
      <c r="S26" s="99">
        <v>10.57155971289062</v>
      </c>
      <c r="T26" s="99">
        <v>2.9790197740895814</v>
      </c>
      <c r="U26" s="99">
        <v>7.8524194539779932</v>
      </c>
      <c r="V26" s="99">
        <v>10.642469825276756</v>
      </c>
      <c r="W26" s="99">
        <v>8.6957774790967122</v>
      </c>
      <c r="DA26" s="63" t="s">
        <v>2937</v>
      </c>
    </row>
    <row r="27" spans="1:105" ht="12" customHeight="1" x14ac:dyDescent="0.25">
      <c r="A27" s="97" t="s">
        <v>53</v>
      </c>
      <c r="B27" s="99">
        <v>4.3724047634775685E-2</v>
      </c>
      <c r="C27" s="99">
        <v>4.2462365957332091E-2</v>
      </c>
      <c r="D27" s="99">
        <v>6.8051294233039225E-2</v>
      </c>
      <c r="E27" s="99">
        <v>7.2994278554895611E-2</v>
      </c>
      <c r="F27" s="99">
        <v>7.9120731213494347E-2</v>
      </c>
      <c r="G27" s="99">
        <v>8.3960297307958301E-2</v>
      </c>
      <c r="H27" s="99">
        <v>8.6797712798778875E-2</v>
      </c>
      <c r="I27" s="99">
        <v>7.899034143035441E-2</v>
      </c>
      <c r="J27" s="99">
        <v>7.7393940845571288E-2</v>
      </c>
      <c r="K27" s="99">
        <v>8.5324758856902133E-2</v>
      </c>
      <c r="L27" s="99">
        <v>9.3640951274453904E-2</v>
      </c>
      <c r="M27" s="99">
        <v>8.9647224345577342E-2</v>
      </c>
      <c r="N27" s="99">
        <v>8.8399579461671915E-2</v>
      </c>
      <c r="O27" s="99">
        <v>0.11686147393093599</v>
      </c>
      <c r="P27" s="99">
        <v>0.10684470576153299</v>
      </c>
      <c r="Q27" s="99">
        <v>0.15220770458303368</v>
      </c>
      <c r="R27" s="99">
        <v>0.10761152327043594</v>
      </c>
      <c r="S27" s="99">
        <v>0.228454029998898</v>
      </c>
      <c r="T27" s="99">
        <v>7.424386193516902E-2</v>
      </c>
      <c r="U27" s="99">
        <v>0.17979505592653183</v>
      </c>
      <c r="V27" s="99">
        <v>0.23542416653963266</v>
      </c>
      <c r="W27" s="99">
        <v>0.19339285369926432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4.6251929261806293</v>
      </c>
      <c r="C28" s="123">
        <f t="shared" si="13"/>
        <v>6.8742628071981651</v>
      </c>
      <c r="D28" s="123">
        <f t="shared" si="13"/>
        <v>6.1601535961414955</v>
      </c>
      <c r="E28" s="123">
        <f t="shared" si="13"/>
        <v>10.324039019987596</v>
      </c>
      <c r="F28" s="123">
        <f t="shared" si="13"/>
        <v>5.9354231322146838</v>
      </c>
      <c r="G28" s="123">
        <f t="shared" si="13"/>
        <v>5.9886810428806863</v>
      </c>
      <c r="H28" s="123">
        <f t="shared" si="13"/>
        <v>8.0981861971199276</v>
      </c>
      <c r="I28" s="123">
        <f t="shared" si="13"/>
        <v>8.0760269709490107</v>
      </c>
      <c r="J28" s="123">
        <f t="shared" si="13"/>
        <v>6.2418912662499597</v>
      </c>
      <c r="K28" s="123">
        <f t="shared" si="13"/>
        <v>5.3582848952434921</v>
      </c>
      <c r="L28" s="123">
        <f t="shared" si="13"/>
        <v>4.9064592545866468</v>
      </c>
      <c r="M28" s="123">
        <f t="shared" si="13"/>
        <v>6.6885842274160625</v>
      </c>
      <c r="N28" s="123">
        <f t="shared" si="13"/>
        <v>13.295982144262327</v>
      </c>
      <c r="O28" s="123">
        <f t="shared" si="13"/>
        <v>10.692948354689237</v>
      </c>
      <c r="P28" s="123">
        <f t="shared" si="13"/>
        <v>12.89106829129001</v>
      </c>
      <c r="Q28" s="123">
        <f t="shared" si="13"/>
        <v>12.801410006794377</v>
      </c>
      <c r="R28" s="123">
        <f t="shared" si="13"/>
        <v>13.873361506530724</v>
      </c>
      <c r="S28" s="123">
        <f t="shared" si="13"/>
        <v>19.535476844080343</v>
      </c>
      <c r="T28" s="123">
        <f t="shared" si="13"/>
        <v>18.503429219406591</v>
      </c>
      <c r="U28" s="123">
        <f t="shared" si="13"/>
        <v>17.111775480733062</v>
      </c>
      <c r="V28" s="123">
        <f t="shared" si="13"/>
        <v>11.681003367819985</v>
      </c>
      <c r="W28" s="123">
        <f t="shared" si="13"/>
        <v>10.28697035533523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4.6251929261806293</v>
      </c>
      <c r="C29" s="99">
        <f>RES_hhdet_tesh!C29/RES_summary!C$19</f>
        <v>6.8742628071981651</v>
      </c>
      <c r="D29" s="99">
        <f>RES_hhdet_tesh!D29/RES_summary!D$19</f>
        <v>6.1601535961414955</v>
      </c>
      <c r="E29" s="99">
        <f>RES_hhdet_tesh!E29/RES_summary!E$19</f>
        <v>10.324039019987596</v>
      </c>
      <c r="F29" s="99">
        <f>RES_hhdet_tesh!F29/RES_summary!F$19</f>
        <v>5.9354231322146838</v>
      </c>
      <c r="G29" s="99">
        <f>RES_hhdet_tesh!G29/RES_summary!G$19</f>
        <v>5.9886810428806863</v>
      </c>
      <c r="H29" s="99">
        <f>RES_hhdet_tesh!H29/RES_summary!H$19</f>
        <v>8.0981861971199276</v>
      </c>
      <c r="I29" s="99">
        <f>RES_hhdet_tesh!I29/RES_summary!I$19</f>
        <v>8.0760269709490107</v>
      </c>
      <c r="J29" s="99">
        <f>RES_hhdet_tesh!J29/RES_summary!J$19</f>
        <v>6.2418912662499597</v>
      </c>
      <c r="K29" s="99">
        <f>RES_hhdet_tesh!K29/RES_summary!K$19</f>
        <v>5.3582848952434921</v>
      </c>
      <c r="L29" s="99">
        <f>RES_hhdet_tesh!L29/RES_summary!L$19</f>
        <v>4.9064592545866468</v>
      </c>
      <c r="M29" s="99">
        <f>RES_hhdet_tesh!M29/RES_summary!M$19</f>
        <v>6.6885842274160625</v>
      </c>
      <c r="N29" s="99">
        <f>RES_hhdet_tesh!N29/RES_summary!N$19</f>
        <v>13.295982144262327</v>
      </c>
      <c r="O29" s="99">
        <f>RES_hhdet_tesh!O29/RES_summary!O$19</f>
        <v>10.692948354689237</v>
      </c>
      <c r="P29" s="99">
        <f>RES_hhdet_tesh!P29/RES_summary!P$19</f>
        <v>12.89106829129001</v>
      </c>
      <c r="Q29" s="99">
        <f>RES_hhdet_tesh!Q29/RES_summary!Q$19</f>
        <v>12.801410006794377</v>
      </c>
      <c r="R29" s="99">
        <f>RES_hhdet_tesh!R29/RES_summary!R$19</f>
        <v>13.873361506530724</v>
      </c>
      <c r="S29" s="99">
        <f>RES_hhdet_tesh!S29/RES_summary!S$19</f>
        <v>19.535476844080343</v>
      </c>
      <c r="T29" s="99">
        <f>RES_hhdet_tesh!T29/RES_summary!T$19</f>
        <v>18.503429219406591</v>
      </c>
      <c r="U29" s="99">
        <f>RES_hhdet_tesh!U29/RES_summary!U$19</f>
        <v>17.111775480733062</v>
      </c>
      <c r="V29" s="99">
        <f>RES_hhdet_tesh!V29/RES_summary!V$19</f>
        <v>11.681003367819985</v>
      </c>
      <c r="W29" s="99">
        <f>RES_hhdet_tesh!W29/RES_summary!W$19</f>
        <v>10.28697035533523</v>
      </c>
      <c r="DA29" s="63" t="s">
        <v>2940</v>
      </c>
    </row>
    <row r="30" spans="1:105" ht="12" customHeight="1" x14ac:dyDescent="0.25">
      <c r="A30" s="121" t="s">
        <v>55</v>
      </c>
      <c r="B30" s="123">
        <v>7.311232518400324</v>
      </c>
      <c r="C30" s="123">
        <v>6.1072688160562327</v>
      </c>
      <c r="D30" s="123">
        <v>7.4712584100849071</v>
      </c>
      <c r="E30" s="123">
        <v>7.2911992216793955</v>
      </c>
      <c r="F30" s="123">
        <v>8.7836618994835245</v>
      </c>
      <c r="G30" s="123">
        <v>9.0417177288960175</v>
      </c>
      <c r="H30" s="123">
        <v>9.3046239841147713</v>
      </c>
      <c r="I30" s="123">
        <v>9.1292409856770398</v>
      </c>
      <c r="J30" s="123">
        <v>8.9955655428873662</v>
      </c>
      <c r="K30" s="123">
        <v>6.1026897716843687</v>
      </c>
      <c r="L30" s="123">
        <v>8.133740936327575</v>
      </c>
      <c r="M30" s="123">
        <v>8.1470998653663962</v>
      </c>
      <c r="N30" s="123">
        <v>7.1118137049833328</v>
      </c>
      <c r="O30" s="123">
        <v>7.7953242495462272</v>
      </c>
      <c r="P30" s="123">
        <v>7.7153220521875889</v>
      </c>
      <c r="Q30" s="123">
        <v>8.0799378886648014</v>
      </c>
      <c r="R30" s="123">
        <v>7.8465293155519609</v>
      </c>
      <c r="S30" s="123">
        <v>8.219367965985299</v>
      </c>
      <c r="T30" s="123">
        <v>9.7384737279706481</v>
      </c>
      <c r="U30" s="123">
        <v>9.8662363818680969</v>
      </c>
      <c r="V30" s="123">
        <v>9.3871509956143644</v>
      </c>
      <c r="W30" s="123">
        <v>7.6492971140783137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7.311232518400324</v>
      </c>
      <c r="C35" s="102">
        <v>6.1072688160562327</v>
      </c>
      <c r="D35" s="102">
        <v>7.4711299722080735</v>
      </c>
      <c r="E35" s="102">
        <v>7.2910212016014588</v>
      </c>
      <c r="F35" s="102">
        <v>8.783517432608134</v>
      </c>
      <c r="G35" s="102">
        <v>9.0415759721157816</v>
      </c>
      <c r="H35" s="102">
        <v>9.3046401028029475</v>
      </c>
      <c r="I35" s="102">
        <v>9.1291791196331467</v>
      </c>
      <c r="J35" s="102">
        <v>8.9954143837210054</v>
      </c>
      <c r="K35" s="102">
        <v>6.1044376143412791</v>
      </c>
      <c r="L35" s="102">
        <v>8.12899934837146</v>
      </c>
      <c r="M35" s="102">
        <v>8.1454812955123312</v>
      </c>
      <c r="N35" s="102">
        <v>7.1084334223065069</v>
      </c>
      <c r="O35" s="102">
        <v>7.8008451201070921</v>
      </c>
      <c r="P35" s="102">
        <v>7.7322446323840488</v>
      </c>
      <c r="Q35" s="102">
        <v>8.1033186419122032</v>
      </c>
      <c r="R35" s="102">
        <v>7.8602601205694471</v>
      </c>
      <c r="S35" s="102">
        <v>8.2144937125853943</v>
      </c>
      <c r="T35" s="102">
        <v>9.7253314482858091</v>
      </c>
      <c r="U35" s="102">
        <v>9.862495146112078</v>
      </c>
      <c r="V35" s="102">
        <v>9.3879247463987632</v>
      </c>
      <c r="W35" s="102">
        <v>7.6573263354990484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7.4758423996907162</v>
      </c>
      <c r="E36" s="105">
        <v>7.295988226375405</v>
      </c>
      <c r="F36" s="105">
        <v>8.7870115406447411</v>
      </c>
      <c r="G36" s="105">
        <v>9.0442177814158544</v>
      </c>
      <c r="H36" s="105">
        <v>9.304402161782015</v>
      </c>
      <c r="I36" s="105">
        <v>9.1299462384396666</v>
      </c>
      <c r="J36" s="105">
        <v>8.9971320786231068</v>
      </c>
      <c r="K36" s="105">
        <v>6.0954588623793446</v>
      </c>
      <c r="L36" s="105">
        <v>8.1448443533504342</v>
      </c>
      <c r="M36" s="105">
        <v>8.1499758985604629</v>
      </c>
      <c r="N36" s="105">
        <v>7.1154095430044171</v>
      </c>
      <c r="O36" s="105">
        <v>7.7878790330039198</v>
      </c>
      <c r="P36" s="105">
        <v>7.6926577888346097</v>
      </c>
      <c r="Q36" s="105">
        <v>8.0473146158701923</v>
      </c>
      <c r="R36" s="105">
        <v>7.8264103999292196</v>
      </c>
      <c r="S36" s="105">
        <v>8.2276586675806573</v>
      </c>
      <c r="T36" s="105">
        <v>9.7647084493438037</v>
      </c>
      <c r="U36" s="105">
        <v>9.8753405226117117</v>
      </c>
      <c r="V36" s="105">
        <v>9.3843397096408321</v>
      </c>
      <c r="W36" s="105">
        <v>7.6204065155480736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1.3036938229102253</v>
      </c>
      <c r="E37" s="99">
        <v>1.2711152710076041</v>
      </c>
      <c r="F37" s="99">
        <v>1.5286094474008012</v>
      </c>
      <c r="G37" s="99">
        <v>1.5773881855702225</v>
      </c>
      <c r="H37" s="99">
        <v>1.6203293098648006</v>
      </c>
      <c r="I37" s="99">
        <v>1.5848490148796344</v>
      </c>
      <c r="J37" s="99">
        <v>1.5655785642310549</v>
      </c>
      <c r="K37" s="99">
        <v>2.7385234936716736</v>
      </c>
      <c r="L37" s="99">
        <v>0.84892377388968221</v>
      </c>
      <c r="M37" s="99">
        <v>1.4251539542673335</v>
      </c>
      <c r="N37" s="99">
        <v>1.2469521386404094</v>
      </c>
      <c r="O37" s="99">
        <v>1.0045155845548155</v>
      </c>
      <c r="P37" s="99">
        <v>0.76326491351167736</v>
      </c>
      <c r="Q37" s="99">
        <v>0.94772518755140056</v>
      </c>
      <c r="R37" s="99">
        <v>0.77521418137411391</v>
      </c>
      <c r="S37" s="99">
        <v>1.0686266413714802</v>
      </c>
      <c r="T37" s="99">
        <v>2.4393295094778029</v>
      </c>
      <c r="U37" s="99">
        <v>2.1823380643590622</v>
      </c>
      <c r="V37" s="99">
        <v>1.3921051414765999</v>
      </c>
      <c r="W37" s="99">
        <v>1.3121732236689017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6.17214857678049</v>
      </c>
      <c r="E38" s="99">
        <v>6.0248729553678002</v>
      </c>
      <c r="F38" s="99">
        <v>7.2584020932439408</v>
      </c>
      <c r="G38" s="99">
        <v>7.466829595845633</v>
      </c>
      <c r="H38" s="99">
        <v>7.6840728519172146</v>
      </c>
      <c r="I38" s="99">
        <v>7.5450972235600338</v>
      </c>
      <c r="J38" s="99">
        <v>7.4315535143920526</v>
      </c>
      <c r="K38" s="99">
        <v>3.3569353687076706</v>
      </c>
      <c r="L38" s="99">
        <v>7.295920579460752</v>
      </c>
      <c r="M38" s="99">
        <v>6.7248219442931312</v>
      </c>
      <c r="N38" s="99">
        <v>5.8684574043640065</v>
      </c>
      <c r="O38" s="99">
        <v>6.7833634484491041</v>
      </c>
      <c r="P38" s="99">
        <v>6.9293928753229332</v>
      </c>
      <c r="Q38" s="99">
        <v>7.099589428318791</v>
      </c>
      <c r="R38" s="99">
        <v>7.0511962185551047</v>
      </c>
      <c r="S38" s="99">
        <v>7.1590320262091769</v>
      </c>
      <c r="T38" s="99">
        <v>7.325378939865999</v>
      </c>
      <c r="U38" s="99">
        <v>7.6930024582526482</v>
      </c>
      <c r="V38" s="99">
        <v>7.9922345681642328</v>
      </c>
      <c r="W38" s="99">
        <v>6.3082332918791728</v>
      </c>
      <c r="DA38" s="63" t="s">
        <v>2949</v>
      </c>
    </row>
    <row r="39" spans="1:105" ht="12" customHeight="1" x14ac:dyDescent="0.25">
      <c r="A39" s="121" t="s">
        <v>54</v>
      </c>
      <c r="B39" s="123">
        <v>6.7140527364364502</v>
      </c>
      <c r="C39" s="123">
        <v>6.0589363192048182</v>
      </c>
      <c r="D39" s="123">
        <v>6.1658352003602577</v>
      </c>
      <c r="E39" s="123">
        <v>5.8158108375256719</v>
      </c>
      <c r="F39" s="123">
        <v>6.5260712982295477</v>
      </c>
      <c r="G39" s="123">
        <v>6.3332307589375887</v>
      </c>
      <c r="H39" s="123">
        <v>5.6343137030294903</v>
      </c>
      <c r="I39" s="123">
        <v>5.1986131159344859</v>
      </c>
      <c r="J39" s="123">
        <v>5.7096923465275369</v>
      </c>
      <c r="K39" s="123">
        <v>5.9565749173334268</v>
      </c>
      <c r="L39" s="123">
        <v>6.0940819854436485</v>
      </c>
      <c r="M39" s="123">
        <v>5.7507740444897539</v>
      </c>
      <c r="N39" s="123">
        <v>5.1843451630469186</v>
      </c>
      <c r="O39" s="123">
        <v>5.9333378257156912</v>
      </c>
      <c r="P39" s="123">
        <v>5.5183752353907938</v>
      </c>
      <c r="Q39" s="123">
        <v>5.8789971358513435</v>
      </c>
      <c r="R39" s="123">
        <v>6.1320718447206781</v>
      </c>
      <c r="S39" s="123">
        <v>4.6496578371019419</v>
      </c>
      <c r="T39" s="123">
        <v>4.8447348205985818</v>
      </c>
      <c r="U39" s="123">
        <v>4.5501704964587706</v>
      </c>
      <c r="V39" s="123">
        <v>4.3432157618047347</v>
      </c>
      <c r="W39" s="123">
        <v>4.026947473496068</v>
      </c>
      <c r="DA39" s="130" t="s">
        <v>2950</v>
      </c>
    </row>
    <row r="40" spans="1:105" ht="12" customHeight="1" x14ac:dyDescent="0.25">
      <c r="A40" s="97" t="s">
        <v>50</v>
      </c>
      <c r="B40" s="99">
        <v>6.5486160022860647</v>
      </c>
      <c r="C40" s="99">
        <v>6.373514350738624</v>
      </c>
      <c r="D40" s="99">
        <v>6.1330488005189627</v>
      </c>
      <c r="E40" s="99">
        <v>5.5989099656288026</v>
      </c>
      <c r="F40" s="99">
        <v>6.5584912929312571</v>
      </c>
      <c r="G40" s="99">
        <v>6.3369468118053129</v>
      </c>
      <c r="H40" s="99">
        <v>5.5092492403359454</v>
      </c>
      <c r="I40" s="99">
        <v>5.1283099829557406</v>
      </c>
      <c r="J40" s="99">
        <v>5.8710674345969709</v>
      </c>
      <c r="K40" s="99">
        <v>6.2843298652184849</v>
      </c>
      <c r="L40" s="99">
        <v>5.9026721101672477</v>
      </c>
      <c r="M40" s="99">
        <v>5.4962328489374261</v>
      </c>
      <c r="N40" s="99">
        <v>5.4933795541704855</v>
      </c>
      <c r="O40" s="99">
        <v>5.9461195404200513</v>
      </c>
      <c r="P40" s="99">
        <v>5.531312144098826</v>
      </c>
      <c r="Q40" s="99">
        <v>5.801759167689001</v>
      </c>
      <c r="R40" s="99">
        <v>5.5001993500638511</v>
      </c>
      <c r="S40" s="99">
        <v>5.1158277553337452</v>
      </c>
      <c r="T40" s="99">
        <v>4.9203560889071642</v>
      </c>
      <c r="U40" s="99">
        <v>4.4695613179761189</v>
      </c>
      <c r="V40" s="99">
        <v>4.2709859040369329</v>
      </c>
      <c r="W40" s="99">
        <v>4.0646036321748173</v>
      </c>
      <c r="DA40" s="63" t="s">
        <v>2951</v>
      </c>
    </row>
    <row r="41" spans="1:105" ht="12" customHeight="1" x14ac:dyDescent="0.25">
      <c r="A41" s="109" t="s">
        <v>120</v>
      </c>
      <c r="B41" s="110">
        <v>7.4275986856655489</v>
      </c>
      <c r="C41" s="110">
        <v>4.7091156906823493</v>
      </c>
      <c r="D41" s="110">
        <v>6.2852330699266155</v>
      </c>
      <c r="E41" s="110">
        <v>6.5286052438065507</v>
      </c>
      <c r="F41" s="110">
        <v>6.4253997331435029</v>
      </c>
      <c r="G41" s="110">
        <v>6.3220129677235892</v>
      </c>
      <c r="H41" s="110">
        <v>6.0173220238412322</v>
      </c>
      <c r="I41" s="110">
        <v>5.4260654137760618</v>
      </c>
      <c r="J41" s="110">
        <v>5.1361896368044828</v>
      </c>
      <c r="K41" s="110">
        <v>4.7349015438893645</v>
      </c>
      <c r="L41" s="110">
        <v>6.8190804636107671</v>
      </c>
      <c r="M41" s="110">
        <v>6.659286460186232</v>
      </c>
      <c r="N41" s="110">
        <v>4.0324825684170387</v>
      </c>
      <c r="O41" s="110">
        <v>5.8923109863081669</v>
      </c>
      <c r="P41" s="110">
        <v>5.4798475211526121</v>
      </c>
      <c r="Q41" s="110">
        <v>6.0984458881746191</v>
      </c>
      <c r="R41" s="110">
        <v>7.8849195339737079</v>
      </c>
      <c r="S41" s="110">
        <v>3.2682531795504333</v>
      </c>
      <c r="T41" s="110">
        <v>4.6090045303318092</v>
      </c>
      <c r="U41" s="110">
        <v>4.8051522393551496</v>
      </c>
      <c r="V41" s="110">
        <v>4.5486312050690874</v>
      </c>
      <c r="W41" s="110">
        <v>3.912911333196547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20.743476057236109</v>
      </c>
      <c r="C43" s="118">
        <f t="shared" si="14"/>
        <v>21.494988344049137</v>
      </c>
      <c r="D43" s="118">
        <f t="shared" si="14"/>
        <v>23.697534939927305</v>
      </c>
      <c r="E43" s="118">
        <f t="shared" si="14"/>
        <v>28.612326395783207</v>
      </c>
      <c r="F43" s="118">
        <f t="shared" si="14"/>
        <v>25.423952018639227</v>
      </c>
      <c r="G43" s="118">
        <f t="shared" si="14"/>
        <v>25.030281778078496</v>
      </c>
      <c r="H43" s="118">
        <f t="shared" si="14"/>
        <v>25.792495929006755</v>
      </c>
      <c r="I43" s="118">
        <f t="shared" si="14"/>
        <v>24.276608802675483</v>
      </c>
      <c r="J43" s="118">
        <f t="shared" si="14"/>
        <v>23.259698148857801</v>
      </c>
      <c r="K43" s="118">
        <f t="shared" si="14"/>
        <v>21.388444566951147</v>
      </c>
      <c r="L43" s="118">
        <f t="shared" si="14"/>
        <v>25.046046800281829</v>
      </c>
      <c r="M43" s="118">
        <f t="shared" si="14"/>
        <v>28.089548676458101</v>
      </c>
      <c r="N43" s="118">
        <f t="shared" si="14"/>
        <v>36.273456265378478</v>
      </c>
      <c r="O43" s="118">
        <f t="shared" si="14"/>
        <v>32.989067445324977</v>
      </c>
      <c r="P43" s="118">
        <f t="shared" si="14"/>
        <v>33.971373288503024</v>
      </c>
      <c r="Q43" s="118">
        <f t="shared" si="14"/>
        <v>34.518915402690808</v>
      </c>
      <c r="R43" s="118">
        <f t="shared" ref="R43:V43" si="15">R44+R47+R49+R58</f>
        <v>33.818420579913393</v>
      </c>
      <c r="S43" s="118">
        <f t="shared" si="15"/>
        <v>39.624115682208291</v>
      </c>
      <c r="T43" s="118">
        <f t="shared" si="15"/>
        <v>33.653894710355758</v>
      </c>
      <c r="U43" s="118">
        <f t="shared" si="15"/>
        <v>35.221173251518721</v>
      </c>
      <c r="V43" s="118">
        <f t="shared" si="15"/>
        <v>39.381719765977863</v>
      </c>
      <c r="W43" s="118">
        <f t="shared" ref="W43" si="16">W44+W47+W49+W58</f>
        <v>42.257270378065016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2.0913517401185846</v>
      </c>
      <c r="C44" s="123">
        <f t="shared" si="17"/>
        <v>2.2400781898550002</v>
      </c>
      <c r="D44" s="123">
        <f t="shared" si="17"/>
        <v>2.7884884632912694</v>
      </c>
      <c r="E44" s="123">
        <f t="shared" si="17"/>
        <v>3.2834036912895646</v>
      </c>
      <c r="F44" s="123">
        <f t="shared" si="17"/>
        <v>3.5776439987949207</v>
      </c>
      <c r="G44" s="123">
        <f t="shared" si="17"/>
        <v>3.6870695989456101</v>
      </c>
      <c r="H44" s="123">
        <f t="shared" si="17"/>
        <v>3.7535544657615953</v>
      </c>
      <c r="I44" s="123">
        <f t="shared" si="17"/>
        <v>3.7547890363168706</v>
      </c>
      <c r="J44" s="123">
        <f t="shared" si="17"/>
        <v>3.8441659140671782</v>
      </c>
      <c r="K44" s="123">
        <f t="shared" si="17"/>
        <v>3.9551357562736276</v>
      </c>
      <c r="L44" s="123">
        <f t="shared" si="17"/>
        <v>4.3678174034531168</v>
      </c>
      <c r="M44" s="123">
        <f t="shared" si="17"/>
        <v>4.6670580825377312</v>
      </c>
      <c r="N44" s="123">
        <f t="shared" si="17"/>
        <v>5.2464351413308439</v>
      </c>
      <c r="O44" s="123">
        <f t="shared" si="17"/>
        <v>5.6850864549840336</v>
      </c>
      <c r="P44" s="123">
        <f t="shared" si="17"/>
        <v>5.7284615687365212</v>
      </c>
      <c r="Q44" s="123">
        <f t="shared" si="17"/>
        <v>6.3871396724995098</v>
      </c>
      <c r="R44" s="123">
        <f t="shared" ref="R44:V44" si="18">SUM(R45:R46)</f>
        <v>6.859347890696978</v>
      </c>
      <c r="S44" s="123">
        <f t="shared" si="18"/>
        <v>9.6256641985558922</v>
      </c>
      <c r="T44" s="123">
        <f t="shared" si="18"/>
        <v>4.1717887175025341</v>
      </c>
      <c r="U44" s="123">
        <f t="shared" si="18"/>
        <v>5.9635380731142709</v>
      </c>
      <c r="V44" s="123">
        <f t="shared" si="18"/>
        <v>8.0645011755021567</v>
      </c>
      <c r="W44" s="123">
        <f t="shared" ref="W44" si="19">SUM(W45:W46)</f>
        <v>10.172498485235936</v>
      </c>
      <c r="DA44" s="130" t="s">
        <v>2954</v>
      </c>
    </row>
    <row r="45" spans="1:105" ht="12" customHeight="1" x14ac:dyDescent="0.25">
      <c r="A45" s="97" t="s">
        <v>216</v>
      </c>
      <c r="B45" s="99">
        <v>2.0459603336340999</v>
      </c>
      <c r="C45" s="99">
        <v>2.1961810037208909</v>
      </c>
      <c r="D45" s="99">
        <v>2.7269965069348934</v>
      </c>
      <c r="E45" s="99">
        <v>3.2222151170118134</v>
      </c>
      <c r="F45" s="99">
        <v>3.4945722772813177</v>
      </c>
      <c r="G45" s="99">
        <v>3.6017129883223951</v>
      </c>
      <c r="H45" s="99">
        <v>3.6725498322958909</v>
      </c>
      <c r="I45" s="99">
        <v>3.6760618273837156</v>
      </c>
      <c r="J45" s="99">
        <v>3.7607271540005565</v>
      </c>
      <c r="K45" s="99">
        <v>3.8702185802455595</v>
      </c>
      <c r="L45" s="99">
        <v>4.2684518073567306</v>
      </c>
      <c r="M45" s="99">
        <v>4.5639687227722483</v>
      </c>
      <c r="N45" s="99">
        <v>5.1602248842871434</v>
      </c>
      <c r="O45" s="99">
        <v>5.5715409288858986</v>
      </c>
      <c r="P45" s="99">
        <v>5.6164948518677509</v>
      </c>
      <c r="Q45" s="99">
        <v>6.2603018847650569</v>
      </c>
      <c r="R45" s="99">
        <v>6.7239332205996325</v>
      </c>
      <c r="S45" s="99">
        <v>9.4220513300978315</v>
      </c>
      <c r="T45" s="99">
        <v>4.070346542018398</v>
      </c>
      <c r="U45" s="99">
        <v>5.8300487769739053</v>
      </c>
      <c r="V45" s="99">
        <v>7.8899656937968921</v>
      </c>
      <c r="W45" s="99">
        <v>9.951185535021331</v>
      </c>
      <c r="DA45" s="63" t="s">
        <v>2955</v>
      </c>
    </row>
    <row r="46" spans="1:105" ht="12" customHeight="1" x14ac:dyDescent="0.25">
      <c r="A46" s="97" t="s">
        <v>53</v>
      </c>
      <c r="B46" s="99">
        <v>4.539140648448458E-2</v>
      </c>
      <c r="C46" s="99">
        <v>4.389718613410918E-2</v>
      </c>
      <c r="D46" s="99">
        <v>6.149195635637586E-2</v>
      </c>
      <c r="E46" s="99">
        <v>6.1188574277751297E-2</v>
      </c>
      <c r="F46" s="99">
        <v>8.3071721513602897E-2</v>
      </c>
      <c r="G46" s="99">
        <v>8.5356610623215035E-2</v>
      </c>
      <c r="H46" s="99">
        <v>8.1004633465704259E-2</v>
      </c>
      <c r="I46" s="99">
        <v>7.8727208933154949E-2</v>
      </c>
      <c r="J46" s="99">
        <v>8.3438760066621848E-2</v>
      </c>
      <c r="K46" s="99">
        <v>8.4917176028068225E-2</v>
      </c>
      <c r="L46" s="99">
        <v>9.9365596096385955E-2</v>
      </c>
      <c r="M46" s="99">
        <v>0.10308935976548306</v>
      </c>
      <c r="N46" s="99">
        <v>8.6210257043700791E-2</v>
      </c>
      <c r="O46" s="99">
        <v>0.11354552609813497</v>
      </c>
      <c r="P46" s="99">
        <v>0.11196671686877074</v>
      </c>
      <c r="Q46" s="99">
        <v>0.12683778773445287</v>
      </c>
      <c r="R46" s="99">
        <v>0.13541467009734556</v>
      </c>
      <c r="S46" s="99">
        <v>0.20361286845806012</v>
      </c>
      <c r="T46" s="99">
        <v>0.10144217548413605</v>
      </c>
      <c r="U46" s="99">
        <v>0.13348929614036512</v>
      </c>
      <c r="V46" s="99">
        <v>0.17453548170526512</v>
      </c>
      <c r="W46" s="99">
        <v>0.22131295021460515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4.6268483839693308</v>
      </c>
      <c r="C47" s="123">
        <f t="shared" si="20"/>
        <v>7.0881555156562568</v>
      </c>
      <c r="D47" s="123">
        <f t="shared" si="20"/>
        <v>7.2753148514434764</v>
      </c>
      <c r="E47" s="123">
        <f t="shared" si="20"/>
        <v>12.25671287391045</v>
      </c>
      <c r="F47" s="123">
        <f t="shared" si="20"/>
        <v>6.5304468113985656</v>
      </c>
      <c r="G47" s="123">
        <f t="shared" si="20"/>
        <v>5.9660041788822848</v>
      </c>
      <c r="H47" s="123">
        <f t="shared" si="20"/>
        <v>7.1220523653822569</v>
      </c>
      <c r="I47" s="123">
        <f t="shared" si="20"/>
        <v>6.217248958789229</v>
      </c>
      <c r="J47" s="123">
        <f t="shared" si="20"/>
        <v>4.6813288008093439</v>
      </c>
      <c r="K47" s="123">
        <f t="shared" si="20"/>
        <v>5.3161155678323881</v>
      </c>
      <c r="L47" s="123">
        <f t="shared" si="20"/>
        <v>6.500778178438317</v>
      </c>
      <c r="M47" s="123">
        <f t="shared" si="20"/>
        <v>9.5767605691151196</v>
      </c>
      <c r="N47" s="123">
        <f t="shared" si="20"/>
        <v>18.698293624089374</v>
      </c>
      <c r="O47" s="123">
        <f t="shared" si="20"/>
        <v>13.570395788202783</v>
      </c>
      <c r="P47" s="123">
        <f t="shared" si="20"/>
        <v>14.996831899460428</v>
      </c>
      <c r="Q47" s="123">
        <f t="shared" si="20"/>
        <v>14.157726761256015</v>
      </c>
      <c r="R47" s="123">
        <f t="shared" si="20"/>
        <v>12.962955018610726</v>
      </c>
      <c r="S47" s="123">
        <f t="shared" si="20"/>
        <v>17.129766904205052</v>
      </c>
      <c r="T47" s="123">
        <f t="shared" si="20"/>
        <v>14.877019679659229</v>
      </c>
      <c r="U47" s="123">
        <f t="shared" si="20"/>
        <v>14.807092266015127</v>
      </c>
      <c r="V47" s="123">
        <f t="shared" si="20"/>
        <v>17.565954279341081</v>
      </c>
      <c r="W47" s="123">
        <f t="shared" si="20"/>
        <v>20.426602055456193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4.6268483839693308</v>
      </c>
      <c r="C48" s="99">
        <f>RES_hhdet_tesh!C48/RES_summary!C$19</f>
        <v>7.0881555156562568</v>
      </c>
      <c r="D48" s="99">
        <f>RES_hhdet_tesh!D48/RES_summary!D$19</f>
        <v>7.2753148514434764</v>
      </c>
      <c r="E48" s="99">
        <f>RES_hhdet_tesh!E48/RES_summary!E$19</f>
        <v>12.25671287391045</v>
      </c>
      <c r="F48" s="99">
        <f>RES_hhdet_tesh!F48/RES_summary!F$19</f>
        <v>6.5304468113985656</v>
      </c>
      <c r="G48" s="99">
        <f>RES_hhdet_tesh!G48/RES_summary!G$19</f>
        <v>5.9660041788822848</v>
      </c>
      <c r="H48" s="99">
        <f>RES_hhdet_tesh!H48/RES_summary!H$19</f>
        <v>7.1220523653822569</v>
      </c>
      <c r="I48" s="99">
        <f>RES_hhdet_tesh!I48/RES_summary!I$19</f>
        <v>6.217248958789229</v>
      </c>
      <c r="J48" s="99">
        <f>RES_hhdet_tesh!J48/RES_summary!J$19</f>
        <v>4.6813288008093439</v>
      </c>
      <c r="K48" s="99">
        <f>RES_hhdet_tesh!K48/RES_summary!K$19</f>
        <v>5.3161155678323881</v>
      </c>
      <c r="L48" s="99">
        <f>RES_hhdet_tesh!L48/RES_summary!L$19</f>
        <v>6.500778178438317</v>
      </c>
      <c r="M48" s="99">
        <f>RES_hhdet_tesh!M48/RES_summary!M$19</f>
        <v>9.5767605691151196</v>
      </c>
      <c r="N48" s="99">
        <f>RES_hhdet_tesh!N48/RES_summary!N$19</f>
        <v>18.698293624089374</v>
      </c>
      <c r="O48" s="99">
        <f>RES_hhdet_tesh!O48/RES_summary!O$19</f>
        <v>13.570395788202783</v>
      </c>
      <c r="P48" s="99">
        <f>RES_hhdet_tesh!P48/RES_summary!P$19</f>
        <v>14.996831899460428</v>
      </c>
      <c r="Q48" s="99">
        <f>RES_hhdet_tesh!Q48/RES_summary!Q$19</f>
        <v>14.157726761256015</v>
      </c>
      <c r="R48" s="99">
        <f>RES_hhdet_tesh!R48/RES_summary!R$19</f>
        <v>12.962955018610726</v>
      </c>
      <c r="S48" s="99">
        <f>RES_hhdet_tesh!S48/RES_summary!S$19</f>
        <v>17.129766904205052</v>
      </c>
      <c r="T48" s="99">
        <f>RES_hhdet_tesh!T48/RES_summary!T$19</f>
        <v>14.877019679659229</v>
      </c>
      <c r="U48" s="99">
        <f>RES_hhdet_tesh!U48/RES_summary!U$19</f>
        <v>14.807092266015127</v>
      </c>
      <c r="V48" s="99">
        <f>RES_hhdet_tesh!V48/RES_summary!V$19</f>
        <v>17.565954279341081</v>
      </c>
      <c r="W48" s="99">
        <f>RES_hhdet_tesh!W48/RES_summary!W$19</f>
        <v>20.426602055456193</v>
      </c>
      <c r="DA48" s="63" t="s">
        <v>2958</v>
      </c>
    </row>
    <row r="49" spans="1:105" ht="12" customHeight="1" x14ac:dyDescent="0.25">
      <c r="A49" s="121" t="s">
        <v>55</v>
      </c>
      <c r="B49" s="123">
        <v>7.3112325184003248</v>
      </c>
      <c r="C49" s="123">
        <v>6.1074860266200997</v>
      </c>
      <c r="D49" s="123">
        <v>7.4719178440323795</v>
      </c>
      <c r="E49" s="123">
        <v>7.2920634452812036</v>
      </c>
      <c r="F49" s="123">
        <v>8.784925955396373</v>
      </c>
      <c r="G49" s="123">
        <v>9.0433985909603702</v>
      </c>
      <c r="H49" s="123">
        <v>9.3060591047369812</v>
      </c>
      <c r="I49" s="123">
        <v>9.1233221525114203</v>
      </c>
      <c r="J49" s="123">
        <v>8.98144965843934</v>
      </c>
      <c r="K49" s="123">
        <v>6.0903586563390588</v>
      </c>
      <c r="L49" s="123">
        <v>8.1153337180809544</v>
      </c>
      <c r="M49" s="123">
        <v>8.1318824764678048</v>
      </c>
      <c r="N49" s="123">
        <v>7.1045521560298646</v>
      </c>
      <c r="O49" s="123">
        <v>7.7987547791867007</v>
      </c>
      <c r="P49" s="123">
        <v>7.7268139561305089</v>
      </c>
      <c r="Q49" s="123">
        <v>8.0960643433276172</v>
      </c>
      <c r="R49" s="123">
        <v>7.8642442052276715</v>
      </c>
      <c r="S49" s="123">
        <v>8.2410162647331688</v>
      </c>
      <c r="T49" s="123">
        <v>9.7654368322221803</v>
      </c>
      <c r="U49" s="123">
        <v>9.8903475499531641</v>
      </c>
      <c r="V49" s="123">
        <v>9.3857917863275944</v>
      </c>
      <c r="W49" s="123">
        <v>7.6447744335155612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7.3112325184003248</v>
      </c>
      <c r="C54" s="102">
        <v>6.1074860266200997</v>
      </c>
      <c r="D54" s="102">
        <v>7.4719178440323795</v>
      </c>
      <c r="E54" s="102">
        <v>7.292043505569958</v>
      </c>
      <c r="F54" s="102">
        <v>8.7848796636709654</v>
      </c>
      <c r="G54" s="102">
        <v>9.0432754248349845</v>
      </c>
      <c r="H54" s="102">
        <v>9.3060113101928632</v>
      </c>
      <c r="I54" s="102">
        <v>9.1238683009325996</v>
      </c>
      <c r="J54" s="102">
        <v>8.9823839867071165</v>
      </c>
      <c r="K54" s="102">
        <v>6.0935443616012961</v>
      </c>
      <c r="L54" s="102">
        <v>8.1120876290985517</v>
      </c>
      <c r="M54" s="102">
        <v>8.1311677611786308</v>
      </c>
      <c r="N54" s="102">
        <v>7.1014249550152178</v>
      </c>
      <c r="O54" s="102">
        <v>7.8089634912910704</v>
      </c>
      <c r="P54" s="102">
        <v>7.7486363665566405</v>
      </c>
      <c r="Q54" s="102">
        <v>8.1250005140244106</v>
      </c>
      <c r="R54" s="102">
        <v>7.8844130733378854</v>
      </c>
      <c r="S54" s="102">
        <v>8.24145304675082</v>
      </c>
      <c r="T54" s="102">
        <v>9.7567218550116976</v>
      </c>
      <c r="U54" s="102">
        <v>9.8868471539063112</v>
      </c>
      <c r="V54" s="102">
        <v>9.384590158519563</v>
      </c>
      <c r="W54" s="102">
        <v>7.651486029588102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7.2998399326679477</v>
      </c>
      <c r="F55" s="105">
        <v>8.7913927081676384</v>
      </c>
      <c r="G55" s="105">
        <v>9.0481910164801622</v>
      </c>
      <c r="H55" s="105">
        <v>9.3070997223112073</v>
      </c>
      <c r="I55" s="105">
        <v>9.1156050753201381</v>
      </c>
      <c r="J55" s="105">
        <v>8.9712906353123838</v>
      </c>
      <c r="K55" s="105">
        <v>6.0771764276677391</v>
      </c>
      <c r="L55" s="105">
        <v>8.1243847305032606</v>
      </c>
      <c r="M55" s="105">
        <v>8.1334533258296773</v>
      </c>
      <c r="N55" s="105">
        <v>7.1090698988549113</v>
      </c>
      <c r="O55" s="105">
        <v>7.7813260897716763</v>
      </c>
      <c r="P55" s="105">
        <v>7.6905481099788808</v>
      </c>
      <c r="Q55" s="105">
        <v>8.0492021976807298</v>
      </c>
      <c r="R55" s="105">
        <v>7.831952841586646</v>
      </c>
      <c r="S55" s="105">
        <v>8.240195881741931</v>
      </c>
      <c r="T55" s="105">
        <v>9.7843249345810772</v>
      </c>
      <c r="U55" s="105">
        <v>9.8993572649955119</v>
      </c>
      <c r="V55" s="105">
        <v>9.3899276215738325</v>
      </c>
      <c r="W55" s="105">
        <v>7.6263974442693163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1.2717863196080101</v>
      </c>
      <c r="F56" s="99">
        <v>1.5293716057336055</v>
      </c>
      <c r="G56" s="99">
        <v>1.5780811514187225</v>
      </c>
      <c r="H56" s="99">
        <v>1.62079908065873</v>
      </c>
      <c r="I56" s="99">
        <v>1.5823595612017454</v>
      </c>
      <c r="J56" s="99">
        <v>1.5610819302634182</v>
      </c>
      <c r="K56" s="99">
        <v>2.7303096941678722</v>
      </c>
      <c r="L56" s="99">
        <v>0.8467913009428375</v>
      </c>
      <c r="M56" s="99">
        <v>1.422264717519272</v>
      </c>
      <c r="N56" s="99">
        <v>1.2458411368375375</v>
      </c>
      <c r="O56" s="99">
        <v>1.003670356531422</v>
      </c>
      <c r="P56" s="99">
        <v>0.76305559133804568</v>
      </c>
      <c r="Q56" s="99">
        <v>0.94794748640646076</v>
      </c>
      <c r="R56" s="99">
        <v>0.77576316604942752</v>
      </c>
      <c r="S56" s="99">
        <v>1.0702550026833211</v>
      </c>
      <c r="T56" s="99">
        <v>2.4442299191070056</v>
      </c>
      <c r="U56" s="99">
        <v>2.1876454915780119</v>
      </c>
      <c r="V56" s="99">
        <v>1.3929340714996741</v>
      </c>
      <c r="W56" s="99">
        <v>1.3132048138126655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6.0280536130599378</v>
      </c>
      <c r="F57" s="99">
        <v>7.2620211024340335</v>
      </c>
      <c r="G57" s="99">
        <v>7.4701098650614384</v>
      </c>
      <c r="H57" s="99">
        <v>7.6863006416524753</v>
      </c>
      <c r="I57" s="99">
        <v>7.5332455141183932</v>
      </c>
      <c r="J57" s="99">
        <v>7.4102087050489667</v>
      </c>
      <c r="K57" s="99">
        <v>3.3468667334998661</v>
      </c>
      <c r="L57" s="99">
        <v>7.2775934295604232</v>
      </c>
      <c r="M57" s="99">
        <v>6.7111886083104073</v>
      </c>
      <c r="N57" s="99">
        <v>5.8632287620173731</v>
      </c>
      <c r="O57" s="99">
        <v>6.7776557332402527</v>
      </c>
      <c r="P57" s="99">
        <v>6.9274925186408369</v>
      </c>
      <c r="Q57" s="99">
        <v>7.1012547112742688</v>
      </c>
      <c r="R57" s="99">
        <v>7.0561896755372189</v>
      </c>
      <c r="S57" s="99">
        <v>7.1699408790586103</v>
      </c>
      <c r="T57" s="99">
        <v>7.3400950154740707</v>
      </c>
      <c r="U57" s="99">
        <v>7.7117117734175</v>
      </c>
      <c r="V57" s="99">
        <v>7.9969935500741585</v>
      </c>
      <c r="W57" s="99">
        <v>6.3131926304566521</v>
      </c>
      <c r="DA57" s="63" t="s">
        <v>2967</v>
      </c>
    </row>
    <row r="58" spans="1:105" ht="12" customHeight="1" x14ac:dyDescent="0.25">
      <c r="A58" s="121" t="s">
        <v>54</v>
      </c>
      <c r="B58" s="123">
        <v>6.7140434147478674</v>
      </c>
      <c r="C58" s="123">
        <v>6.0592686119177799</v>
      </c>
      <c r="D58" s="123">
        <v>6.1618137811601796</v>
      </c>
      <c r="E58" s="123">
        <v>5.7801463853019879</v>
      </c>
      <c r="F58" s="123">
        <v>6.5309352530493658</v>
      </c>
      <c r="G58" s="123">
        <v>6.3338094092902315</v>
      </c>
      <c r="H58" s="123">
        <v>5.6108299931259236</v>
      </c>
      <c r="I58" s="123">
        <v>5.1812486550579653</v>
      </c>
      <c r="J58" s="123">
        <v>5.7527537755419402</v>
      </c>
      <c r="K58" s="123">
        <v>6.0268345865060722</v>
      </c>
      <c r="L58" s="123">
        <v>6.0621175003094416</v>
      </c>
      <c r="M58" s="123">
        <v>5.7138475483374451</v>
      </c>
      <c r="N58" s="123">
        <v>5.2241753439283967</v>
      </c>
      <c r="O58" s="123">
        <v>5.9348304229514568</v>
      </c>
      <c r="P58" s="123">
        <v>5.5192658641755648</v>
      </c>
      <c r="Q58" s="123">
        <v>5.8779846256076693</v>
      </c>
      <c r="R58" s="123">
        <v>6.1318734653780167</v>
      </c>
      <c r="S58" s="123">
        <v>4.6276683147141791</v>
      </c>
      <c r="T58" s="123">
        <v>4.8396494809718122</v>
      </c>
      <c r="U58" s="123">
        <v>4.5601953624361613</v>
      </c>
      <c r="V58" s="123">
        <v>4.3654725248070347</v>
      </c>
      <c r="W58" s="123">
        <v>4.0133954038573281</v>
      </c>
      <c r="DA58" s="130" t="s">
        <v>2968</v>
      </c>
    </row>
    <row r="59" spans="1:105" ht="12" customHeight="1" x14ac:dyDescent="0.25">
      <c r="A59" s="97" t="s">
        <v>50</v>
      </c>
      <c r="B59" s="99">
        <v>6.5486160022860664</v>
      </c>
      <c r="C59" s="99">
        <v>6.373514350738624</v>
      </c>
      <c r="D59" s="99">
        <v>6.1330488005189636</v>
      </c>
      <c r="E59" s="99">
        <v>5.5989099656288026</v>
      </c>
      <c r="F59" s="99">
        <v>6.5584912929312553</v>
      </c>
      <c r="G59" s="99">
        <v>6.3369468118053121</v>
      </c>
      <c r="H59" s="99">
        <v>5.5092492403359445</v>
      </c>
      <c r="I59" s="99">
        <v>5.1283099829557397</v>
      </c>
      <c r="J59" s="99">
        <v>5.8710674345969656</v>
      </c>
      <c r="K59" s="99">
        <v>6.2843298652184876</v>
      </c>
      <c r="L59" s="99">
        <v>5.9026721101672486</v>
      </c>
      <c r="M59" s="99">
        <v>5.4962328489374288</v>
      </c>
      <c r="N59" s="99">
        <v>5.4933795541704944</v>
      </c>
      <c r="O59" s="99">
        <v>5.9461195404200486</v>
      </c>
      <c r="P59" s="99">
        <v>5.5313121440988366</v>
      </c>
      <c r="Q59" s="99">
        <v>5.8017591676889868</v>
      </c>
      <c r="R59" s="99">
        <v>5.5001993500638431</v>
      </c>
      <c r="S59" s="99">
        <v>5.1158277553337683</v>
      </c>
      <c r="T59" s="99">
        <v>4.920356088907206</v>
      </c>
      <c r="U59" s="99">
        <v>4.4695613179761322</v>
      </c>
      <c r="V59" s="99">
        <v>4.2709859040369267</v>
      </c>
      <c r="W59" s="99">
        <v>4.0646036321748342</v>
      </c>
      <c r="DA59" s="63" t="s">
        <v>2969</v>
      </c>
    </row>
    <row r="60" spans="1:105" ht="12" customHeight="1" x14ac:dyDescent="0.25">
      <c r="A60" s="109" t="s">
        <v>120</v>
      </c>
      <c r="B60" s="110">
        <v>7.427598685665548</v>
      </c>
      <c r="C60" s="110">
        <v>4.7091156906823493</v>
      </c>
      <c r="D60" s="110">
        <v>6.2852330699266163</v>
      </c>
      <c r="E60" s="110">
        <v>6.5286052438065507</v>
      </c>
      <c r="F60" s="110">
        <v>6.4253997331435029</v>
      </c>
      <c r="G60" s="110">
        <v>6.3220129677235875</v>
      </c>
      <c r="H60" s="110">
        <v>6.0173220238412339</v>
      </c>
      <c r="I60" s="110">
        <v>5.42606541377606</v>
      </c>
      <c r="J60" s="110">
        <v>5.1361896368044828</v>
      </c>
      <c r="K60" s="110">
        <v>4.7349015438893618</v>
      </c>
      <c r="L60" s="110">
        <v>6.8190804636107654</v>
      </c>
      <c r="M60" s="110">
        <v>6.659286460186232</v>
      </c>
      <c r="N60" s="110">
        <v>4.0324825684170396</v>
      </c>
      <c r="O60" s="110">
        <v>5.8923109863081686</v>
      </c>
      <c r="P60" s="110">
        <v>5.4798475211526174</v>
      </c>
      <c r="Q60" s="110">
        <v>6.0984458881746058</v>
      </c>
      <c r="R60" s="110">
        <v>7.8849195339737337</v>
      </c>
      <c r="S60" s="110">
        <v>3.268253179550439</v>
      </c>
      <c r="T60" s="110">
        <v>4.6090045303318021</v>
      </c>
      <c r="U60" s="110">
        <v>4.8051522393551576</v>
      </c>
      <c r="V60" s="110">
        <v>4.5486312050690918</v>
      </c>
      <c r="W60" s="110">
        <v>3.9129113331965608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2972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2973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</v>
      </c>
      <c r="C67" s="99">
        <f>RES_hhdet_tesh!C67/RES_summary!C$19</f>
        <v>0</v>
      </c>
      <c r="D67" s="99">
        <f>RES_hhdet_tesh!D67/RES_summary!D$19</f>
        <v>0</v>
      </c>
      <c r="E67" s="99">
        <f>RES_hhdet_tesh!E67/RES_summary!E$19</f>
        <v>0</v>
      </c>
      <c r="F67" s="99">
        <f>RES_hhdet_tesh!F67/RES_summary!F$19</f>
        <v>0</v>
      </c>
      <c r="G67" s="99">
        <f>RES_hhdet_tesh!G67/RES_summary!G$19</f>
        <v>0</v>
      </c>
      <c r="H67" s="99">
        <f>RES_hhdet_tesh!H67/RES_summary!H$19</f>
        <v>0</v>
      </c>
      <c r="I67" s="99">
        <f>RES_hhdet_tesh!I67/RES_summary!I$19</f>
        <v>0</v>
      </c>
      <c r="J67" s="99">
        <f>RES_hhdet_tesh!J67/RES_summary!J$19</f>
        <v>0</v>
      </c>
      <c r="K67" s="99">
        <f>RES_hhdet_tesh!K67/RES_summary!K$19</f>
        <v>0</v>
      </c>
      <c r="L67" s="99">
        <f>RES_hhdet_tesh!L67/RES_summary!L$19</f>
        <v>0</v>
      </c>
      <c r="M67" s="99">
        <f>RES_hhdet_tesh!M67/RES_summary!M$19</f>
        <v>0</v>
      </c>
      <c r="N67" s="99">
        <f>RES_hhdet_tesh!N67/RES_summary!N$19</f>
        <v>0</v>
      </c>
      <c r="O67" s="99">
        <f>RES_hhdet_tesh!O67/RES_summary!O$19</f>
        <v>0</v>
      </c>
      <c r="P67" s="99">
        <f>RES_hhdet_tesh!P67/RES_summary!P$19</f>
        <v>0</v>
      </c>
      <c r="Q67" s="99">
        <f>RES_hhdet_tesh!Q67/RES_summary!Q$19</f>
        <v>0</v>
      </c>
      <c r="R67" s="99">
        <f>RES_hhdet_tesh!R67/RES_summary!R$19</f>
        <v>0</v>
      </c>
      <c r="S67" s="99">
        <f>RES_hhdet_tesh!S67/RES_summary!S$19</f>
        <v>0</v>
      </c>
      <c r="T67" s="99">
        <f>RES_hhdet_tesh!T67/RES_summary!T$19</f>
        <v>0</v>
      </c>
      <c r="U67" s="99">
        <f>RES_hhdet_tesh!U67/RES_summary!U$19</f>
        <v>0</v>
      </c>
      <c r="V67" s="99">
        <f>RES_hhdet_tesh!V67/RES_summary!V$19</f>
        <v>0</v>
      </c>
      <c r="W67" s="99">
        <f>RES_hhdet_tesh!W67/RES_summary!W$19</f>
        <v>0</v>
      </c>
      <c r="DA67" s="63" t="s">
        <v>2976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2977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2986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2987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22.909903262697775</v>
      </c>
      <c r="M81" s="118">
        <f t="shared" si="28"/>
        <v>30.148512242394382</v>
      </c>
      <c r="N81" s="118">
        <f t="shared" si="28"/>
        <v>39.365559680769053</v>
      </c>
      <c r="O81" s="118">
        <f t="shared" si="28"/>
        <v>36.228307117246182</v>
      </c>
      <c r="P81" s="118">
        <f t="shared" si="28"/>
        <v>36.184213494127832</v>
      </c>
      <c r="Q81" s="118">
        <f t="shared" si="28"/>
        <v>36.619272784832653</v>
      </c>
      <c r="R81" s="118">
        <f t="shared" ref="R81:V81" si="29">R82+R85+R87+R100</f>
        <v>34.227753876879369</v>
      </c>
      <c r="S81" s="118">
        <f t="shared" si="29"/>
        <v>37.670719018610029</v>
      </c>
      <c r="T81" s="118">
        <f t="shared" si="29"/>
        <v>32.597996008074361</v>
      </c>
      <c r="U81" s="118">
        <f t="shared" si="29"/>
        <v>30.117755186071072</v>
      </c>
      <c r="V81" s="118">
        <f t="shared" si="29"/>
        <v>27.564133098487272</v>
      </c>
      <c r="W81" s="118">
        <f t="shared" ref="W81" si="30">W82+W85+W87+W100</f>
        <v>29.145734436079021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6.7387096137468889</v>
      </c>
      <c r="M82" s="123">
        <f t="shared" si="31"/>
        <v>5.009022842055578</v>
      </c>
      <c r="N82" s="123">
        <f t="shared" si="31"/>
        <v>5.7463430903804174</v>
      </c>
      <c r="O82" s="123">
        <f t="shared" si="31"/>
        <v>5.1215381066898589</v>
      </c>
      <c r="P82" s="123">
        <f t="shared" si="31"/>
        <v>5.9954570694440825</v>
      </c>
      <c r="Q82" s="123">
        <f t="shared" si="31"/>
        <v>6.5640826457646257</v>
      </c>
      <c r="R82" s="123">
        <f t="shared" ref="R82:V82" si="32">SUM(R83:R84)</f>
        <v>6.0881562288056941</v>
      </c>
      <c r="S82" s="123">
        <f t="shared" si="32"/>
        <v>7.8651671512492127</v>
      </c>
      <c r="T82" s="123">
        <f t="shared" si="32"/>
        <v>7.6450850657889831</v>
      </c>
      <c r="U82" s="123">
        <f t="shared" si="32"/>
        <v>9.6422352729296676</v>
      </c>
      <c r="V82" s="123">
        <f t="shared" si="32"/>
        <v>8.8414303269151659</v>
      </c>
      <c r="W82" s="123">
        <f t="shared" ref="W82" si="33">SUM(W83:W84)</f>
        <v>10.273774026123803</v>
      </c>
      <c r="DA82" s="130" t="s">
        <v>2990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6.676540150730311</v>
      </c>
      <c r="M83" s="99">
        <v>4.9641712432547429</v>
      </c>
      <c r="N83" s="99">
        <v>5.7081970678707634</v>
      </c>
      <c r="O83" s="99">
        <v>5.080125824753579</v>
      </c>
      <c r="P83" s="99">
        <v>5.9480267030428022</v>
      </c>
      <c r="Q83" s="99">
        <v>6.5113132691114055</v>
      </c>
      <c r="R83" s="99">
        <v>6.0395039057019071</v>
      </c>
      <c r="S83" s="99">
        <v>7.7977625176656611</v>
      </c>
      <c r="T83" s="99">
        <v>7.5696242524319564</v>
      </c>
      <c r="U83" s="99">
        <v>9.5547263178743105</v>
      </c>
      <c r="V83" s="99">
        <v>8.7638832930484156</v>
      </c>
      <c r="W83" s="99">
        <v>10.183184992073716</v>
      </c>
      <c r="DA83" s="63" t="s">
        <v>2991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6.2169463016577754E-2</v>
      </c>
      <c r="M84" s="99">
        <v>4.4851598800835245E-2</v>
      </c>
      <c r="N84" s="99">
        <v>3.8146022509654202E-2</v>
      </c>
      <c r="O84" s="99">
        <v>4.141228193628009E-2</v>
      </c>
      <c r="P84" s="99">
        <v>4.7430366401280379E-2</v>
      </c>
      <c r="Q84" s="99">
        <v>5.2769376653220103E-2</v>
      </c>
      <c r="R84" s="99">
        <v>4.8652323103787178E-2</v>
      </c>
      <c r="S84" s="99">
        <v>6.7404633583551685E-2</v>
      </c>
      <c r="T84" s="99">
        <v>7.5460813357026826E-2</v>
      </c>
      <c r="U84" s="99">
        <v>8.7508955055356413E-2</v>
      </c>
      <c r="V84" s="99">
        <v>7.7547033866751089E-2</v>
      </c>
      <c r="W84" s="99">
        <v>9.0589034050085893E-2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1.8147793860595398</v>
      </c>
      <c r="M85" s="123">
        <f t="shared" si="34"/>
        <v>11.106338177885885</v>
      </c>
      <c r="N85" s="123">
        <f t="shared" si="34"/>
        <v>21.520753535393069</v>
      </c>
      <c r="O85" s="123">
        <f t="shared" si="34"/>
        <v>17.398467793898099</v>
      </c>
      <c r="P85" s="123">
        <f t="shared" si="34"/>
        <v>16.98610567982416</v>
      </c>
      <c r="Q85" s="123">
        <f t="shared" si="34"/>
        <v>16.101374476928306</v>
      </c>
      <c r="R85" s="123">
        <f t="shared" si="34"/>
        <v>14.080043318490574</v>
      </c>
      <c r="S85" s="123">
        <f t="shared" si="34"/>
        <v>16.948538072818707</v>
      </c>
      <c r="T85" s="123">
        <f t="shared" si="34"/>
        <v>10.363418070147691</v>
      </c>
      <c r="U85" s="123">
        <f t="shared" si="34"/>
        <v>6.0747840244215903</v>
      </c>
      <c r="V85" s="123">
        <f t="shared" si="34"/>
        <v>5.0089086860399101</v>
      </c>
      <c r="W85" s="123">
        <f t="shared" si="34"/>
        <v>7.2058091923182337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</v>
      </c>
      <c r="C86" s="99">
        <f>RES_hhdet_tesh!C86/RES_summary!C$19</f>
        <v>0</v>
      </c>
      <c r="D86" s="99">
        <f>RES_hhdet_tesh!D86/RES_summary!D$19</f>
        <v>0</v>
      </c>
      <c r="E86" s="99">
        <f>RES_hhdet_tesh!E86/RES_summary!E$19</f>
        <v>0</v>
      </c>
      <c r="F86" s="99">
        <f>RES_hhdet_tesh!F86/RES_summary!F$19</f>
        <v>0</v>
      </c>
      <c r="G86" s="99">
        <f>RES_hhdet_tesh!G86/RES_summary!G$19</f>
        <v>0</v>
      </c>
      <c r="H86" s="99">
        <f>RES_hhdet_tesh!H86/RES_summary!H$19</f>
        <v>0</v>
      </c>
      <c r="I86" s="99">
        <f>RES_hhdet_tesh!I86/RES_summary!I$19</f>
        <v>0</v>
      </c>
      <c r="J86" s="99">
        <f>RES_hhdet_tesh!J86/RES_summary!J$19</f>
        <v>0</v>
      </c>
      <c r="K86" s="99">
        <f>RES_hhdet_tesh!K86/RES_summary!K$19</f>
        <v>0</v>
      </c>
      <c r="L86" s="99">
        <f>RES_hhdet_tesh!L86/RES_summary!L$19</f>
        <v>1.8147793860595398</v>
      </c>
      <c r="M86" s="99">
        <f>RES_hhdet_tesh!M86/RES_summary!M$19</f>
        <v>11.106338177885885</v>
      </c>
      <c r="N86" s="99">
        <f>RES_hhdet_tesh!N86/RES_summary!N$19</f>
        <v>21.520753535393069</v>
      </c>
      <c r="O86" s="99">
        <f>RES_hhdet_tesh!O86/RES_summary!O$19</f>
        <v>17.398467793898099</v>
      </c>
      <c r="P86" s="99">
        <f>RES_hhdet_tesh!P86/RES_summary!P$19</f>
        <v>16.98610567982416</v>
      </c>
      <c r="Q86" s="99">
        <f>RES_hhdet_tesh!Q86/RES_summary!Q$19</f>
        <v>16.101374476928306</v>
      </c>
      <c r="R86" s="99">
        <f>RES_hhdet_tesh!R86/RES_summary!R$19</f>
        <v>14.080043318490574</v>
      </c>
      <c r="S86" s="99">
        <f>RES_hhdet_tesh!S86/RES_summary!S$19</f>
        <v>16.948538072818707</v>
      </c>
      <c r="T86" s="99">
        <f>RES_hhdet_tesh!T86/RES_summary!T$19</f>
        <v>10.363418070147691</v>
      </c>
      <c r="U86" s="99">
        <f>RES_hhdet_tesh!U86/RES_summary!U$19</f>
        <v>6.0747840244215903</v>
      </c>
      <c r="V86" s="99">
        <f>RES_hhdet_tesh!V86/RES_summary!V$19</f>
        <v>5.0089086860399101</v>
      </c>
      <c r="W86" s="99">
        <f>RES_hhdet_tesh!W86/RES_summary!W$19</f>
        <v>7.2058091923182337</v>
      </c>
      <c r="DA86" s="63" t="s">
        <v>2994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8.1030395384892238</v>
      </c>
      <c r="M87" s="123">
        <v>8.1121476741698775</v>
      </c>
      <c r="N87" s="123">
        <v>7.0932128422836032</v>
      </c>
      <c r="O87" s="123">
        <v>7.7800239148667885</v>
      </c>
      <c r="P87" s="123">
        <v>7.6885024814414669</v>
      </c>
      <c r="Q87" s="123">
        <v>8.0548646292889252</v>
      </c>
      <c r="R87" s="123">
        <v>7.8316757397815362</v>
      </c>
      <c r="S87" s="123">
        <v>8.2191642536426048</v>
      </c>
      <c r="T87" s="123">
        <v>9.7395605230784703</v>
      </c>
      <c r="U87" s="123">
        <v>9.85545017467423</v>
      </c>
      <c r="V87" s="123">
        <v>9.3794168562334743</v>
      </c>
      <c r="W87" s="123">
        <v>7.6355607829980281</v>
      </c>
      <c r="DA87" s="130" t="s">
        <v>2995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8.056077855853081</v>
      </c>
      <c r="M96" s="102">
        <v>8.0860350981171809</v>
      </c>
      <c r="N96" s="102">
        <v>7.0706867199161563</v>
      </c>
      <c r="O96" s="102">
        <v>7.8020137595124472</v>
      </c>
      <c r="P96" s="102">
        <v>7.7158309222115902</v>
      </c>
      <c r="Q96" s="102">
        <v>8.0949011649905138</v>
      </c>
      <c r="R96" s="102">
        <v>7.8571021106905361</v>
      </c>
      <c r="S96" s="102">
        <v>8.2165451433285721</v>
      </c>
      <c r="T96" s="102">
        <v>9.7286163610183554</v>
      </c>
      <c r="U96" s="102">
        <v>9.8516181540915539</v>
      </c>
      <c r="V96" s="102">
        <v>9.3800917634202587</v>
      </c>
      <c r="W96" s="102">
        <v>7.6463490042613982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8.1044484914376138</v>
      </c>
      <c r="M97" s="105">
        <v>8.1174617855221651</v>
      </c>
      <c r="N97" s="105">
        <v>7.0987565805786232</v>
      </c>
      <c r="O97" s="105">
        <v>7.772131194695028</v>
      </c>
      <c r="P97" s="105">
        <v>7.6767220960982234</v>
      </c>
      <c r="Q97" s="105">
        <v>8.0344197426150785</v>
      </c>
      <c r="R97" s="105">
        <v>7.8152514597915745</v>
      </c>
      <c r="S97" s="105">
        <v>8.2214084809754446</v>
      </c>
      <c r="T97" s="105">
        <v>9.7553341243857581</v>
      </c>
      <c r="U97" s="105">
        <v>9.8617446311219545</v>
      </c>
      <c r="V97" s="105">
        <v>9.3782277340472362</v>
      </c>
      <c r="W97" s="105">
        <v>7.6159701714099111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0.84471337942947955</v>
      </c>
      <c r="M98" s="99">
        <v>1.4194683403044499</v>
      </c>
      <c r="N98" s="99">
        <v>1.2440337617028576</v>
      </c>
      <c r="O98" s="99">
        <v>1.0024843577037954</v>
      </c>
      <c r="P98" s="99">
        <v>0.7616837753053407</v>
      </c>
      <c r="Q98" s="99">
        <v>0.94620656963256677</v>
      </c>
      <c r="R98" s="99">
        <v>0.77410887661730132</v>
      </c>
      <c r="S98" s="99">
        <v>1.0678148532079548</v>
      </c>
      <c r="T98" s="99">
        <v>2.4369877019757924</v>
      </c>
      <c r="U98" s="99">
        <v>2.1793335267991618</v>
      </c>
      <c r="V98" s="99">
        <v>1.3911984700525359</v>
      </c>
      <c r="W98" s="99">
        <v>1.3114093205913959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7.2597351120081344</v>
      </c>
      <c r="M99" s="99">
        <v>6.6979934452177146</v>
      </c>
      <c r="N99" s="99">
        <v>5.8547228188757652</v>
      </c>
      <c r="O99" s="99">
        <v>6.7696468369912308</v>
      </c>
      <c r="P99" s="99">
        <v>6.9150383207928821</v>
      </c>
      <c r="Q99" s="99">
        <v>7.0882131729825106</v>
      </c>
      <c r="R99" s="99">
        <v>7.0411425831742722</v>
      </c>
      <c r="S99" s="99">
        <v>7.1535936277674885</v>
      </c>
      <c r="T99" s="99">
        <v>7.3183464224099621</v>
      </c>
      <c r="U99" s="99">
        <v>7.6824111043227932</v>
      </c>
      <c r="V99" s="99">
        <v>7.9870292639946978</v>
      </c>
      <c r="W99" s="99">
        <v>6.3045608508185138</v>
      </c>
      <c r="DA99" s="63" t="s">
        <v>3007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6.2533747244021205</v>
      </c>
      <c r="M100" s="123">
        <v>5.9210035482830392</v>
      </c>
      <c r="N100" s="123">
        <v>5.0052502127119647</v>
      </c>
      <c r="O100" s="123">
        <v>5.9282773017914359</v>
      </c>
      <c r="P100" s="123">
        <v>5.5141482634181251</v>
      </c>
      <c r="Q100" s="123">
        <v>5.898951032850797</v>
      </c>
      <c r="R100" s="123">
        <v>6.2278785898015636</v>
      </c>
      <c r="S100" s="123">
        <v>4.6378495408995031</v>
      </c>
      <c r="T100" s="123">
        <v>4.8499323490592161</v>
      </c>
      <c r="U100" s="123">
        <v>4.5452857140455851</v>
      </c>
      <c r="V100" s="123">
        <v>4.3343772292987195</v>
      </c>
      <c r="W100" s="123">
        <v>4.0305904346389552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5.9026721101672495</v>
      </c>
      <c r="M102" s="99">
        <v>5.4962328489374306</v>
      </c>
      <c r="N102" s="99">
        <v>5.4933795541704917</v>
      </c>
      <c r="O102" s="99">
        <v>5.9461195404200575</v>
      </c>
      <c r="P102" s="99">
        <v>5.5313121440988322</v>
      </c>
      <c r="Q102" s="99">
        <v>5.8017591676889992</v>
      </c>
      <c r="R102" s="99">
        <v>5.5001993500638342</v>
      </c>
      <c r="S102" s="99">
        <v>5.1158277553337506</v>
      </c>
      <c r="T102" s="99">
        <v>4.9203560889071722</v>
      </c>
      <c r="U102" s="99">
        <v>4.4695613179761224</v>
      </c>
      <c r="V102" s="99">
        <v>4.2709859040369391</v>
      </c>
      <c r="W102" s="99">
        <v>4.06460363217482</v>
      </c>
      <c r="DA102" s="63" t="s">
        <v>3010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6.8190804636107645</v>
      </c>
      <c r="M103" s="110">
        <v>6.6592864601862285</v>
      </c>
      <c r="N103" s="110">
        <v>4.032482568417036</v>
      </c>
      <c r="O103" s="110">
        <v>5.892310986308174</v>
      </c>
      <c r="P103" s="110">
        <v>5.4798475211526245</v>
      </c>
      <c r="Q103" s="110">
        <v>6.0984458881746173</v>
      </c>
      <c r="R103" s="110">
        <v>7.8849195339737346</v>
      </c>
      <c r="S103" s="110">
        <v>3.2682531795504328</v>
      </c>
      <c r="T103" s="110">
        <v>4.6090045303318092</v>
      </c>
      <c r="U103" s="110">
        <v>4.8051522393551496</v>
      </c>
      <c r="V103" s="110">
        <v>4.5486312050690847</v>
      </c>
      <c r="W103" s="110">
        <v>3.9129113331965431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58.237070431342303</v>
      </c>
      <c r="C143" s="118">
        <f t="shared" si="49"/>
        <v>55.800166622409158</v>
      </c>
      <c r="D143" s="118">
        <f t="shared" si="49"/>
        <v>45.710749979595327</v>
      </c>
      <c r="E143" s="118">
        <f t="shared" si="49"/>
        <v>55.507735058863865</v>
      </c>
      <c r="F143" s="118">
        <f t="shared" si="49"/>
        <v>37.872866030875358</v>
      </c>
      <c r="G143" s="118">
        <f t="shared" si="49"/>
        <v>36.351100388788325</v>
      </c>
      <c r="H143" s="118">
        <f t="shared" si="49"/>
        <v>41.827943457544386</v>
      </c>
      <c r="I143" s="118">
        <f t="shared" si="49"/>
        <v>42.310580080820351</v>
      </c>
      <c r="J143" s="118">
        <f t="shared" si="49"/>
        <v>38.8783618594464</v>
      </c>
      <c r="K143" s="118">
        <f t="shared" si="49"/>
        <v>37.991148064369213</v>
      </c>
      <c r="L143" s="118">
        <f t="shared" si="49"/>
        <v>38.900388632194804</v>
      </c>
      <c r="M143" s="118">
        <f t="shared" si="49"/>
        <v>38.81788870487685</v>
      </c>
      <c r="N143" s="118">
        <f t="shared" si="49"/>
        <v>53.366065713501378</v>
      </c>
      <c r="O143" s="118">
        <f t="shared" si="49"/>
        <v>44.358471950281512</v>
      </c>
      <c r="P143" s="118">
        <f t="shared" si="49"/>
        <v>43.723054763970609</v>
      </c>
      <c r="Q143" s="118">
        <f t="shared" si="49"/>
        <v>45.215632238427212</v>
      </c>
      <c r="R143" s="118">
        <f t="shared" ref="R143:V143" si="50">R144+R146+R148+R157</f>
        <v>43.117426195564285</v>
      </c>
      <c r="S143" s="118">
        <f t="shared" si="50"/>
        <v>53.233008875419742</v>
      </c>
      <c r="T143" s="118">
        <f t="shared" si="50"/>
        <v>49.429111906416544</v>
      </c>
      <c r="U143" s="118">
        <f t="shared" si="50"/>
        <v>53.205781346518734</v>
      </c>
      <c r="V143" s="118">
        <f t="shared" si="50"/>
        <v>55.357822799959571</v>
      </c>
      <c r="W143" s="118">
        <f t="shared" ref="W143" si="51">W144+W146+W148+W157</f>
        <v>72.015962622013731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2.0730350784651987</v>
      </c>
      <c r="C144" s="123">
        <f t="shared" si="52"/>
        <v>1.9218491250269152</v>
      </c>
      <c r="D144" s="123">
        <f t="shared" si="52"/>
        <v>2.6322854606290269</v>
      </c>
      <c r="E144" s="123">
        <f t="shared" si="52"/>
        <v>3.9644835504676994</v>
      </c>
      <c r="F144" s="123">
        <f t="shared" si="52"/>
        <v>3.7101535556362539</v>
      </c>
      <c r="G144" s="123">
        <f t="shared" si="52"/>
        <v>3.3960960601309509</v>
      </c>
      <c r="H144" s="123">
        <f t="shared" si="52"/>
        <v>3.8995934209980421</v>
      </c>
      <c r="I144" s="123">
        <f t="shared" si="52"/>
        <v>4.1467825546155721</v>
      </c>
      <c r="J144" s="123">
        <f t="shared" si="52"/>
        <v>3.7862244136475538</v>
      </c>
      <c r="K144" s="123">
        <f t="shared" si="52"/>
        <v>3.2602552921161645</v>
      </c>
      <c r="L144" s="123">
        <f t="shared" si="52"/>
        <v>4.8468832943188938</v>
      </c>
      <c r="M144" s="123">
        <f t="shared" si="52"/>
        <v>4.6236189584285716</v>
      </c>
      <c r="N144" s="123">
        <f t="shared" si="52"/>
        <v>5.6006803992387661</v>
      </c>
      <c r="O144" s="123">
        <f t="shared" si="52"/>
        <v>5.5441589270458946</v>
      </c>
      <c r="P144" s="123">
        <f t="shared" si="52"/>
        <v>5.325455721057569</v>
      </c>
      <c r="Q144" s="123">
        <f t="shared" si="52"/>
        <v>7.0918193064209261</v>
      </c>
      <c r="R144" s="123">
        <f t="shared" si="52"/>
        <v>5.8672921100317232</v>
      </c>
      <c r="S144" s="123">
        <f t="shared" si="52"/>
        <v>7.9914117961996958</v>
      </c>
      <c r="T144" s="123">
        <f t="shared" si="52"/>
        <v>7.7805156952182015</v>
      </c>
      <c r="U144" s="123">
        <f t="shared" si="52"/>
        <v>9.0161298118299591</v>
      </c>
      <c r="V144" s="123">
        <f t="shared" si="52"/>
        <v>9.2492229432962976</v>
      </c>
      <c r="W144" s="123">
        <f t="shared" si="52"/>
        <v>10.251081112720858</v>
      </c>
      <c r="DA144" s="130" t="s">
        <v>3049</v>
      </c>
    </row>
    <row r="145" spans="1:105" ht="12" customHeight="1" x14ac:dyDescent="0.25">
      <c r="A145" s="97" t="s">
        <v>53</v>
      </c>
      <c r="B145" s="99">
        <v>2.0730350784651987</v>
      </c>
      <c r="C145" s="99">
        <v>1.9218491250269152</v>
      </c>
      <c r="D145" s="99">
        <v>2.6322854606290269</v>
      </c>
      <c r="E145" s="99">
        <v>3.9644835504676994</v>
      </c>
      <c r="F145" s="99">
        <v>3.7101535556362539</v>
      </c>
      <c r="G145" s="99">
        <v>3.3960960601309509</v>
      </c>
      <c r="H145" s="99">
        <v>3.8995934209980421</v>
      </c>
      <c r="I145" s="99">
        <v>4.1467825546155721</v>
      </c>
      <c r="J145" s="99">
        <v>3.7862244136475538</v>
      </c>
      <c r="K145" s="99">
        <v>3.2602552921161645</v>
      </c>
      <c r="L145" s="99">
        <v>4.8468832943188938</v>
      </c>
      <c r="M145" s="99">
        <v>4.6236189584285716</v>
      </c>
      <c r="N145" s="99">
        <v>5.6006803992387661</v>
      </c>
      <c r="O145" s="99">
        <v>5.5441589270458946</v>
      </c>
      <c r="P145" s="99">
        <v>5.325455721057569</v>
      </c>
      <c r="Q145" s="99">
        <v>7.0918193064209261</v>
      </c>
      <c r="R145" s="99">
        <v>5.8672921100317232</v>
      </c>
      <c r="S145" s="99">
        <v>7.9914117961996958</v>
      </c>
      <c r="T145" s="99">
        <v>7.7805156952182015</v>
      </c>
      <c r="U145" s="99">
        <v>9.0161298118299591</v>
      </c>
      <c r="V145" s="99">
        <v>9.2492229432962976</v>
      </c>
      <c r="W145" s="99">
        <v>10.251081112720858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42.138734868877712</v>
      </c>
      <c r="C146" s="123">
        <f t="shared" si="53"/>
        <v>41.713455176709338</v>
      </c>
      <c r="D146" s="123">
        <f t="shared" si="53"/>
        <v>29.440111036965078</v>
      </c>
      <c r="E146" s="123">
        <f t="shared" si="53"/>
        <v>38.407461050084606</v>
      </c>
      <c r="F146" s="123">
        <f t="shared" si="53"/>
        <v>18.866062445042818</v>
      </c>
      <c r="G146" s="123">
        <f t="shared" si="53"/>
        <v>17.594317457982477</v>
      </c>
      <c r="H146" s="123">
        <f t="shared" si="53"/>
        <v>23.010950108790219</v>
      </c>
      <c r="I146" s="123">
        <f t="shared" si="53"/>
        <v>23.867988818698002</v>
      </c>
      <c r="J146" s="123">
        <f t="shared" si="53"/>
        <v>20.387873882622547</v>
      </c>
      <c r="K146" s="123">
        <f t="shared" si="53"/>
        <v>22.647241446989508</v>
      </c>
      <c r="L146" s="123">
        <f t="shared" si="53"/>
        <v>19.852805042425551</v>
      </c>
      <c r="M146" s="123">
        <f t="shared" si="53"/>
        <v>20.313558675867636</v>
      </c>
      <c r="N146" s="123">
        <f t="shared" si="53"/>
        <v>35.459761222292911</v>
      </c>
      <c r="O146" s="123">
        <f t="shared" si="53"/>
        <v>25.065351628684521</v>
      </c>
      <c r="P146" s="123">
        <f t="shared" si="53"/>
        <v>25.156405688763776</v>
      </c>
      <c r="Q146" s="123">
        <f t="shared" si="53"/>
        <v>24.170785357155161</v>
      </c>
      <c r="R146" s="123">
        <f t="shared" si="53"/>
        <v>23.280403054600814</v>
      </c>
      <c r="S146" s="123">
        <f t="shared" si="53"/>
        <v>32.394526728413965</v>
      </c>
      <c r="T146" s="123">
        <f t="shared" si="53"/>
        <v>27.131793438087129</v>
      </c>
      <c r="U146" s="123">
        <f t="shared" si="53"/>
        <v>29.881277572004176</v>
      </c>
      <c r="V146" s="123">
        <f t="shared" si="53"/>
        <v>32.518132909660721</v>
      </c>
      <c r="W146" s="123">
        <f t="shared" si="53"/>
        <v>50.211230490589152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42.138734868877712</v>
      </c>
      <c r="C147" s="99">
        <f>RES_hhdet_tesh!C147/RES_summary!C$19</f>
        <v>41.713455176709338</v>
      </c>
      <c r="D147" s="99">
        <f>RES_hhdet_tesh!D147/RES_summary!D$19</f>
        <v>29.440111036965078</v>
      </c>
      <c r="E147" s="99">
        <f>RES_hhdet_tesh!E147/RES_summary!E$19</f>
        <v>38.407461050084606</v>
      </c>
      <c r="F147" s="99">
        <f>RES_hhdet_tesh!F147/RES_summary!F$19</f>
        <v>18.866062445042818</v>
      </c>
      <c r="G147" s="99">
        <f>RES_hhdet_tesh!G147/RES_summary!G$19</f>
        <v>17.594317457982477</v>
      </c>
      <c r="H147" s="99">
        <f>RES_hhdet_tesh!H147/RES_summary!H$19</f>
        <v>23.010950108790219</v>
      </c>
      <c r="I147" s="99">
        <f>RES_hhdet_tesh!I147/RES_summary!I$19</f>
        <v>23.867988818698002</v>
      </c>
      <c r="J147" s="99">
        <f>RES_hhdet_tesh!J147/RES_summary!J$19</f>
        <v>20.387873882622547</v>
      </c>
      <c r="K147" s="99">
        <f>RES_hhdet_tesh!K147/RES_summary!K$19</f>
        <v>22.647241446989508</v>
      </c>
      <c r="L147" s="99">
        <f>RES_hhdet_tesh!L147/RES_summary!L$19</f>
        <v>19.852805042425551</v>
      </c>
      <c r="M147" s="99">
        <f>RES_hhdet_tesh!M147/RES_summary!M$19</f>
        <v>20.313558675867636</v>
      </c>
      <c r="N147" s="99">
        <f>RES_hhdet_tesh!N147/RES_summary!N$19</f>
        <v>35.459761222292911</v>
      </c>
      <c r="O147" s="99">
        <f>RES_hhdet_tesh!O147/RES_summary!O$19</f>
        <v>25.065351628684521</v>
      </c>
      <c r="P147" s="99">
        <f>RES_hhdet_tesh!P147/RES_summary!P$19</f>
        <v>25.156405688763776</v>
      </c>
      <c r="Q147" s="99">
        <f>RES_hhdet_tesh!Q147/RES_summary!Q$19</f>
        <v>24.170785357155161</v>
      </c>
      <c r="R147" s="99">
        <f>RES_hhdet_tesh!R147/RES_summary!R$19</f>
        <v>23.280403054600814</v>
      </c>
      <c r="S147" s="99">
        <f>RES_hhdet_tesh!S147/RES_summary!S$19</f>
        <v>32.394526728413965</v>
      </c>
      <c r="T147" s="99">
        <f>RES_hhdet_tesh!T147/RES_summary!T$19</f>
        <v>27.131793438087129</v>
      </c>
      <c r="U147" s="99">
        <f>RES_hhdet_tesh!U147/RES_summary!U$19</f>
        <v>29.881277572004176</v>
      </c>
      <c r="V147" s="99">
        <f>RES_hhdet_tesh!V147/RES_summary!V$19</f>
        <v>32.518132909660721</v>
      </c>
      <c r="W147" s="99">
        <f>RES_hhdet_tesh!W147/RES_summary!W$19</f>
        <v>50.211230490589152</v>
      </c>
      <c r="DA147" s="63" t="s">
        <v>3052</v>
      </c>
    </row>
    <row r="148" spans="1:105" ht="12" customHeight="1" x14ac:dyDescent="0.25">
      <c r="A148" s="121" t="s">
        <v>55</v>
      </c>
      <c r="B148" s="123">
        <v>7.3112325184003248</v>
      </c>
      <c r="C148" s="123">
        <v>6.1068242839253353</v>
      </c>
      <c r="D148" s="123">
        <v>7.4697802882964028</v>
      </c>
      <c r="E148" s="123">
        <v>7.2868636169911438</v>
      </c>
      <c r="F148" s="123">
        <v>8.7742967596199204</v>
      </c>
      <c r="G148" s="123">
        <v>9.0276575665106087</v>
      </c>
      <c r="H148" s="123">
        <v>9.2847148636219643</v>
      </c>
      <c r="I148" s="123">
        <v>9.1051818766446289</v>
      </c>
      <c r="J148" s="123">
        <v>8.9681168752580476</v>
      </c>
      <c r="K148" s="123">
        <v>6.0851524835118056</v>
      </c>
      <c r="L148" s="123">
        <v>8.115499689263574</v>
      </c>
      <c r="M148" s="123">
        <v>8.1364156552739395</v>
      </c>
      <c r="N148" s="123">
        <v>7.1142187141191906</v>
      </c>
      <c r="O148" s="123">
        <v>7.8150159933465231</v>
      </c>
      <c r="P148" s="123">
        <v>7.7232628253648867</v>
      </c>
      <c r="Q148" s="123">
        <v>8.0695511395261263</v>
      </c>
      <c r="R148" s="123">
        <v>7.8218610812765688</v>
      </c>
      <c r="S148" s="123">
        <v>8.180734702866415</v>
      </c>
      <c r="T148" s="123">
        <v>9.6703239171212534</v>
      </c>
      <c r="U148" s="123">
        <v>9.7592100158429194</v>
      </c>
      <c r="V148" s="123">
        <v>9.2525143083173162</v>
      </c>
      <c r="W148" s="123">
        <v>7.5249255204634933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7.3112325184003248</v>
      </c>
      <c r="C153" s="102">
        <v>6.1068242839253353</v>
      </c>
      <c r="D153" s="102">
        <v>7.4696506856324651</v>
      </c>
      <c r="E153" s="102">
        <v>7.2866472881097204</v>
      </c>
      <c r="F153" s="102">
        <v>8.7740317817382909</v>
      </c>
      <c r="G153" s="102">
        <v>9.0274145655531761</v>
      </c>
      <c r="H153" s="102">
        <v>9.284600570035586</v>
      </c>
      <c r="I153" s="102">
        <v>9.1052111382742034</v>
      </c>
      <c r="J153" s="102">
        <v>8.9680951649646552</v>
      </c>
      <c r="K153" s="102">
        <v>6.085330737912412</v>
      </c>
      <c r="L153" s="102">
        <v>8.102698794100899</v>
      </c>
      <c r="M153" s="102">
        <v>8.1270091598992096</v>
      </c>
      <c r="N153" s="102">
        <v>7.1040318423787063</v>
      </c>
      <c r="O153" s="102">
        <v>7.8243855150381574</v>
      </c>
      <c r="P153" s="102">
        <v>7.741279942612656</v>
      </c>
      <c r="Q153" s="102">
        <v>8.0917053952020037</v>
      </c>
      <c r="R153" s="102">
        <v>7.8387589190422107</v>
      </c>
      <c r="S153" s="102">
        <v>8.1824084283388938</v>
      </c>
      <c r="T153" s="102">
        <v>9.6648161719448353</v>
      </c>
      <c r="U153" s="102">
        <v>9.7569120515660135</v>
      </c>
      <c r="V153" s="102">
        <v>9.2513434955901204</v>
      </c>
      <c r="W153" s="102">
        <v>7.5306394091806457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7.4725060496650961</v>
      </c>
      <c r="E154" s="105">
        <v>7.2905412079753527</v>
      </c>
      <c r="F154" s="105">
        <v>8.7790684668753656</v>
      </c>
      <c r="G154" s="105">
        <v>9.0314260166321247</v>
      </c>
      <c r="H154" s="105">
        <v>9.2863396603806443</v>
      </c>
      <c r="I154" s="105">
        <v>9.1048555953424142</v>
      </c>
      <c r="J154" s="105">
        <v>8.9683207588963221</v>
      </c>
      <c r="K154" s="105">
        <v>6.084531442432862</v>
      </c>
      <c r="L154" s="105">
        <v>8.140377319136153</v>
      </c>
      <c r="M154" s="105">
        <v>8.1516745857646473</v>
      </c>
      <c r="N154" s="105">
        <v>7.1259000755176283</v>
      </c>
      <c r="O154" s="105">
        <v>7.801334133479136</v>
      </c>
      <c r="P154" s="105">
        <v>7.6972004628957817</v>
      </c>
      <c r="Q154" s="105">
        <v>8.0357435758695974</v>
      </c>
      <c r="R154" s="105">
        <v>7.7967190855800164</v>
      </c>
      <c r="S154" s="105">
        <v>8.1781076392811034</v>
      </c>
      <c r="T154" s="105">
        <v>9.6795516709196825</v>
      </c>
      <c r="U154" s="105">
        <v>9.7637330357201098</v>
      </c>
      <c r="V154" s="105">
        <v>9.2551052694309028</v>
      </c>
      <c r="W154" s="105">
        <v>7.5100922180648162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1.3031120050110616</v>
      </c>
      <c r="E155" s="99">
        <v>1.2701662853383657</v>
      </c>
      <c r="F155" s="99">
        <v>1.5272276513773051</v>
      </c>
      <c r="G155" s="99">
        <v>1.575157193445738</v>
      </c>
      <c r="H155" s="99">
        <v>1.6171837880009317</v>
      </c>
      <c r="I155" s="99">
        <v>1.580493580580586</v>
      </c>
      <c r="J155" s="99">
        <v>1.5605651461576862</v>
      </c>
      <c r="K155" s="99">
        <v>2.7336141017908835</v>
      </c>
      <c r="L155" s="99">
        <v>0.84845818223700298</v>
      </c>
      <c r="M155" s="99">
        <v>1.4254509969600055</v>
      </c>
      <c r="N155" s="99">
        <v>1.2487905699877218</v>
      </c>
      <c r="O155" s="99">
        <v>1.0062510837917482</v>
      </c>
      <c r="P155" s="99">
        <v>0.76371563728226299</v>
      </c>
      <c r="Q155" s="99">
        <v>0.94636247631439996</v>
      </c>
      <c r="R155" s="99">
        <v>0.77227322546061505</v>
      </c>
      <c r="S155" s="99">
        <v>1.0621908434017742</v>
      </c>
      <c r="T155" s="99">
        <v>2.4180564275809244</v>
      </c>
      <c r="U155" s="99">
        <v>2.1576740776992303</v>
      </c>
      <c r="V155" s="99">
        <v>1.372934061332594</v>
      </c>
      <c r="W155" s="99">
        <v>1.293177981479388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6.1693940446540338</v>
      </c>
      <c r="E156" s="99">
        <v>6.0203749226369876</v>
      </c>
      <c r="F156" s="99">
        <v>7.251840815498058</v>
      </c>
      <c r="G156" s="99">
        <v>7.4562688231863863</v>
      </c>
      <c r="H156" s="99">
        <v>7.6691558723797115</v>
      </c>
      <c r="I156" s="99">
        <v>7.52436201476183</v>
      </c>
      <c r="J156" s="99">
        <v>7.4077556127386339</v>
      </c>
      <c r="K156" s="99">
        <v>3.350917340641979</v>
      </c>
      <c r="L156" s="99">
        <v>7.2919191368991498</v>
      </c>
      <c r="M156" s="99">
        <v>6.7262235888046442</v>
      </c>
      <c r="N156" s="99">
        <v>5.8771095055299076</v>
      </c>
      <c r="O156" s="99">
        <v>6.7950830496873857</v>
      </c>
      <c r="P156" s="99">
        <v>6.9334848256135171</v>
      </c>
      <c r="Q156" s="99">
        <v>7.0893810995551982</v>
      </c>
      <c r="R156" s="99">
        <v>7.0244458601194024</v>
      </c>
      <c r="S156" s="99">
        <v>7.1159167958793308</v>
      </c>
      <c r="T156" s="99">
        <v>7.2614952433387563</v>
      </c>
      <c r="U156" s="99">
        <v>7.6060589580208813</v>
      </c>
      <c r="V156" s="99">
        <v>7.8821712080983088</v>
      </c>
      <c r="W156" s="99">
        <v>6.2169142365854277</v>
      </c>
      <c r="DA156" s="63" t="s">
        <v>3061</v>
      </c>
    </row>
    <row r="157" spans="1:105" ht="12" customHeight="1" x14ac:dyDescent="0.25">
      <c r="A157" s="121" t="s">
        <v>54</v>
      </c>
      <c r="B157" s="123">
        <v>6.71406796559907</v>
      </c>
      <c r="C157" s="123">
        <v>6.0580380367475692</v>
      </c>
      <c r="D157" s="123">
        <v>6.1685731937048143</v>
      </c>
      <c r="E157" s="123">
        <v>5.8489268413204227</v>
      </c>
      <c r="F157" s="123">
        <v>6.5223532705763709</v>
      </c>
      <c r="G157" s="123">
        <v>6.3330293041642847</v>
      </c>
      <c r="H157" s="123">
        <v>5.6326850641341606</v>
      </c>
      <c r="I157" s="123">
        <v>5.1906268308621506</v>
      </c>
      <c r="J157" s="123">
        <v>5.736146687918251</v>
      </c>
      <c r="K157" s="123">
        <v>5.9984988417517391</v>
      </c>
      <c r="L157" s="123">
        <v>6.0852006061867874</v>
      </c>
      <c r="M157" s="123">
        <v>5.744295415306703</v>
      </c>
      <c r="N157" s="123">
        <v>5.1914053778505105</v>
      </c>
      <c r="O157" s="123">
        <v>5.9339454012045767</v>
      </c>
      <c r="P157" s="123">
        <v>5.5179305287843778</v>
      </c>
      <c r="Q157" s="123">
        <v>5.8834764353250026</v>
      </c>
      <c r="R157" s="123">
        <v>6.1478699496551785</v>
      </c>
      <c r="S157" s="123">
        <v>4.6663356479396638</v>
      </c>
      <c r="T157" s="123">
        <v>4.8464788559899663</v>
      </c>
      <c r="U157" s="123">
        <v>4.5491639468416825</v>
      </c>
      <c r="V157" s="123">
        <v>4.3379526386852394</v>
      </c>
      <c r="W157" s="123">
        <v>4.028725498240215</v>
      </c>
      <c r="DA157" s="130" t="s">
        <v>3062</v>
      </c>
    </row>
    <row r="158" spans="1:105" ht="12" customHeight="1" x14ac:dyDescent="0.25">
      <c r="A158" s="97" t="s">
        <v>50</v>
      </c>
      <c r="B158" s="99">
        <v>6.5486160022860664</v>
      </c>
      <c r="C158" s="99">
        <v>6.3735143507386223</v>
      </c>
      <c r="D158" s="99">
        <v>6.1330488005189636</v>
      </c>
      <c r="E158" s="99">
        <v>5.5989099656288053</v>
      </c>
      <c r="F158" s="99">
        <v>6.5584912929312571</v>
      </c>
      <c r="G158" s="99">
        <v>6.3369468118053147</v>
      </c>
      <c r="H158" s="99">
        <v>5.5092492403359445</v>
      </c>
      <c r="I158" s="99">
        <v>5.1283099829557388</v>
      </c>
      <c r="J158" s="99">
        <v>5.871067434596962</v>
      </c>
      <c r="K158" s="99">
        <v>6.2843298652184805</v>
      </c>
      <c r="L158" s="99">
        <v>5.9026721101672583</v>
      </c>
      <c r="M158" s="99">
        <v>5.4962328489374421</v>
      </c>
      <c r="N158" s="99">
        <v>5.4933795541705068</v>
      </c>
      <c r="O158" s="99">
        <v>5.9461195404200939</v>
      </c>
      <c r="P158" s="99">
        <v>5.5313121440988402</v>
      </c>
      <c r="Q158" s="99">
        <v>5.8017591676889566</v>
      </c>
      <c r="R158" s="99">
        <v>5.5001993500638342</v>
      </c>
      <c r="S158" s="99">
        <v>5.1158277553337586</v>
      </c>
      <c r="T158" s="99">
        <v>4.920356088907206</v>
      </c>
      <c r="U158" s="99">
        <v>4.4695613179761473</v>
      </c>
      <c r="V158" s="99">
        <v>4.2709859040369205</v>
      </c>
      <c r="W158" s="99">
        <v>4.0646036321748316</v>
      </c>
      <c r="DA158" s="63" t="s">
        <v>3063</v>
      </c>
    </row>
    <row r="159" spans="1:105" ht="12" customHeight="1" x14ac:dyDescent="0.25">
      <c r="A159" s="109" t="s">
        <v>120</v>
      </c>
      <c r="B159" s="110">
        <v>7.4275986856655489</v>
      </c>
      <c r="C159" s="110">
        <v>4.7091156906823484</v>
      </c>
      <c r="D159" s="110">
        <v>6.2852330699266155</v>
      </c>
      <c r="E159" s="110">
        <v>6.5286052438065481</v>
      </c>
      <c r="F159" s="110">
        <v>6.4253997331435038</v>
      </c>
      <c r="G159" s="110">
        <v>6.3220129677235919</v>
      </c>
      <c r="H159" s="110">
        <v>6.0173220238412348</v>
      </c>
      <c r="I159" s="110">
        <v>5.4260654137760591</v>
      </c>
      <c r="J159" s="110">
        <v>5.1361896368044837</v>
      </c>
      <c r="K159" s="110">
        <v>4.7349015438893627</v>
      </c>
      <c r="L159" s="110">
        <v>6.8190804636107698</v>
      </c>
      <c r="M159" s="110">
        <v>6.6592864601862338</v>
      </c>
      <c r="N159" s="110">
        <v>4.0324825684170396</v>
      </c>
      <c r="O159" s="110">
        <v>5.8923109863081677</v>
      </c>
      <c r="P159" s="110">
        <v>5.4798475211526245</v>
      </c>
      <c r="Q159" s="110">
        <v>6.0984458881746049</v>
      </c>
      <c r="R159" s="110">
        <v>7.8849195339737523</v>
      </c>
      <c r="S159" s="110">
        <v>3.2682531795504519</v>
      </c>
      <c r="T159" s="110">
        <v>4.609004530331771</v>
      </c>
      <c r="U159" s="110">
        <v>4.8051522393551469</v>
      </c>
      <c r="V159" s="110">
        <v>4.5486312050691096</v>
      </c>
      <c r="W159" s="110">
        <v>3.9129113331965542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39.992450882731362</v>
      </c>
      <c r="C161" s="118">
        <f t="shared" si="54"/>
        <v>42.438140383765194</v>
      </c>
      <c r="D161" s="118">
        <f t="shared" si="54"/>
        <v>38.201968817734731</v>
      </c>
      <c r="E161" s="118">
        <f t="shared" si="54"/>
        <v>49.506563408438041</v>
      </c>
      <c r="F161" s="118">
        <f t="shared" si="54"/>
        <v>35.062292450169785</v>
      </c>
      <c r="G161" s="118">
        <f t="shared" si="54"/>
        <v>33.762861812737803</v>
      </c>
      <c r="H161" s="118">
        <f t="shared" si="54"/>
        <v>38.009208833626637</v>
      </c>
      <c r="I161" s="118">
        <f t="shared" si="54"/>
        <v>38.498243960107281</v>
      </c>
      <c r="J161" s="118">
        <f t="shared" si="54"/>
        <v>35.725881771146248</v>
      </c>
      <c r="K161" s="118">
        <f t="shared" si="54"/>
        <v>33.967862954059541</v>
      </c>
      <c r="L161" s="118">
        <f t="shared" si="54"/>
        <v>35.210582407085909</v>
      </c>
      <c r="M161" s="118">
        <f t="shared" si="54"/>
        <v>36.151391571999923</v>
      </c>
      <c r="N161" s="118">
        <f t="shared" si="54"/>
        <v>48.9436752015311</v>
      </c>
      <c r="O161" s="118">
        <f t="shared" si="54"/>
        <v>37.738070294027516</v>
      </c>
      <c r="P161" s="118">
        <f t="shared" si="54"/>
        <v>35.268083071013976</v>
      </c>
      <c r="Q161" s="118">
        <f t="shared" si="54"/>
        <v>31.066034395858399</v>
      </c>
      <c r="R161" s="118">
        <f t="shared" ref="R161:V161" si="55">R162+R164+R166+R175</f>
        <v>29.062392512917821</v>
      </c>
      <c r="S161" s="118">
        <f t="shared" si="55"/>
        <v>42.540777873474028</v>
      </c>
      <c r="T161" s="118">
        <f t="shared" si="55"/>
        <v>43.778352731494437</v>
      </c>
      <c r="U161" s="118">
        <f t="shared" si="55"/>
        <v>46.384334829723926</v>
      </c>
      <c r="V161" s="118">
        <f t="shared" si="55"/>
        <v>50.021680911220713</v>
      </c>
      <c r="W161" s="118">
        <f t="shared" ref="W161" si="56">W162+W164+W166+W175</f>
        <v>64.739277182420295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2.8389035230224464</v>
      </c>
      <c r="C162" s="123">
        <f t="shared" si="57"/>
        <v>1.8254013060099119</v>
      </c>
      <c r="D162" s="123">
        <f t="shared" si="57"/>
        <v>2.5527143177248632</v>
      </c>
      <c r="E162" s="123">
        <f t="shared" si="57"/>
        <v>3.4041442413137384</v>
      </c>
      <c r="F162" s="123">
        <f t="shared" si="57"/>
        <v>3.8213878994915644</v>
      </c>
      <c r="G162" s="123">
        <f t="shared" si="57"/>
        <v>3.419219396581501</v>
      </c>
      <c r="H162" s="123">
        <f t="shared" si="57"/>
        <v>4.0179754898792002</v>
      </c>
      <c r="I162" s="123">
        <f t="shared" si="57"/>
        <v>3.969522300558372</v>
      </c>
      <c r="J162" s="123">
        <f t="shared" si="57"/>
        <v>4.2044421181416416</v>
      </c>
      <c r="K162" s="123">
        <f t="shared" si="57"/>
        <v>3.19958394094802</v>
      </c>
      <c r="L162" s="123">
        <f t="shared" si="57"/>
        <v>5.4776511166094402</v>
      </c>
      <c r="M162" s="123">
        <f t="shared" si="57"/>
        <v>5.3406519344255861</v>
      </c>
      <c r="N162" s="123">
        <f t="shared" si="57"/>
        <v>5.5355886854549148</v>
      </c>
      <c r="O162" s="123">
        <f t="shared" si="57"/>
        <v>5.3016147413421519</v>
      </c>
      <c r="P162" s="123">
        <f t="shared" si="57"/>
        <v>4.9352374392071443</v>
      </c>
      <c r="Q162" s="123">
        <f t="shared" si="57"/>
        <v>5.137224022731302</v>
      </c>
      <c r="R162" s="123">
        <f t="shared" si="57"/>
        <v>4.1638366920777754</v>
      </c>
      <c r="S162" s="123">
        <f t="shared" si="57"/>
        <v>9.73932668895349</v>
      </c>
      <c r="T162" s="123">
        <f t="shared" si="57"/>
        <v>8.8797934576549586</v>
      </c>
      <c r="U162" s="123">
        <f t="shared" si="57"/>
        <v>7.5029470850444762</v>
      </c>
      <c r="V162" s="123">
        <f t="shared" si="57"/>
        <v>9.3384062994652446</v>
      </c>
      <c r="W162" s="123">
        <f t="shared" si="57"/>
        <v>11.031213209686834</v>
      </c>
      <c r="DA162" s="130" t="s">
        <v>3066</v>
      </c>
    </row>
    <row r="163" spans="1:105" ht="12" customHeight="1" x14ac:dyDescent="0.25">
      <c r="A163" s="97" t="s">
        <v>53</v>
      </c>
      <c r="B163" s="110">
        <v>2.8389035230224464</v>
      </c>
      <c r="C163" s="110">
        <v>1.8254013060099119</v>
      </c>
      <c r="D163" s="110">
        <v>2.5527143177248632</v>
      </c>
      <c r="E163" s="110">
        <v>3.4041442413137384</v>
      </c>
      <c r="F163" s="110">
        <v>3.8213878994915644</v>
      </c>
      <c r="G163" s="110">
        <v>3.419219396581501</v>
      </c>
      <c r="H163" s="110">
        <v>4.0179754898792002</v>
      </c>
      <c r="I163" s="110">
        <v>3.969522300558372</v>
      </c>
      <c r="J163" s="110">
        <v>4.2044421181416416</v>
      </c>
      <c r="K163" s="110">
        <v>3.19958394094802</v>
      </c>
      <c r="L163" s="110">
        <v>5.4776511166094402</v>
      </c>
      <c r="M163" s="110">
        <v>5.3406519344255861</v>
      </c>
      <c r="N163" s="110">
        <v>5.5355886854549148</v>
      </c>
      <c r="O163" s="110">
        <v>5.3016147413421519</v>
      </c>
      <c r="P163" s="110">
        <v>4.9352374392071443</v>
      </c>
      <c r="Q163" s="110">
        <v>5.137224022731302</v>
      </c>
      <c r="R163" s="110">
        <v>4.1638366920777754</v>
      </c>
      <c r="S163" s="110">
        <v>9.73932668895349</v>
      </c>
      <c r="T163" s="110">
        <v>8.8797934576549586</v>
      </c>
      <c r="U163" s="110">
        <v>7.5029470850444762</v>
      </c>
      <c r="V163" s="110">
        <v>9.3384062994652446</v>
      </c>
      <c r="W163" s="110">
        <v>11.031213209686834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23.128263274937769</v>
      </c>
      <c r="C164" s="123">
        <f t="shared" si="58"/>
        <v>28.447008265035027</v>
      </c>
      <c r="D164" s="123">
        <f t="shared" si="58"/>
        <v>22.011265301049761</v>
      </c>
      <c r="E164" s="123">
        <f t="shared" si="58"/>
        <v>32.978598664357499</v>
      </c>
      <c r="F164" s="123">
        <f t="shared" si="58"/>
        <v>15.940130432695687</v>
      </c>
      <c r="G164" s="123">
        <f t="shared" si="58"/>
        <v>14.980141595951414</v>
      </c>
      <c r="H164" s="123">
        <f t="shared" si="58"/>
        <v>19.074872662833116</v>
      </c>
      <c r="I164" s="123">
        <f t="shared" si="58"/>
        <v>20.229042077174828</v>
      </c>
      <c r="J164" s="123">
        <f t="shared" si="58"/>
        <v>16.817954650131398</v>
      </c>
      <c r="K164" s="123">
        <f t="shared" si="58"/>
        <v>18.677593558831905</v>
      </c>
      <c r="L164" s="123">
        <f t="shared" si="58"/>
        <v>15.544421875211626</v>
      </c>
      <c r="M164" s="123">
        <f t="shared" si="58"/>
        <v>16.955547310976847</v>
      </c>
      <c r="N164" s="123">
        <f t="shared" si="58"/>
        <v>31.049482076223995</v>
      </c>
      <c r="O164" s="123">
        <f t="shared" si="58"/>
        <v>18.65899622697329</v>
      </c>
      <c r="P164" s="123">
        <f t="shared" si="58"/>
        <v>17.044880041287026</v>
      </c>
      <c r="Q164" s="123">
        <f t="shared" si="58"/>
        <v>11.959270292785833</v>
      </c>
      <c r="R164" s="123">
        <f t="shared" si="58"/>
        <v>10.989669934119556</v>
      </c>
      <c r="S164" s="123">
        <f t="shared" si="58"/>
        <v>19.914766650018578</v>
      </c>
      <c r="T164" s="123">
        <f t="shared" si="58"/>
        <v>20.423800469394084</v>
      </c>
      <c r="U164" s="123">
        <f t="shared" si="58"/>
        <v>24.62772114380012</v>
      </c>
      <c r="V164" s="123">
        <f t="shared" si="58"/>
        <v>27.141646651524358</v>
      </c>
      <c r="W164" s="123">
        <f t="shared" si="58"/>
        <v>42.187953518654069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23.128263274937769</v>
      </c>
      <c r="C165" s="99">
        <f>RES_hhdet_tesh!C165/RES_summary!C$19</f>
        <v>28.447008265035027</v>
      </c>
      <c r="D165" s="99">
        <f>RES_hhdet_tesh!D165/RES_summary!D$19</f>
        <v>22.011265301049761</v>
      </c>
      <c r="E165" s="99">
        <f>RES_hhdet_tesh!E165/RES_summary!E$19</f>
        <v>32.978598664357499</v>
      </c>
      <c r="F165" s="99">
        <f>RES_hhdet_tesh!F165/RES_summary!F$19</f>
        <v>15.940130432695687</v>
      </c>
      <c r="G165" s="99">
        <f>RES_hhdet_tesh!G165/RES_summary!G$19</f>
        <v>14.980141595951414</v>
      </c>
      <c r="H165" s="99">
        <f>RES_hhdet_tesh!H165/RES_summary!H$19</f>
        <v>19.074872662833116</v>
      </c>
      <c r="I165" s="99">
        <f>RES_hhdet_tesh!I165/RES_summary!I$19</f>
        <v>20.229042077174828</v>
      </c>
      <c r="J165" s="99">
        <f>RES_hhdet_tesh!J165/RES_summary!J$19</f>
        <v>16.817954650131398</v>
      </c>
      <c r="K165" s="99">
        <f>RES_hhdet_tesh!K165/RES_summary!K$19</f>
        <v>18.677593558831905</v>
      </c>
      <c r="L165" s="99">
        <f>RES_hhdet_tesh!L165/RES_summary!L$19</f>
        <v>15.544421875211626</v>
      </c>
      <c r="M165" s="99">
        <f>RES_hhdet_tesh!M165/RES_summary!M$19</f>
        <v>16.955547310976847</v>
      </c>
      <c r="N165" s="99">
        <f>RES_hhdet_tesh!N165/RES_summary!N$19</f>
        <v>31.049482076223995</v>
      </c>
      <c r="O165" s="99">
        <f>RES_hhdet_tesh!O165/RES_summary!O$19</f>
        <v>18.65899622697329</v>
      </c>
      <c r="P165" s="99">
        <f>RES_hhdet_tesh!P165/RES_summary!P$19</f>
        <v>17.044880041287026</v>
      </c>
      <c r="Q165" s="99">
        <f>RES_hhdet_tesh!Q165/RES_summary!Q$19</f>
        <v>11.959270292785833</v>
      </c>
      <c r="R165" s="99">
        <f>RES_hhdet_tesh!R165/RES_summary!R$19</f>
        <v>10.989669934119556</v>
      </c>
      <c r="S165" s="99">
        <f>RES_hhdet_tesh!S165/RES_summary!S$19</f>
        <v>19.914766650018578</v>
      </c>
      <c r="T165" s="99">
        <f>RES_hhdet_tesh!T165/RES_summary!T$19</f>
        <v>20.423800469394084</v>
      </c>
      <c r="U165" s="99">
        <f>RES_hhdet_tesh!U165/RES_summary!U$19</f>
        <v>24.62772114380012</v>
      </c>
      <c r="V165" s="99">
        <f>RES_hhdet_tesh!V165/RES_summary!V$19</f>
        <v>27.141646651524358</v>
      </c>
      <c r="W165" s="99">
        <f>RES_hhdet_tesh!W165/RES_summary!W$19</f>
        <v>42.187953518654069</v>
      </c>
      <c r="DA165" s="63" t="s">
        <v>3069</v>
      </c>
    </row>
    <row r="166" spans="1:105" ht="12" customHeight="1" x14ac:dyDescent="0.25">
      <c r="A166" s="121" t="s">
        <v>55</v>
      </c>
      <c r="B166" s="123">
        <v>7.3112325184003248</v>
      </c>
      <c r="C166" s="123">
        <v>6.107107171850954</v>
      </c>
      <c r="D166" s="123">
        <v>7.4704849376720848</v>
      </c>
      <c r="E166" s="123">
        <v>7.2889019886694593</v>
      </c>
      <c r="F166" s="123">
        <v>8.776988390742412</v>
      </c>
      <c r="G166" s="123">
        <v>9.0303655065590434</v>
      </c>
      <c r="H166" s="123">
        <v>9.2868373518191163</v>
      </c>
      <c r="I166" s="123">
        <v>9.1083124299739673</v>
      </c>
      <c r="J166" s="123">
        <v>8.9722490351845945</v>
      </c>
      <c r="K166" s="123">
        <v>6.0907749906092645</v>
      </c>
      <c r="L166" s="123">
        <v>8.119462422695614</v>
      </c>
      <c r="M166" s="123">
        <v>8.1459432164788854</v>
      </c>
      <c r="N166" s="123">
        <v>7.1262488752302975</v>
      </c>
      <c r="O166" s="123">
        <v>7.8422448651770651</v>
      </c>
      <c r="P166" s="123">
        <v>7.7692528123061315</v>
      </c>
      <c r="Q166" s="123">
        <v>8.08677429955039</v>
      </c>
      <c r="R166" s="123">
        <v>7.7978034494694022</v>
      </c>
      <c r="S166" s="123">
        <v>8.1352899855598277</v>
      </c>
      <c r="T166" s="123">
        <v>9.6180975752806059</v>
      </c>
      <c r="U166" s="123">
        <v>9.7140195025211291</v>
      </c>
      <c r="V166" s="123">
        <v>9.2105932052471271</v>
      </c>
      <c r="W166" s="123">
        <v>7.4888537550132801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7.3112325184003248</v>
      </c>
      <c r="C171" s="102">
        <v>6.107107171850954</v>
      </c>
      <c r="D171" s="102">
        <v>7.4703620567151976</v>
      </c>
      <c r="E171" s="102">
        <v>7.2887197671261239</v>
      </c>
      <c r="F171" s="102">
        <v>8.7767680730091051</v>
      </c>
      <c r="G171" s="102">
        <v>9.030159128173409</v>
      </c>
      <c r="H171" s="102">
        <v>9.2867299335641071</v>
      </c>
      <c r="I171" s="102">
        <v>9.1082471755076053</v>
      </c>
      <c r="J171" s="102">
        <v>8.9721404241534817</v>
      </c>
      <c r="K171" s="102">
        <v>6.0892908462645519</v>
      </c>
      <c r="L171" s="102">
        <v>8.1081420957375254</v>
      </c>
      <c r="M171" s="102">
        <v>8.1361864340361763</v>
      </c>
      <c r="N171" s="102">
        <v>7.1147141150814575</v>
      </c>
      <c r="O171" s="102">
        <v>7.8490582283036749</v>
      </c>
      <c r="P171" s="102">
        <v>7.7882665591168125</v>
      </c>
      <c r="Q171" s="102">
        <v>8.1105470098753969</v>
      </c>
      <c r="R171" s="102">
        <v>7.825721943273682</v>
      </c>
      <c r="S171" s="102">
        <v>8.1467319289879363</v>
      </c>
      <c r="T171" s="102">
        <v>9.6163408863442701</v>
      </c>
      <c r="U171" s="102">
        <v>9.7131530036915201</v>
      </c>
      <c r="V171" s="102">
        <v>9.2066656680856713</v>
      </c>
      <c r="W171" s="102">
        <v>7.492368025755697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7.4735690680924698</v>
      </c>
      <c r="E172" s="105">
        <v>7.2924690930509843</v>
      </c>
      <c r="F172" s="105">
        <v>8.7813077874972087</v>
      </c>
      <c r="G172" s="105">
        <v>9.0336854054768558</v>
      </c>
      <c r="H172" s="105">
        <v>9.2883625836220212</v>
      </c>
      <c r="I172" s="105">
        <v>9.1090683715250389</v>
      </c>
      <c r="J172" s="105">
        <v>8.9733384607627773</v>
      </c>
      <c r="K172" s="105">
        <v>6.0995515407130281</v>
      </c>
      <c r="L172" s="105">
        <v>8.1618635929209482</v>
      </c>
      <c r="M172" s="105">
        <v>8.1746211989237327</v>
      </c>
      <c r="N172" s="105">
        <v>7.1491651888553962</v>
      </c>
      <c r="O172" s="105">
        <v>7.8276290660846213</v>
      </c>
      <c r="P172" s="105">
        <v>7.7342939930118071</v>
      </c>
      <c r="Q172" s="105">
        <v>8.0430940647279403</v>
      </c>
      <c r="R172" s="105">
        <v>7.7572928305897895</v>
      </c>
      <c r="S172" s="105">
        <v>8.1201918373738504</v>
      </c>
      <c r="T172" s="105">
        <v>9.6205357485726992</v>
      </c>
      <c r="U172" s="105">
        <v>9.7153898064322561</v>
      </c>
      <c r="V172" s="105">
        <v>9.2176300193331979</v>
      </c>
      <c r="W172" s="105">
        <v>7.4798126539261407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1.3032973821877483</v>
      </c>
      <c r="E173" s="99">
        <v>1.2705021636435856</v>
      </c>
      <c r="F173" s="99">
        <v>1.5276172089239732</v>
      </c>
      <c r="G173" s="99">
        <v>1.5755512499972737</v>
      </c>
      <c r="H173" s="99">
        <v>1.6175360730551038</v>
      </c>
      <c r="I173" s="99">
        <v>1.5812248679297733</v>
      </c>
      <c r="J173" s="99">
        <v>1.5614382695502498</v>
      </c>
      <c r="K173" s="99">
        <v>2.7403622224732094</v>
      </c>
      <c r="L173" s="99">
        <v>0.85069766132793467</v>
      </c>
      <c r="M173" s="99">
        <v>1.4294635801734703</v>
      </c>
      <c r="N173" s="99">
        <v>1.2528677046427132</v>
      </c>
      <c r="O173" s="99">
        <v>1.0096427221935638</v>
      </c>
      <c r="P173" s="99">
        <v>0.76739605448435666</v>
      </c>
      <c r="Q173" s="99">
        <v>0.94722813694336816</v>
      </c>
      <c r="R173" s="99">
        <v>0.76836801343810579</v>
      </c>
      <c r="S173" s="99">
        <v>1.0546686099967415</v>
      </c>
      <c r="T173" s="99">
        <v>2.4033136135320619</v>
      </c>
      <c r="U173" s="99">
        <v>2.1469907732412881</v>
      </c>
      <c r="V173" s="99">
        <v>1.3673748541903445</v>
      </c>
      <c r="W173" s="99">
        <v>1.2879640820363516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6.170271685904722</v>
      </c>
      <c r="E174" s="110">
        <v>6.0219669294073972</v>
      </c>
      <c r="F174" s="110">
        <v>7.2536905785732344</v>
      </c>
      <c r="G174" s="110">
        <v>7.4581341554795797</v>
      </c>
      <c r="H174" s="110">
        <v>7.6708265105669167</v>
      </c>
      <c r="I174" s="110">
        <v>7.5278435035952658</v>
      </c>
      <c r="J174" s="110">
        <v>7.4119001912125295</v>
      </c>
      <c r="K174" s="110">
        <v>3.3591893182398174</v>
      </c>
      <c r="L174" s="110">
        <v>7.3111659315930142</v>
      </c>
      <c r="M174" s="110">
        <v>6.7451576187502607</v>
      </c>
      <c r="N174" s="110">
        <v>5.8962974842126838</v>
      </c>
      <c r="O174" s="110">
        <v>6.8179863438910564</v>
      </c>
      <c r="P174" s="110">
        <v>6.9668979385274508</v>
      </c>
      <c r="Q174" s="110">
        <v>7.0958659277845726</v>
      </c>
      <c r="R174" s="110">
        <v>6.9889248171516849</v>
      </c>
      <c r="S174" s="110">
        <v>7.0655232273771098</v>
      </c>
      <c r="T174" s="110">
        <v>7.217222135040636</v>
      </c>
      <c r="U174" s="110">
        <v>7.5683990331909667</v>
      </c>
      <c r="V174" s="110">
        <v>7.850255165142852</v>
      </c>
      <c r="W174" s="110">
        <v>6.19184857188979</v>
      </c>
      <c r="DA174" s="60" t="s">
        <v>3078</v>
      </c>
    </row>
    <row r="175" spans="1:105" ht="12" customHeight="1" x14ac:dyDescent="0.25">
      <c r="A175" s="121" t="s">
        <v>54</v>
      </c>
      <c r="B175" s="123">
        <v>6.7140515663708227</v>
      </c>
      <c r="C175" s="123">
        <v>6.0586236408692997</v>
      </c>
      <c r="D175" s="123">
        <v>6.1675042612880224</v>
      </c>
      <c r="E175" s="123">
        <v>5.8349185140973461</v>
      </c>
      <c r="F175" s="123">
        <v>6.5237857272401243</v>
      </c>
      <c r="G175" s="123">
        <v>6.3331353136458413</v>
      </c>
      <c r="H175" s="123">
        <v>5.6295233290952069</v>
      </c>
      <c r="I175" s="123">
        <v>5.1913671524001117</v>
      </c>
      <c r="J175" s="123">
        <v>5.7312359676886091</v>
      </c>
      <c r="K175" s="123">
        <v>5.9999104636703473</v>
      </c>
      <c r="L175" s="123">
        <v>6.0690469925692296</v>
      </c>
      <c r="M175" s="123">
        <v>5.7092491101186074</v>
      </c>
      <c r="N175" s="123">
        <v>5.2323555646218978</v>
      </c>
      <c r="O175" s="123">
        <v>5.9352144605350059</v>
      </c>
      <c r="P175" s="123">
        <v>5.5187127782136747</v>
      </c>
      <c r="Q175" s="123">
        <v>5.882765780790872</v>
      </c>
      <c r="R175" s="123">
        <v>6.1110824372510892</v>
      </c>
      <c r="S175" s="123">
        <v>4.7513945489421312</v>
      </c>
      <c r="T175" s="123">
        <v>4.8566612291647857</v>
      </c>
      <c r="U175" s="123">
        <v>4.5396470983582002</v>
      </c>
      <c r="V175" s="123">
        <v>4.3310347549839836</v>
      </c>
      <c r="W175" s="123">
        <v>4.0312566990661116</v>
      </c>
      <c r="DA175" s="130" t="s">
        <v>3079</v>
      </c>
    </row>
    <row r="176" spans="1:105" ht="12" customHeight="1" x14ac:dyDescent="0.25">
      <c r="A176" s="97" t="s">
        <v>50</v>
      </c>
      <c r="B176" s="99">
        <v>6.5486160022860647</v>
      </c>
      <c r="C176" s="99">
        <v>6.3735143507386232</v>
      </c>
      <c r="D176" s="99">
        <v>6.1330488005189627</v>
      </c>
      <c r="E176" s="99">
        <v>5.5989099656288017</v>
      </c>
      <c r="F176" s="99">
        <v>6.5584912929312562</v>
      </c>
      <c r="G176" s="99">
        <v>6.3369468118053129</v>
      </c>
      <c r="H176" s="99">
        <v>5.5092492403359454</v>
      </c>
      <c r="I176" s="99">
        <v>5.1283099829557388</v>
      </c>
      <c r="J176" s="99">
        <v>5.8710674345969682</v>
      </c>
      <c r="K176" s="99">
        <v>6.2843298652184805</v>
      </c>
      <c r="L176" s="99">
        <v>5.9026721101672521</v>
      </c>
      <c r="M176" s="99">
        <v>5.4962328489374306</v>
      </c>
      <c r="N176" s="99">
        <v>5.4933795541704944</v>
      </c>
      <c r="O176" s="99">
        <v>5.9461195404200522</v>
      </c>
      <c r="P176" s="99">
        <v>5.5313121440988331</v>
      </c>
      <c r="Q176" s="99">
        <v>5.8017591676889957</v>
      </c>
      <c r="R176" s="99">
        <v>5.5001993500638307</v>
      </c>
      <c r="S176" s="99">
        <v>5.1158277553337603</v>
      </c>
      <c r="T176" s="99">
        <v>4.92035608890719</v>
      </c>
      <c r="U176" s="99">
        <v>4.469561317976126</v>
      </c>
      <c r="V176" s="99">
        <v>4.2709859040369214</v>
      </c>
      <c r="W176" s="99">
        <v>4.0646036321748351</v>
      </c>
      <c r="DA176" s="63" t="s">
        <v>3080</v>
      </c>
    </row>
    <row r="177" spans="1:105" ht="12" customHeight="1" x14ac:dyDescent="0.25">
      <c r="A177" s="109" t="s">
        <v>120</v>
      </c>
      <c r="B177" s="110">
        <v>7.4275986856655489</v>
      </c>
      <c r="C177" s="110">
        <v>4.7091156906823484</v>
      </c>
      <c r="D177" s="110">
        <v>6.2852330699266163</v>
      </c>
      <c r="E177" s="110">
        <v>6.5286052438065481</v>
      </c>
      <c r="F177" s="110">
        <v>6.425399733143502</v>
      </c>
      <c r="G177" s="110">
        <v>6.3220129677235848</v>
      </c>
      <c r="H177" s="110">
        <v>6.0173220238412322</v>
      </c>
      <c r="I177" s="110">
        <v>5.4260654137760556</v>
      </c>
      <c r="J177" s="110">
        <v>5.136189636804481</v>
      </c>
      <c r="K177" s="110">
        <v>4.7349015438893627</v>
      </c>
      <c r="L177" s="110">
        <v>6.8190804636107618</v>
      </c>
      <c r="M177" s="110">
        <v>6.6592864601862196</v>
      </c>
      <c r="N177" s="110">
        <v>4.032482568417036</v>
      </c>
      <c r="O177" s="110">
        <v>5.8923109863081722</v>
      </c>
      <c r="P177" s="110">
        <v>5.4798475211526263</v>
      </c>
      <c r="Q177" s="110">
        <v>6.0984458881746146</v>
      </c>
      <c r="R177" s="110">
        <v>7.8849195339737301</v>
      </c>
      <c r="S177" s="110">
        <v>3.2682531795504359</v>
      </c>
      <c r="T177" s="110">
        <v>4.6090045303318021</v>
      </c>
      <c r="U177" s="110">
        <v>4.8051522393551549</v>
      </c>
      <c r="V177" s="110">
        <v>4.5486312050690998</v>
      </c>
      <c r="W177" s="110">
        <v>3.9129113331965617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3.2349807374374109</v>
      </c>
      <c r="C24" s="118">
        <f t="shared" si="7"/>
        <v>3.2547352425216345</v>
      </c>
      <c r="D24" s="118">
        <f t="shared" si="7"/>
        <v>3.617529391746245</v>
      </c>
      <c r="E24" s="118">
        <f t="shared" si="7"/>
        <v>3.8822415760474787</v>
      </c>
      <c r="F24" s="118">
        <f t="shared" si="7"/>
        <v>3.8392496209831739</v>
      </c>
      <c r="G24" s="118">
        <f t="shared" si="7"/>
        <v>3.8739427691629542</v>
      </c>
      <c r="H24" s="118">
        <f t="shared" si="7"/>
        <v>3.8504277986640609</v>
      </c>
      <c r="I24" s="118">
        <f t="shared" si="7"/>
        <v>3.6030331337616603</v>
      </c>
      <c r="J24" s="118">
        <f t="shared" si="7"/>
        <v>3.7238837306662784</v>
      </c>
      <c r="K24" s="118">
        <f t="shared" si="7"/>
        <v>4.0426918489317885</v>
      </c>
      <c r="L24" s="118">
        <f t="shared" si="7"/>
        <v>3.9574011669297189</v>
      </c>
      <c r="M24" s="118">
        <f t="shared" si="7"/>
        <v>3.6940812010425637</v>
      </c>
      <c r="N24" s="118">
        <f t="shared" si="7"/>
        <v>4.2261383472329896</v>
      </c>
      <c r="O24" s="118">
        <f t="shared" si="7"/>
        <v>4.3478059139746339</v>
      </c>
      <c r="P24" s="118">
        <f t="shared" si="7"/>
        <v>4.0087863111515514</v>
      </c>
      <c r="Q24" s="118">
        <f t="shared" si="7"/>
        <v>5.0151923199212654</v>
      </c>
      <c r="R24" s="118">
        <f t="shared" ref="R24:V24" si="8">R25+R28+R30+R39</f>
        <v>3.9298543933066212</v>
      </c>
      <c r="S24" s="118">
        <f t="shared" si="8"/>
        <v>6.1381898239870534</v>
      </c>
      <c r="T24" s="118">
        <f t="shared" si="8"/>
        <v>2.7353552248574893</v>
      </c>
      <c r="U24" s="118">
        <f t="shared" si="8"/>
        <v>4.7442308952929881</v>
      </c>
      <c r="V24" s="118">
        <f t="shared" si="8"/>
        <v>5.856134154412322</v>
      </c>
      <c r="W24" s="118">
        <f t="shared" ref="W24" si="9">W25+W28+W30+W39</f>
        <v>4.9534367315083045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1.1544068183473992</v>
      </c>
      <c r="C25" s="123">
        <f t="shared" si="10"/>
        <v>1.2348903787272136</v>
      </c>
      <c r="D25" s="123">
        <f t="shared" si="10"/>
        <v>1.7399636975751571</v>
      </c>
      <c r="E25" s="123">
        <f t="shared" si="10"/>
        <v>2.2096384954523702</v>
      </c>
      <c r="F25" s="123">
        <f t="shared" si="10"/>
        <v>1.9098934215596115</v>
      </c>
      <c r="G25" s="123">
        <f t="shared" si="10"/>
        <v>2.0276104673454221</v>
      </c>
      <c r="H25" s="123">
        <f t="shared" si="10"/>
        <v>2.2453427006910633</v>
      </c>
      <c r="I25" s="123">
        <f t="shared" si="10"/>
        <v>2.0919683905586575</v>
      </c>
      <c r="J25" s="123">
        <f t="shared" si="10"/>
        <v>1.9577819323820804</v>
      </c>
      <c r="K25" s="123">
        <f t="shared" si="10"/>
        <v>2.1351225556582643</v>
      </c>
      <c r="L25" s="123">
        <f t="shared" si="10"/>
        <v>2.1612200329881022</v>
      </c>
      <c r="M25" s="123">
        <f t="shared" si="10"/>
        <v>2.0443770406523116</v>
      </c>
      <c r="N25" s="123">
        <f t="shared" si="10"/>
        <v>2.563855806502187</v>
      </c>
      <c r="O25" s="123">
        <f t="shared" si="10"/>
        <v>2.6094872839303784</v>
      </c>
      <c r="P25" s="123">
        <f t="shared" si="10"/>
        <v>2.4213674361376656</v>
      </c>
      <c r="Q25" s="123">
        <f t="shared" si="10"/>
        <v>3.3704273522805792</v>
      </c>
      <c r="R25" s="123">
        <f t="shared" ref="R25:V25" si="11">SUM(R26:R27)</f>
        <v>2.3807650890722858</v>
      </c>
      <c r="S25" s="123">
        <f t="shared" si="11"/>
        <v>4.6737295523444526</v>
      </c>
      <c r="T25" s="123">
        <f t="shared" si="11"/>
        <v>1.3097598825320107</v>
      </c>
      <c r="U25" s="123">
        <f t="shared" si="11"/>
        <v>3.4488484424346044</v>
      </c>
      <c r="V25" s="123">
        <f t="shared" si="11"/>
        <v>4.6600656712859614</v>
      </c>
      <c r="W25" s="123">
        <f t="shared" ref="W25" si="12">SUM(W26:W27)</f>
        <v>3.8046611461772373</v>
      </c>
      <c r="DA25" s="130" t="s">
        <v>3104</v>
      </c>
    </row>
    <row r="26" spans="1:105" ht="12" customHeight="1" x14ac:dyDescent="0.25">
      <c r="A26" s="97" t="s">
        <v>74</v>
      </c>
      <c r="B26" s="99">
        <v>1.1544068183473992</v>
      </c>
      <c r="C26" s="99">
        <v>1.2348903787272136</v>
      </c>
      <c r="D26" s="99">
        <v>1.7399636975751571</v>
      </c>
      <c r="E26" s="99">
        <v>2.2096384954523702</v>
      </c>
      <c r="F26" s="99">
        <v>1.9098934215596115</v>
      </c>
      <c r="G26" s="99">
        <v>2.0276104673454221</v>
      </c>
      <c r="H26" s="99">
        <v>2.2453427006910633</v>
      </c>
      <c r="I26" s="99">
        <v>2.0919683905586575</v>
      </c>
      <c r="J26" s="99">
        <v>1.9577819323820804</v>
      </c>
      <c r="K26" s="99">
        <v>2.1351225556582643</v>
      </c>
      <c r="L26" s="99">
        <v>2.1612200329881022</v>
      </c>
      <c r="M26" s="99">
        <v>2.0443770406523116</v>
      </c>
      <c r="N26" s="99">
        <v>2.563855806502187</v>
      </c>
      <c r="O26" s="99">
        <v>2.6094872839303784</v>
      </c>
      <c r="P26" s="99">
        <v>2.4213674361376656</v>
      </c>
      <c r="Q26" s="99">
        <v>3.3704273522805792</v>
      </c>
      <c r="R26" s="99">
        <v>2.3807650890722858</v>
      </c>
      <c r="S26" s="99">
        <v>4.6737295523444526</v>
      </c>
      <c r="T26" s="99">
        <v>1.3097598825320107</v>
      </c>
      <c r="U26" s="99">
        <v>3.4488484424346044</v>
      </c>
      <c r="V26" s="99">
        <v>4.6600656712859614</v>
      </c>
      <c r="W26" s="99">
        <v>3.8046611461772373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2.0805739190900114</v>
      </c>
      <c r="C39" s="123">
        <v>2.0198448637944209</v>
      </c>
      <c r="D39" s="123">
        <v>1.8775656941710879</v>
      </c>
      <c r="E39" s="123">
        <v>1.6726030805951082</v>
      </c>
      <c r="F39" s="123">
        <v>1.9293561994235624</v>
      </c>
      <c r="G39" s="123">
        <v>1.8463323018175319</v>
      </c>
      <c r="H39" s="123">
        <v>1.6050850979729974</v>
      </c>
      <c r="I39" s="123">
        <v>1.5110647432030031</v>
      </c>
      <c r="J39" s="123">
        <v>1.7661017982841978</v>
      </c>
      <c r="K39" s="123">
        <v>1.9075692932735242</v>
      </c>
      <c r="L39" s="123">
        <v>1.7961811339416165</v>
      </c>
      <c r="M39" s="123">
        <v>1.6497041603902522</v>
      </c>
      <c r="N39" s="123">
        <v>1.6622825407308031</v>
      </c>
      <c r="O39" s="123">
        <v>1.7383186300442559</v>
      </c>
      <c r="P39" s="123">
        <v>1.587418875013886</v>
      </c>
      <c r="Q39" s="123">
        <v>1.6447649676406864</v>
      </c>
      <c r="R39" s="123">
        <v>1.5490893042343354</v>
      </c>
      <c r="S39" s="123">
        <v>1.464460271642601</v>
      </c>
      <c r="T39" s="123">
        <v>1.4255953423254788</v>
      </c>
      <c r="U39" s="123">
        <v>1.2953824528583833</v>
      </c>
      <c r="V39" s="123">
        <v>1.1960684831263604</v>
      </c>
      <c r="W39" s="123">
        <v>1.1487755853310673</v>
      </c>
      <c r="DA39" s="130" t="s">
        <v>3118</v>
      </c>
    </row>
    <row r="40" spans="1:105" ht="12" customHeight="1" x14ac:dyDescent="0.25">
      <c r="A40" s="97" t="s">
        <v>50</v>
      </c>
      <c r="B40" s="99">
        <v>2.5629582066114924</v>
      </c>
      <c r="C40" s="99">
        <v>2.4905732019378628</v>
      </c>
      <c r="D40" s="99">
        <v>2.3931412216153327</v>
      </c>
      <c r="E40" s="99">
        <v>2.1815704115978565</v>
      </c>
      <c r="F40" s="99">
        <v>2.5506807781122838</v>
      </c>
      <c r="G40" s="99">
        <v>2.4579561334662801</v>
      </c>
      <c r="H40" s="99">
        <v>2.1291967019453764</v>
      </c>
      <c r="I40" s="99">
        <v>1.9781190952099796</v>
      </c>
      <c r="J40" s="99">
        <v>2.2630564393099188</v>
      </c>
      <c r="K40" s="99">
        <v>2.4193388774312239</v>
      </c>
      <c r="L40" s="99">
        <v>2.2703984146327105</v>
      </c>
      <c r="M40" s="99">
        <v>2.1119077164874658</v>
      </c>
      <c r="N40" s="99">
        <v>2.1082580201369576</v>
      </c>
      <c r="O40" s="99">
        <v>2.279883447499425</v>
      </c>
      <c r="P40" s="99">
        <v>2.1204453852424505</v>
      </c>
      <c r="Q40" s="99">
        <v>2.2236623314225752</v>
      </c>
      <c r="R40" s="99">
        <v>2.1075102834866066</v>
      </c>
      <c r="S40" s="99">
        <v>1.9586582036919939</v>
      </c>
      <c r="T40" s="99">
        <v>1.882920227300837</v>
      </c>
      <c r="U40" s="99">
        <v>1.7049008527235481</v>
      </c>
      <c r="V40" s="99">
        <v>1.6166398629791794</v>
      </c>
      <c r="W40" s="99">
        <v>1.5281156402810165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3.2904221542015817</v>
      </c>
      <c r="C43" s="118">
        <f t="shared" si="14"/>
        <v>3.3185446750179781</v>
      </c>
      <c r="D43" s="118">
        <f t="shared" si="14"/>
        <v>3.5547325174499571</v>
      </c>
      <c r="E43" s="118">
        <f t="shared" si="14"/>
        <v>3.6637367877193752</v>
      </c>
      <c r="F43" s="118">
        <f t="shared" si="14"/>
        <v>4.0899901209805876</v>
      </c>
      <c r="G43" s="118">
        <f t="shared" si="14"/>
        <v>4.0695034644393324</v>
      </c>
      <c r="H43" s="118">
        <f t="shared" si="14"/>
        <v>3.8652593524166825</v>
      </c>
      <c r="I43" s="118">
        <f t="shared" si="14"/>
        <v>3.7314441301650412</v>
      </c>
      <c r="J43" s="118">
        <f t="shared" si="14"/>
        <v>3.9861210223372185</v>
      </c>
      <c r="K43" s="118">
        <f t="shared" si="14"/>
        <v>4.1631547410166529</v>
      </c>
      <c r="L43" s="118">
        <f t="shared" si="14"/>
        <v>4.191677629548721</v>
      </c>
      <c r="M43" s="118">
        <f t="shared" si="14"/>
        <v>4.110792173202471</v>
      </c>
      <c r="N43" s="118">
        <f t="shared" si="14"/>
        <v>4.3162299217171096</v>
      </c>
      <c r="O43" s="118">
        <f t="shared" si="14"/>
        <v>4.4753839513200981</v>
      </c>
      <c r="P43" s="118">
        <f t="shared" si="14"/>
        <v>4.3171917887014644</v>
      </c>
      <c r="Q43" s="118">
        <f t="shared" si="14"/>
        <v>4.6509915809362745</v>
      </c>
      <c r="R43" s="118">
        <f t="shared" ref="R43:V43" si="15">R44+R47+R49+R58</f>
        <v>4.767861488105078</v>
      </c>
      <c r="S43" s="118">
        <f t="shared" si="15"/>
        <v>5.9484403148834613</v>
      </c>
      <c r="T43" s="118">
        <f t="shared" si="15"/>
        <v>3.3404365308888773</v>
      </c>
      <c r="U43" s="118">
        <f t="shared" si="15"/>
        <v>4.0264792549543671</v>
      </c>
      <c r="V43" s="118">
        <f t="shared" si="15"/>
        <v>4.7816515933214552</v>
      </c>
      <c r="W43" s="118">
        <f t="shared" ref="W43" si="16">W44+W47+W49+W58</f>
        <v>5.6899284446535212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1.2098210547146118</v>
      </c>
      <c r="C44" s="123">
        <f t="shared" si="17"/>
        <v>1.297157896053089</v>
      </c>
      <c r="D44" s="123">
        <f t="shared" si="17"/>
        <v>1.6104975749340551</v>
      </c>
      <c r="E44" s="123">
        <f t="shared" si="17"/>
        <v>1.9029244130867184</v>
      </c>
      <c r="F44" s="123">
        <f t="shared" si="17"/>
        <v>2.0637771475763986</v>
      </c>
      <c r="G44" s="123">
        <f t="shared" si="17"/>
        <v>2.1270275507449492</v>
      </c>
      <c r="H44" s="123">
        <f t="shared" si="17"/>
        <v>2.1629495430613264</v>
      </c>
      <c r="I44" s="123">
        <f t="shared" si="17"/>
        <v>2.1068370199221449</v>
      </c>
      <c r="J44" s="123">
        <f t="shared" si="17"/>
        <v>2.0896467846415576</v>
      </c>
      <c r="K44" s="123">
        <f t="shared" si="17"/>
        <v>2.1473460364812982</v>
      </c>
      <c r="L44" s="123">
        <f t="shared" si="17"/>
        <v>2.3167454712083502</v>
      </c>
      <c r="M44" s="123">
        <f t="shared" si="17"/>
        <v>2.3938809099701124</v>
      </c>
      <c r="N44" s="123">
        <f t="shared" si="17"/>
        <v>2.5957613309018739</v>
      </c>
      <c r="O44" s="123">
        <f t="shared" si="17"/>
        <v>2.6729622972407849</v>
      </c>
      <c r="P44" s="123">
        <f t="shared" si="17"/>
        <v>2.6925048084866656</v>
      </c>
      <c r="Q44" s="123">
        <f t="shared" si="17"/>
        <v>2.9984158096867568</v>
      </c>
      <c r="R44" s="123">
        <f t="shared" ref="R44:V44" si="18">SUM(R45:R46)</f>
        <v>3.219050896568302</v>
      </c>
      <c r="S44" s="123">
        <f t="shared" si="18"/>
        <v>4.5076234245403866</v>
      </c>
      <c r="T44" s="123">
        <f t="shared" si="18"/>
        <v>1.9458564293617004</v>
      </c>
      <c r="U44" s="123">
        <f t="shared" si="18"/>
        <v>2.780631174918538</v>
      </c>
      <c r="V44" s="123">
        <f t="shared" si="18"/>
        <v>3.7111820857446265</v>
      </c>
      <c r="W44" s="123">
        <f t="shared" ref="W44" si="19">SUM(W45:W46)</f>
        <v>4.6736204438162385</v>
      </c>
      <c r="DA44" s="130" t="s">
        <v>3122</v>
      </c>
    </row>
    <row r="45" spans="1:105" ht="12" customHeight="1" x14ac:dyDescent="0.25">
      <c r="A45" s="97" t="s">
        <v>216</v>
      </c>
      <c r="B45" s="99">
        <v>1.2098210547146118</v>
      </c>
      <c r="C45" s="99">
        <v>1.297157896053089</v>
      </c>
      <c r="D45" s="99">
        <v>1.6104975749340551</v>
      </c>
      <c r="E45" s="99">
        <v>1.9029244130867184</v>
      </c>
      <c r="F45" s="99">
        <v>2.0637771475763986</v>
      </c>
      <c r="G45" s="99">
        <v>2.1270275507449492</v>
      </c>
      <c r="H45" s="99">
        <v>2.1629495430613264</v>
      </c>
      <c r="I45" s="99">
        <v>2.1068370199221449</v>
      </c>
      <c r="J45" s="99">
        <v>2.0896467846415576</v>
      </c>
      <c r="K45" s="99">
        <v>2.1473460364812982</v>
      </c>
      <c r="L45" s="99">
        <v>2.3167454712083502</v>
      </c>
      <c r="M45" s="99">
        <v>2.3938809099701124</v>
      </c>
      <c r="N45" s="99">
        <v>2.5957613309018739</v>
      </c>
      <c r="O45" s="99">
        <v>2.6729622972407849</v>
      </c>
      <c r="P45" s="99">
        <v>2.6925048084866656</v>
      </c>
      <c r="Q45" s="99">
        <v>2.9984158096867568</v>
      </c>
      <c r="R45" s="99">
        <v>3.219050896568302</v>
      </c>
      <c r="S45" s="99">
        <v>4.5076234245403866</v>
      </c>
      <c r="T45" s="99">
        <v>1.9458564293617004</v>
      </c>
      <c r="U45" s="99">
        <v>2.780631174918538</v>
      </c>
      <c r="V45" s="99">
        <v>3.7111820857446265</v>
      </c>
      <c r="W45" s="99">
        <v>4.6736204438162385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2.0806010994869699</v>
      </c>
      <c r="C58" s="123">
        <v>2.0213867789648892</v>
      </c>
      <c r="D58" s="123">
        <v>1.944234942515902</v>
      </c>
      <c r="E58" s="123">
        <v>1.7608123746326565</v>
      </c>
      <c r="F58" s="123">
        <v>2.0262129734041894</v>
      </c>
      <c r="G58" s="123">
        <v>1.9424759136943837</v>
      </c>
      <c r="H58" s="123">
        <v>1.7023098093553561</v>
      </c>
      <c r="I58" s="123">
        <v>1.6246071102428961</v>
      </c>
      <c r="J58" s="123">
        <v>1.8964742376956609</v>
      </c>
      <c r="K58" s="123">
        <v>2.0158087045353548</v>
      </c>
      <c r="L58" s="123">
        <v>1.8749321583403704</v>
      </c>
      <c r="M58" s="123">
        <v>1.7169112632323582</v>
      </c>
      <c r="N58" s="123">
        <v>1.720468590815236</v>
      </c>
      <c r="O58" s="123">
        <v>1.8024216540793132</v>
      </c>
      <c r="P58" s="123">
        <v>1.6246869802147983</v>
      </c>
      <c r="Q58" s="123">
        <v>1.6525757712495177</v>
      </c>
      <c r="R58" s="123">
        <v>1.548810591536776</v>
      </c>
      <c r="S58" s="123">
        <v>1.4408168903430749</v>
      </c>
      <c r="T58" s="123">
        <v>1.3945801015271766</v>
      </c>
      <c r="U58" s="123">
        <v>1.2458480800358291</v>
      </c>
      <c r="V58" s="123">
        <v>1.0704695075768287</v>
      </c>
      <c r="W58" s="123">
        <v>1.0163080008372831</v>
      </c>
      <c r="DA58" s="130" t="s">
        <v>3136</v>
      </c>
    </row>
    <row r="59" spans="1:105" ht="12" customHeight="1" x14ac:dyDescent="0.25">
      <c r="A59" s="97" t="s">
        <v>50</v>
      </c>
      <c r="B59" s="99">
        <v>2.5629582066114924</v>
      </c>
      <c r="C59" s="99">
        <v>2.4918610280723703</v>
      </c>
      <c r="D59" s="99">
        <v>2.3973722198606318</v>
      </c>
      <c r="E59" s="99">
        <v>2.1871862853273272</v>
      </c>
      <c r="F59" s="99">
        <v>2.5552709204738724</v>
      </c>
      <c r="G59" s="99">
        <v>2.4591002518627967</v>
      </c>
      <c r="H59" s="99">
        <v>2.1277103064125575</v>
      </c>
      <c r="I59" s="99">
        <v>1.9759088085188923</v>
      </c>
      <c r="J59" s="99">
        <v>2.2603922670913148</v>
      </c>
      <c r="K59" s="99">
        <v>2.4175796996899672</v>
      </c>
      <c r="L59" s="99">
        <v>2.2698646767992994</v>
      </c>
      <c r="M59" s="99">
        <v>2.112098222180554</v>
      </c>
      <c r="N59" s="99">
        <v>2.1091236181464286</v>
      </c>
      <c r="O59" s="99">
        <v>2.2809733797651583</v>
      </c>
      <c r="P59" s="99">
        <v>2.1211927349079556</v>
      </c>
      <c r="Q59" s="99">
        <v>2.2239611631415315</v>
      </c>
      <c r="R59" s="99">
        <v>2.1068926509443311</v>
      </c>
      <c r="S59" s="99">
        <v>1.9582073099667425</v>
      </c>
      <c r="T59" s="99">
        <v>1.8825675002373494</v>
      </c>
      <c r="U59" s="99">
        <v>1.7068118696490862</v>
      </c>
      <c r="V59" s="99">
        <v>1.6226958408505896</v>
      </c>
      <c r="W59" s="99">
        <v>1.5342341935716675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0</v>
      </c>
      <c r="C62" s="118">
        <f t="shared" si="21"/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0</v>
      </c>
      <c r="C63" s="123">
        <f t="shared" si="24"/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3140</v>
      </c>
    </row>
    <row r="64" spans="1:105" ht="12" customHeight="1" x14ac:dyDescent="0.25">
      <c r="A64" s="97" t="s">
        <v>217</v>
      </c>
      <c r="B64" s="99">
        <v>0</v>
      </c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</v>
      </c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3145</v>
      </c>
    </row>
    <row r="69" spans="1:105" ht="12" customHeight="1" x14ac:dyDescent="0.25">
      <c r="A69" s="97" t="s">
        <v>134</v>
      </c>
      <c r="B69" s="99">
        <v>0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</v>
      </c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3154</v>
      </c>
    </row>
    <row r="78" spans="1:105" ht="12" customHeight="1" x14ac:dyDescent="0.25">
      <c r="A78" s="97" t="s">
        <v>192</v>
      </c>
      <c r="B78" s="99">
        <v>0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1.3968359481229387</v>
      </c>
      <c r="M81" s="118">
        <f t="shared" si="28"/>
        <v>1.3372952643302631</v>
      </c>
      <c r="N81" s="118">
        <f t="shared" si="28"/>
        <v>1.4019649930742548</v>
      </c>
      <c r="O81" s="118">
        <f t="shared" si="28"/>
        <v>1.5232805969771852</v>
      </c>
      <c r="P81" s="118">
        <f t="shared" si="28"/>
        <v>1.4128890260840372</v>
      </c>
      <c r="Q81" s="118">
        <f t="shared" si="28"/>
        <v>1.4950841642034385</v>
      </c>
      <c r="R81" s="118">
        <f t="shared" ref="R81:V81" si="29">R82+R85+R87+R100</f>
        <v>1.4637409274054187</v>
      </c>
      <c r="S81" s="118">
        <f t="shared" si="29"/>
        <v>1.4496904547449296</v>
      </c>
      <c r="T81" s="118">
        <f t="shared" si="29"/>
        <v>1.4489892081459792</v>
      </c>
      <c r="U81" s="118">
        <f t="shared" si="29"/>
        <v>1.3137302063594105</v>
      </c>
      <c r="V81" s="118">
        <f t="shared" si="29"/>
        <v>1.2486870869692697</v>
      </c>
      <c r="W81" s="118">
        <f t="shared" ref="W81" si="30">W82+W85+W87+W100</f>
        <v>1.1930292244723175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1.3968359481229387</v>
      </c>
      <c r="M100" s="123">
        <v>1.3372952643302631</v>
      </c>
      <c r="N100" s="123">
        <v>1.4019649930742548</v>
      </c>
      <c r="O100" s="123">
        <v>1.5232805969771852</v>
      </c>
      <c r="P100" s="123">
        <v>1.4128890260840372</v>
      </c>
      <c r="Q100" s="123">
        <v>1.4950841642034385</v>
      </c>
      <c r="R100" s="123">
        <v>1.4637409274054187</v>
      </c>
      <c r="S100" s="123">
        <v>1.4496904547449296</v>
      </c>
      <c r="T100" s="123">
        <v>1.4489892081459792</v>
      </c>
      <c r="U100" s="123">
        <v>1.3137302063594105</v>
      </c>
      <c r="V100" s="123">
        <v>1.2486870869692697</v>
      </c>
      <c r="W100" s="123">
        <v>1.1930292244723175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2.2627879523384804</v>
      </c>
      <c r="M102" s="99">
        <v>2.106707417182073</v>
      </c>
      <c r="N102" s="99">
        <v>2.1054631540490285</v>
      </c>
      <c r="O102" s="99">
        <v>2.2789525512607161</v>
      </c>
      <c r="P102" s="99">
        <v>2.1198900137326269</v>
      </c>
      <c r="Q102" s="99">
        <v>2.2234739678248436</v>
      </c>
      <c r="R102" s="99">
        <v>2.1065336652514346</v>
      </c>
      <c r="S102" s="99">
        <v>1.9556208694247825</v>
      </c>
      <c r="T102" s="99">
        <v>1.8725319919389152</v>
      </c>
      <c r="U102" s="99">
        <v>1.6965476021600829</v>
      </c>
      <c r="V102" s="99">
        <v>1.6181361438450794</v>
      </c>
      <c r="W102" s="99">
        <v>1.5378545858207289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2.0805295135424906</v>
      </c>
      <c r="C143" s="118">
        <f t="shared" si="49"/>
        <v>2.0163513476937411</v>
      </c>
      <c r="D143" s="118">
        <f t="shared" si="49"/>
        <v>1.8312246391187168</v>
      </c>
      <c r="E143" s="118">
        <f t="shared" si="49"/>
        <v>1.5900452714521094</v>
      </c>
      <c r="F143" s="118">
        <f t="shared" si="49"/>
        <v>1.8513068642787343</v>
      </c>
      <c r="G143" s="118">
        <f t="shared" si="49"/>
        <v>1.8074709864121092</v>
      </c>
      <c r="H143" s="118">
        <f t="shared" si="49"/>
        <v>1.6094119756305727</v>
      </c>
      <c r="I143" s="118">
        <f t="shared" si="49"/>
        <v>1.5628332364300439</v>
      </c>
      <c r="J143" s="118">
        <f t="shared" si="49"/>
        <v>1.8457236389214393</v>
      </c>
      <c r="K143" s="118">
        <f t="shared" si="49"/>
        <v>1.9716840446522268</v>
      </c>
      <c r="L143" s="118">
        <f t="shared" si="49"/>
        <v>1.8173251570235707</v>
      </c>
      <c r="M143" s="118">
        <f t="shared" si="49"/>
        <v>1.6609503580799108</v>
      </c>
      <c r="N143" s="118">
        <f t="shared" si="49"/>
        <v>1.6725984458056726</v>
      </c>
      <c r="O143" s="118">
        <f t="shared" si="49"/>
        <v>1.7647488386451748</v>
      </c>
      <c r="P143" s="118">
        <f t="shared" si="49"/>
        <v>1.5693095547959346</v>
      </c>
      <c r="Q143" s="118">
        <f t="shared" si="49"/>
        <v>1.61118360852549</v>
      </c>
      <c r="R143" s="118">
        <f t="shared" ref="R143:V143" si="50">R144+R146+R148+R157</f>
        <v>1.5342450029793337</v>
      </c>
      <c r="S143" s="118">
        <f t="shared" si="50"/>
        <v>1.4799762966861707</v>
      </c>
      <c r="T143" s="118">
        <f t="shared" si="50"/>
        <v>1.4308833461740675</v>
      </c>
      <c r="U143" s="118">
        <f t="shared" si="50"/>
        <v>1.2953192859583385</v>
      </c>
      <c r="V143" s="118">
        <f t="shared" si="50"/>
        <v>1.226322593512718</v>
      </c>
      <c r="W143" s="118">
        <f t="shared" ref="W143" si="51">W144+W146+W148+W157</f>
        <v>1.1700879390569849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2.0805295135424906</v>
      </c>
      <c r="C157" s="123">
        <v>2.0163513476937411</v>
      </c>
      <c r="D157" s="123">
        <v>1.8312246391187168</v>
      </c>
      <c r="E157" s="123">
        <v>1.5900452714521094</v>
      </c>
      <c r="F157" s="123">
        <v>1.8513068642787343</v>
      </c>
      <c r="G157" s="123">
        <v>1.8074709864121092</v>
      </c>
      <c r="H157" s="123">
        <v>1.6094119756305727</v>
      </c>
      <c r="I157" s="123">
        <v>1.5628332364300439</v>
      </c>
      <c r="J157" s="123">
        <v>1.8457236389214393</v>
      </c>
      <c r="K157" s="123">
        <v>1.9716840446522268</v>
      </c>
      <c r="L157" s="123">
        <v>1.8173251570235707</v>
      </c>
      <c r="M157" s="123">
        <v>1.6609503580799108</v>
      </c>
      <c r="N157" s="123">
        <v>1.6725984458056726</v>
      </c>
      <c r="O157" s="123">
        <v>1.7647488386451748</v>
      </c>
      <c r="P157" s="123">
        <v>1.5693095547959346</v>
      </c>
      <c r="Q157" s="123">
        <v>1.61118360852549</v>
      </c>
      <c r="R157" s="123">
        <v>1.5342450029793337</v>
      </c>
      <c r="S157" s="123">
        <v>1.4799762966861707</v>
      </c>
      <c r="T157" s="123">
        <v>1.4308833461740675</v>
      </c>
      <c r="U157" s="123">
        <v>1.2953192859583385</v>
      </c>
      <c r="V157" s="123">
        <v>1.226322593512718</v>
      </c>
      <c r="W157" s="123">
        <v>1.1700879390569849</v>
      </c>
      <c r="DA157" s="130" t="s">
        <v>3230</v>
      </c>
    </row>
    <row r="158" spans="1:105" ht="12" customHeight="1" x14ac:dyDescent="0.25">
      <c r="A158" s="97" t="s">
        <v>50</v>
      </c>
      <c r="B158" s="99">
        <v>2.5629582066114924</v>
      </c>
      <c r="C158" s="99">
        <v>2.4879211847098128</v>
      </c>
      <c r="D158" s="99">
        <v>2.3888554732882206</v>
      </c>
      <c r="E158" s="99">
        <v>2.1749368165160288</v>
      </c>
      <c r="F158" s="99">
        <v>2.5413545986729802</v>
      </c>
      <c r="G158" s="99">
        <v>2.4502238142991044</v>
      </c>
      <c r="H158" s="99">
        <v>2.1258966452108594</v>
      </c>
      <c r="I158" s="99">
        <v>1.9764903349919591</v>
      </c>
      <c r="J158" s="99">
        <v>2.2607973697218826</v>
      </c>
      <c r="K158" s="99">
        <v>2.4176872684557082</v>
      </c>
      <c r="L158" s="99">
        <v>2.2693250645483878</v>
      </c>
      <c r="M158" s="99">
        <v>2.1112494191942091</v>
      </c>
      <c r="N158" s="99">
        <v>2.1084182725231893</v>
      </c>
      <c r="O158" s="99">
        <v>2.2807714150532732</v>
      </c>
      <c r="P158" s="99">
        <v>2.120733879645742</v>
      </c>
      <c r="Q158" s="99">
        <v>2.22364980036535</v>
      </c>
      <c r="R158" s="99">
        <v>2.1062985528435778</v>
      </c>
      <c r="S158" s="99">
        <v>1.9557977732670357</v>
      </c>
      <c r="T158" s="99">
        <v>1.876024950217833</v>
      </c>
      <c r="U158" s="99">
        <v>1.6981143488500816</v>
      </c>
      <c r="V158" s="99">
        <v>1.6161240864817299</v>
      </c>
      <c r="W158" s="99">
        <v>1.532570125730264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2.0805773307946507</v>
      </c>
      <c r="C161" s="118">
        <f t="shared" si="54"/>
        <v>2.0185891773004254</v>
      </c>
      <c r="D161" s="118">
        <f t="shared" si="54"/>
        <v>1.8497072141371624</v>
      </c>
      <c r="E161" s="118">
        <f t="shared" si="54"/>
        <v>1.6251928888649252</v>
      </c>
      <c r="F161" s="118">
        <f t="shared" si="54"/>
        <v>1.8808442024718923</v>
      </c>
      <c r="G161" s="118">
        <f t="shared" si="54"/>
        <v>1.826111735643219</v>
      </c>
      <c r="H161" s="118">
        <f t="shared" si="54"/>
        <v>1.6228188696970163</v>
      </c>
      <c r="I161" s="118">
        <f t="shared" si="54"/>
        <v>1.5580389777922747</v>
      </c>
      <c r="J161" s="118">
        <f t="shared" si="54"/>
        <v>1.8309848176026478</v>
      </c>
      <c r="K161" s="118">
        <f t="shared" si="54"/>
        <v>1.9749045771088272</v>
      </c>
      <c r="L161" s="118">
        <f t="shared" si="54"/>
        <v>1.8585304375004563</v>
      </c>
      <c r="M161" s="118">
        <f t="shared" si="54"/>
        <v>1.7260341005899249</v>
      </c>
      <c r="N161" s="118">
        <f t="shared" si="54"/>
        <v>1.7332280637536541</v>
      </c>
      <c r="O161" s="118">
        <f t="shared" si="54"/>
        <v>1.8195625223299994</v>
      </c>
      <c r="P161" s="118">
        <f t="shared" si="54"/>
        <v>1.6020352877229609</v>
      </c>
      <c r="Q161" s="118">
        <f t="shared" si="54"/>
        <v>1.616567418339693</v>
      </c>
      <c r="R161" s="118">
        <f t="shared" ref="R161:V161" si="55">R162+R164+R166+R175</f>
        <v>1.565365713527979</v>
      </c>
      <c r="S161" s="118">
        <f t="shared" si="55"/>
        <v>1.5664684481257052</v>
      </c>
      <c r="T161" s="118">
        <f t="shared" si="55"/>
        <v>1.4889606821174404</v>
      </c>
      <c r="U161" s="118">
        <f t="shared" si="55"/>
        <v>1.3423902200224735</v>
      </c>
      <c r="V161" s="118">
        <f t="shared" si="55"/>
        <v>1.2666787971276681</v>
      </c>
      <c r="W161" s="118">
        <f t="shared" ref="W161" si="56">W162+W164+W166+W175</f>
        <v>1.1945559207201364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2.0805773307946507</v>
      </c>
      <c r="C175" s="123">
        <v>2.0185891773004254</v>
      </c>
      <c r="D175" s="123">
        <v>1.8497072141371624</v>
      </c>
      <c r="E175" s="123">
        <v>1.6251928888649252</v>
      </c>
      <c r="F175" s="123">
        <v>1.8808442024718923</v>
      </c>
      <c r="G175" s="123">
        <v>1.826111735643219</v>
      </c>
      <c r="H175" s="123">
        <v>1.6228188696970163</v>
      </c>
      <c r="I175" s="123">
        <v>1.5580389777922747</v>
      </c>
      <c r="J175" s="123">
        <v>1.8309848176026478</v>
      </c>
      <c r="K175" s="123">
        <v>1.9749045771088272</v>
      </c>
      <c r="L175" s="123">
        <v>1.8585304375004563</v>
      </c>
      <c r="M175" s="123">
        <v>1.7260341005899249</v>
      </c>
      <c r="N175" s="123">
        <v>1.7332280637536541</v>
      </c>
      <c r="O175" s="123">
        <v>1.8195625223299994</v>
      </c>
      <c r="P175" s="123">
        <v>1.6020352877229609</v>
      </c>
      <c r="Q175" s="123">
        <v>1.616567418339693</v>
      </c>
      <c r="R175" s="123">
        <v>1.565365713527979</v>
      </c>
      <c r="S175" s="123">
        <v>1.5664684481257052</v>
      </c>
      <c r="T175" s="123">
        <v>1.4889606821174404</v>
      </c>
      <c r="U175" s="123">
        <v>1.3423902200224735</v>
      </c>
      <c r="V175" s="123">
        <v>1.2666787971276681</v>
      </c>
      <c r="W175" s="123">
        <v>1.1945559207201364</v>
      </c>
      <c r="DA175" s="130" t="s">
        <v>3247</v>
      </c>
    </row>
    <row r="176" spans="1:105" ht="12" customHeight="1" x14ac:dyDescent="0.25">
      <c r="A176" s="97" t="s">
        <v>50</v>
      </c>
      <c r="B176" s="99">
        <v>2.562958206611492</v>
      </c>
      <c r="C176" s="99">
        <v>2.4896015776991134</v>
      </c>
      <c r="D176" s="99">
        <v>2.3910574162495268</v>
      </c>
      <c r="E176" s="99">
        <v>2.1781217517872427</v>
      </c>
      <c r="F176" s="99">
        <v>2.5443102031261033</v>
      </c>
      <c r="G176" s="99">
        <v>2.4518989183156368</v>
      </c>
      <c r="H176" s="99">
        <v>2.1261291268446647</v>
      </c>
      <c r="I176" s="99">
        <v>1.9766425381578694</v>
      </c>
      <c r="J176" s="99">
        <v>2.2612526465831215</v>
      </c>
      <c r="K176" s="99">
        <v>2.4189339978920481</v>
      </c>
      <c r="L176" s="99">
        <v>2.2707957495407975</v>
      </c>
      <c r="M176" s="99">
        <v>2.1130434436991363</v>
      </c>
      <c r="N176" s="99">
        <v>2.1102797229121917</v>
      </c>
      <c r="O176" s="99">
        <v>2.2820536147048922</v>
      </c>
      <c r="P176" s="99">
        <v>2.1213841941061351</v>
      </c>
      <c r="Q176" s="99">
        <v>2.2237288900165733</v>
      </c>
      <c r="R176" s="99">
        <v>2.1044543600693353</v>
      </c>
      <c r="S176" s="99">
        <v>1.9513765432292172</v>
      </c>
      <c r="T176" s="99">
        <v>1.8719066805755074</v>
      </c>
      <c r="U176" s="99">
        <v>1.6967429297073597</v>
      </c>
      <c r="V176" s="99">
        <v>1.6162369183965135</v>
      </c>
      <c r="W176" s="99">
        <v>1.5311536074161625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0.45408939731923398</v>
      </c>
      <c r="D24" s="117">
        <f t="shared" si="7"/>
        <v>0.46253488191729358</v>
      </c>
      <c r="E24" s="117">
        <f t="shared" si="7"/>
        <v>9.2528395835374116E-2</v>
      </c>
      <c r="F24" s="117">
        <f t="shared" si="7"/>
        <v>0</v>
      </c>
      <c r="G24" s="117">
        <f t="shared" si="7"/>
        <v>2.7855404586499391E-2</v>
      </c>
      <c r="H24" s="117">
        <f t="shared" si="7"/>
        <v>2.2736417562522957E-2</v>
      </c>
      <c r="I24" s="117">
        <f t="shared" si="7"/>
        <v>0.10236861135445466</v>
      </c>
      <c r="J24" s="117">
        <f t="shared" si="7"/>
        <v>0.21369655095921103</v>
      </c>
      <c r="K24" s="117">
        <f t="shared" si="7"/>
        <v>0.39730983354031058</v>
      </c>
      <c r="L24" s="117">
        <f t="shared" si="7"/>
        <v>0.23509331045062162</v>
      </c>
      <c r="M24" s="117">
        <f t="shared" si="7"/>
        <v>0.50468873894013266</v>
      </c>
      <c r="N24" s="117">
        <f t="shared" si="7"/>
        <v>0.71162405504684267</v>
      </c>
      <c r="O24" s="117">
        <f t="shared" si="7"/>
        <v>1.0200650320759512</v>
      </c>
      <c r="P24" s="117">
        <f t="shared" si="7"/>
        <v>0.19993579489875646</v>
      </c>
      <c r="Q24" s="117">
        <f t="shared" si="7"/>
        <v>9.3783499359027453E-2</v>
      </c>
      <c r="R24" s="117">
        <f t="shared" ref="R24:V24" si="8">R25+R28+R30+R39</f>
        <v>0</v>
      </c>
      <c r="S24" s="117">
        <f t="shared" si="8"/>
        <v>3.3806365373955619E-4</v>
      </c>
      <c r="T24" s="117">
        <f t="shared" si="8"/>
        <v>0</v>
      </c>
      <c r="U24" s="117">
        <f t="shared" si="8"/>
        <v>0</v>
      </c>
      <c r="V24" s="117">
        <f t="shared" si="8"/>
        <v>5.6135611871924909E-2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8.3419146422322427E-2</v>
      </c>
      <c r="D25" s="122">
        <f t="shared" si="10"/>
        <v>0.10906807235693902</v>
      </c>
      <c r="E25" s="122">
        <f t="shared" si="10"/>
        <v>2.6027375128160959E-2</v>
      </c>
      <c r="F25" s="122">
        <f t="shared" si="10"/>
        <v>0</v>
      </c>
      <c r="G25" s="122">
        <f t="shared" si="10"/>
        <v>6.3870874416954446E-3</v>
      </c>
      <c r="H25" s="122">
        <f t="shared" si="10"/>
        <v>5.6469789145444796E-3</v>
      </c>
      <c r="I25" s="122">
        <f t="shared" si="10"/>
        <v>2.459380499507385E-2</v>
      </c>
      <c r="J25" s="122">
        <f t="shared" si="10"/>
        <v>4.7274406019668494E-2</v>
      </c>
      <c r="K25" s="122">
        <f t="shared" si="10"/>
        <v>0.11468474672138115</v>
      </c>
      <c r="L25" s="122">
        <f t="shared" si="10"/>
        <v>6.7442646697356071E-2</v>
      </c>
      <c r="M25" s="122">
        <f t="shared" si="10"/>
        <v>0.12806682101854114</v>
      </c>
      <c r="N25" s="122">
        <f t="shared" si="10"/>
        <v>0.23591685220611686</v>
      </c>
      <c r="O25" s="122">
        <f t="shared" si="10"/>
        <v>0.30478447261151614</v>
      </c>
      <c r="P25" s="122">
        <f t="shared" si="10"/>
        <v>6.01222776722629E-2</v>
      </c>
      <c r="Q25" s="122">
        <f t="shared" si="10"/>
        <v>3.2993605803393139E-2</v>
      </c>
      <c r="R25" s="122">
        <f t="shared" ref="R25:V25" si="11">SUM(R26:R27)</f>
        <v>0</v>
      </c>
      <c r="S25" s="122">
        <f t="shared" si="11"/>
        <v>1.4108080622401046E-4</v>
      </c>
      <c r="T25" s="122">
        <f t="shared" si="11"/>
        <v>0</v>
      </c>
      <c r="U25" s="122">
        <f t="shared" si="11"/>
        <v>0</v>
      </c>
      <c r="V25" s="122">
        <f t="shared" si="11"/>
        <v>2.2806187602776518E-2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8.2687155915742119E-2</v>
      </c>
      <c r="D26" s="98">
        <v>0.10797703206267238</v>
      </c>
      <c r="E26" s="98">
        <v>2.5805152285680446E-2</v>
      </c>
      <c r="F26" s="98">
        <v>0</v>
      </c>
      <c r="G26" s="98">
        <v>6.3175631752033614E-3</v>
      </c>
      <c r="H26" s="98">
        <v>5.58903850158665E-3</v>
      </c>
      <c r="I26" s="98">
        <v>2.4345720986848812E-2</v>
      </c>
      <c r="J26" s="98">
        <v>4.6774246820846473E-2</v>
      </c>
      <c r="K26" s="98">
        <v>0.11346837661585218</v>
      </c>
      <c r="L26" s="98">
        <v>6.6673276999295594E-2</v>
      </c>
      <c r="M26" s="98">
        <v>0.12661658454886859</v>
      </c>
      <c r="N26" s="98">
        <v>0.23387019332359138</v>
      </c>
      <c r="O26" s="98">
        <v>0.3014271669179972</v>
      </c>
      <c r="P26" s="98">
        <v>5.9443780802653584E-2</v>
      </c>
      <c r="Q26" s="98">
        <v>3.2601195291152671E-2</v>
      </c>
      <c r="R26" s="98">
        <v>0</v>
      </c>
      <c r="S26" s="98">
        <v>1.3923898265170894E-4</v>
      </c>
      <c r="T26" s="98">
        <v>0</v>
      </c>
      <c r="U26" s="98">
        <v>0</v>
      </c>
      <c r="V26" s="98">
        <v>2.2494876350488434E-2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7.3199050658030057E-4</v>
      </c>
      <c r="D27" s="98">
        <v>1.0910402942666394E-3</v>
      </c>
      <c r="E27" s="98">
        <v>2.2222284248051209E-4</v>
      </c>
      <c r="F27" s="98">
        <v>0</v>
      </c>
      <c r="G27" s="98">
        <v>6.952426649208344E-5</v>
      </c>
      <c r="H27" s="98">
        <v>5.7940412957829341E-5</v>
      </c>
      <c r="I27" s="98">
        <v>2.4808400822503673E-4</v>
      </c>
      <c r="J27" s="98">
        <v>5.0015919882202299E-4</v>
      </c>
      <c r="K27" s="98">
        <v>1.2163701055289717E-3</v>
      </c>
      <c r="L27" s="98">
        <v>7.6936969806047498E-4</v>
      </c>
      <c r="M27" s="98">
        <v>1.4502364696725369E-3</v>
      </c>
      <c r="N27" s="98">
        <v>2.046658882525467E-3</v>
      </c>
      <c r="O27" s="98">
        <v>3.3573056935189477E-3</v>
      </c>
      <c r="P27" s="98">
        <v>6.7849686960931306E-4</v>
      </c>
      <c r="Q27" s="98">
        <v>3.9241051224046754E-4</v>
      </c>
      <c r="R27" s="98">
        <v>0</v>
      </c>
      <c r="S27" s="98">
        <v>1.8418235723015249E-6</v>
      </c>
      <c r="T27" s="98">
        <v>0</v>
      </c>
      <c r="U27" s="98">
        <v>0</v>
      </c>
      <c r="V27" s="98">
        <v>3.1131125228808418E-4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2.0010783236194075E-2</v>
      </c>
      <c r="D28" s="122">
        <f t="shared" si="13"/>
        <v>7.6942023502606068E-3</v>
      </c>
      <c r="E28" s="122">
        <f t="shared" si="13"/>
        <v>7.6933500967190185E-4</v>
      </c>
      <c r="F28" s="122">
        <f t="shared" si="13"/>
        <v>0</v>
      </c>
      <c r="G28" s="122">
        <f t="shared" si="13"/>
        <v>9.7061761776601581E-5</v>
      </c>
      <c r="H28" s="122">
        <f t="shared" si="13"/>
        <v>1.3041412919891378E-4</v>
      </c>
      <c r="I28" s="122">
        <f t="shared" si="13"/>
        <v>1.8601260707732839E-3</v>
      </c>
      <c r="J28" s="122">
        <f t="shared" si="13"/>
        <v>3.6902100775963995E-3</v>
      </c>
      <c r="K28" s="122">
        <f t="shared" si="13"/>
        <v>1.213222070392749E-2</v>
      </c>
      <c r="L28" s="122">
        <f t="shared" si="13"/>
        <v>1.0232573916085097E-2</v>
      </c>
      <c r="M28" s="122">
        <f t="shared" si="13"/>
        <v>1.0597736032641311E-2</v>
      </c>
      <c r="N28" s="122">
        <f t="shared" si="13"/>
        <v>2.8118668558517679E-2</v>
      </c>
      <c r="O28" s="122">
        <f t="shared" si="13"/>
        <v>1.875457214750869E-2</v>
      </c>
      <c r="P28" s="122">
        <f t="shared" si="13"/>
        <v>1.7169297735333592E-3</v>
      </c>
      <c r="Q28" s="122">
        <f t="shared" si="13"/>
        <v>1.3544131568226031E-3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1.391356660488576E-3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2.0010783236194075E-2</v>
      </c>
      <c r="D29" s="98">
        <v>7.6942023502606068E-3</v>
      </c>
      <c r="E29" s="98">
        <v>7.6933500967190185E-4</v>
      </c>
      <c r="F29" s="98">
        <v>0</v>
      </c>
      <c r="G29" s="98">
        <v>9.7061761776601581E-5</v>
      </c>
      <c r="H29" s="98">
        <v>1.3041412919891378E-4</v>
      </c>
      <c r="I29" s="98">
        <v>1.8601260707732839E-3</v>
      </c>
      <c r="J29" s="98">
        <v>3.6902100775963995E-3</v>
      </c>
      <c r="K29" s="98">
        <v>1.213222070392749E-2</v>
      </c>
      <c r="L29" s="98">
        <v>1.0232573916085097E-2</v>
      </c>
      <c r="M29" s="98">
        <v>1.0597736032641311E-2</v>
      </c>
      <c r="N29" s="98">
        <v>2.8118668558517679E-2</v>
      </c>
      <c r="O29" s="98">
        <v>1.875457214750869E-2</v>
      </c>
      <c r="P29" s="98">
        <v>1.7169297735333592E-3</v>
      </c>
      <c r="Q29" s="98">
        <v>1.3544131568226031E-3</v>
      </c>
      <c r="R29" s="98">
        <v>0</v>
      </c>
      <c r="S29" s="98">
        <v>0</v>
      </c>
      <c r="T29" s="98">
        <v>0</v>
      </c>
      <c r="U29" s="98">
        <v>0</v>
      </c>
      <c r="V29" s="98">
        <v>1.391356660488576E-3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0.1874567201254394</v>
      </c>
      <c r="D30" s="122">
        <v>0.19772516537261131</v>
      </c>
      <c r="E30" s="122">
        <v>3.8686997975365248E-2</v>
      </c>
      <c r="F30" s="122">
        <v>0</v>
      </c>
      <c r="G30" s="122">
        <v>1.3042741802752193E-2</v>
      </c>
      <c r="H30" s="122">
        <v>1.0923117497819936E-2</v>
      </c>
      <c r="I30" s="122">
        <v>4.8957111261157912E-2</v>
      </c>
      <c r="J30" s="122">
        <v>9.979248513605396E-2</v>
      </c>
      <c r="K30" s="122">
        <v>0.13030573428447684</v>
      </c>
      <c r="L30" s="122">
        <v>7.5513766902585697E-2</v>
      </c>
      <c r="M30" s="122">
        <v>0.21063123459472705</v>
      </c>
      <c r="N30" s="122">
        <v>0.23336139641751952</v>
      </c>
      <c r="O30" s="122">
        <v>0.40563152658394885</v>
      </c>
      <c r="P30" s="122">
        <v>7.8793074491526477E-2</v>
      </c>
      <c r="Q30" s="122">
        <v>3.2807771187212662E-2</v>
      </c>
      <c r="R30" s="122">
        <v>0</v>
      </c>
      <c r="S30" s="122">
        <v>1.1618337737933008E-4</v>
      </c>
      <c r="T30" s="122">
        <v>0</v>
      </c>
      <c r="U30" s="122">
        <v>0</v>
      </c>
      <c r="V30" s="122">
        <v>2.0879343349238272E-2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0.1874567201254394</v>
      </c>
      <c r="D35" s="101">
        <v>0.17210211104613851</v>
      </c>
      <c r="E35" s="101">
        <v>3.713448182072291E-2</v>
      </c>
      <c r="F35" s="101">
        <v>0</v>
      </c>
      <c r="G35" s="101">
        <v>1.2401967094865875E-2</v>
      </c>
      <c r="H35" s="101">
        <v>1.0452517956487916E-2</v>
      </c>
      <c r="I35" s="101">
        <v>4.4157123153723749E-2</v>
      </c>
      <c r="J35" s="101">
        <v>8.9686333364963497E-2</v>
      </c>
      <c r="K35" s="101">
        <v>4.1546085223588651E-2</v>
      </c>
      <c r="L35" s="101">
        <v>3.5244688999275381E-3</v>
      </c>
      <c r="M35" s="101">
        <v>0.15324714020928984</v>
      </c>
      <c r="N35" s="101">
        <v>0.10787101009084848</v>
      </c>
      <c r="O35" s="101">
        <v>0.40243206969092837</v>
      </c>
      <c r="P35" s="101">
        <v>6.3267483501531371E-2</v>
      </c>
      <c r="Q35" s="101">
        <v>2.5190598926530926E-2</v>
      </c>
      <c r="R35" s="101">
        <v>0</v>
      </c>
      <c r="S35" s="101">
        <v>1.1618337737933008E-4</v>
      </c>
      <c r="T35" s="101">
        <v>0</v>
      </c>
      <c r="U35" s="101">
        <v>0</v>
      </c>
      <c r="V35" s="101">
        <v>1.7572817918821527E-2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2.5623054326472796E-2</v>
      </c>
      <c r="E36" s="104">
        <v>1.552516154642334E-3</v>
      </c>
      <c r="F36" s="104">
        <v>0</v>
      </c>
      <c r="G36" s="104">
        <v>6.4077470788631726E-4</v>
      </c>
      <c r="H36" s="104">
        <v>4.7059954133201983E-4</v>
      </c>
      <c r="I36" s="104">
        <v>4.799988107434163E-3</v>
      </c>
      <c r="J36" s="104">
        <v>1.0106151771090456E-2</v>
      </c>
      <c r="K36" s="104">
        <v>8.8759649060888179E-2</v>
      </c>
      <c r="L36" s="104">
        <v>7.1989298002658159E-2</v>
      </c>
      <c r="M36" s="104">
        <v>5.738409438543722E-2</v>
      </c>
      <c r="N36" s="104">
        <v>0.12549038632667103</v>
      </c>
      <c r="O36" s="104">
        <v>3.1994568930204977E-3</v>
      </c>
      <c r="P36" s="104">
        <v>1.5525590989995107E-2</v>
      </c>
      <c r="Q36" s="104">
        <v>7.6171722606817385E-3</v>
      </c>
      <c r="R36" s="104">
        <v>0</v>
      </c>
      <c r="S36" s="104">
        <v>0</v>
      </c>
      <c r="T36" s="104">
        <v>0</v>
      </c>
      <c r="U36" s="104">
        <v>0</v>
      </c>
      <c r="V36" s="104">
        <v>3.3065254304167459E-3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7.2642760427634318E-3</v>
      </c>
      <c r="E37" s="98">
        <v>4.3872956086002266E-4</v>
      </c>
      <c r="F37" s="98">
        <v>0</v>
      </c>
      <c r="G37" s="98">
        <v>1.8034734582410221E-4</v>
      </c>
      <c r="H37" s="98">
        <v>1.3192105985975898E-4</v>
      </c>
      <c r="I37" s="98">
        <v>1.3379444223045082E-3</v>
      </c>
      <c r="J37" s="98">
        <v>2.8139698827291835E-3</v>
      </c>
      <c r="K37" s="98">
        <v>5.3068149742574885E-2</v>
      </c>
      <c r="L37" s="98">
        <v>1.2537263213683014E-2</v>
      </c>
      <c r="M37" s="98">
        <v>1.5807910890194423E-2</v>
      </c>
      <c r="N37" s="98">
        <v>3.4232023497559341E-2</v>
      </c>
      <c r="O37" s="98">
        <v>6.5055679172159285E-4</v>
      </c>
      <c r="P37" s="98">
        <v>2.4146383480456684E-3</v>
      </c>
      <c r="Q37" s="98">
        <v>1.3573474203933391E-3</v>
      </c>
      <c r="R37" s="98">
        <v>0</v>
      </c>
      <c r="S37" s="98">
        <v>0</v>
      </c>
      <c r="T37" s="98">
        <v>0</v>
      </c>
      <c r="U37" s="98">
        <v>0</v>
      </c>
      <c r="V37" s="98">
        <v>6.7891041960725879E-4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1.8358778283709364E-2</v>
      </c>
      <c r="E38" s="98">
        <v>1.1137865937823114E-3</v>
      </c>
      <c r="F38" s="98">
        <v>0</v>
      </c>
      <c r="G38" s="98">
        <v>4.6042736206221502E-4</v>
      </c>
      <c r="H38" s="98">
        <v>3.3867848147226085E-4</v>
      </c>
      <c r="I38" s="98">
        <v>3.4620436851296546E-3</v>
      </c>
      <c r="J38" s="98">
        <v>7.2921818883612717E-3</v>
      </c>
      <c r="K38" s="98">
        <v>3.5691499318313287E-2</v>
      </c>
      <c r="L38" s="98">
        <v>5.945203478897515E-2</v>
      </c>
      <c r="M38" s="98">
        <v>4.1576183495242801E-2</v>
      </c>
      <c r="N38" s="98">
        <v>9.1258362829111705E-2</v>
      </c>
      <c r="O38" s="98">
        <v>2.5489001012989048E-3</v>
      </c>
      <c r="P38" s="98">
        <v>1.3110952641949438E-2</v>
      </c>
      <c r="Q38" s="98">
        <v>6.2598248402883994E-3</v>
      </c>
      <c r="R38" s="98">
        <v>0</v>
      </c>
      <c r="S38" s="98">
        <v>0</v>
      </c>
      <c r="T38" s="98">
        <v>0</v>
      </c>
      <c r="U38" s="98">
        <v>0</v>
      </c>
      <c r="V38" s="98">
        <v>2.6276150108094872E-3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0.16320274753527808</v>
      </c>
      <c r="D39" s="122">
        <v>0.14804744183748264</v>
      </c>
      <c r="E39" s="122">
        <v>2.7044687722176011E-2</v>
      </c>
      <c r="F39" s="122">
        <v>0</v>
      </c>
      <c r="G39" s="122">
        <v>8.3285135802751518E-3</v>
      </c>
      <c r="H39" s="122">
        <v>6.0359070209596256E-3</v>
      </c>
      <c r="I39" s="122">
        <v>2.6957569027449609E-2</v>
      </c>
      <c r="J39" s="122">
        <v>6.2939449725892146E-2</v>
      </c>
      <c r="K39" s="122">
        <v>0.14018713183052514</v>
      </c>
      <c r="L39" s="122">
        <v>8.1904322934594764E-2</v>
      </c>
      <c r="M39" s="122">
        <v>0.15539294729422315</v>
      </c>
      <c r="N39" s="122">
        <v>0.21422713786468855</v>
      </c>
      <c r="O39" s="122">
        <v>0.29089446073297753</v>
      </c>
      <c r="P39" s="122">
        <v>5.9303512961433727E-2</v>
      </c>
      <c r="Q39" s="122">
        <v>2.6627709211599061E-2</v>
      </c>
      <c r="R39" s="122">
        <v>0</v>
      </c>
      <c r="S39" s="122">
        <v>8.079947013621568E-5</v>
      </c>
      <c r="T39" s="122">
        <v>0</v>
      </c>
      <c r="U39" s="122">
        <v>0</v>
      </c>
      <c r="V39" s="122">
        <v>1.1058724259421542E-2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0.14328280973242305</v>
      </c>
      <c r="D40" s="98">
        <v>9.9642790738015186E-2</v>
      </c>
      <c r="E40" s="98">
        <v>1.8288413337448562E-2</v>
      </c>
      <c r="F40" s="98">
        <v>0</v>
      </c>
      <c r="G40" s="98">
        <v>6.9876180996536448E-3</v>
      </c>
      <c r="H40" s="98">
        <v>5.2549844002140753E-3</v>
      </c>
      <c r="I40" s="98">
        <v>2.5611290750805839E-2</v>
      </c>
      <c r="J40" s="98">
        <v>5.8561927286453264E-2</v>
      </c>
      <c r="K40" s="98">
        <v>0.11857181349654973</v>
      </c>
      <c r="L40" s="98">
        <v>5.2665479322797727E-2</v>
      </c>
      <c r="M40" s="98">
        <v>0.10974273232451442</v>
      </c>
      <c r="N40" s="98">
        <v>0.19420887551148674</v>
      </c>
      <c r="O40" s="98">
        <v>0.22506409782795117</v>
      </c>
      <c r="P40" s="98">
        <v>4.1477702098805774E-2</v>
      </c>
      <c r="Q40" s="98">
        <v>2.044678737212972E-2</v>
      </c>
      <c r="R40" s="98">
        <v>0</v>
      </c>
      <c r="S40" s="98">
        <v>8.079947013621568E-5</v>
      </c>
      <c r="T40" s="98">
        <v>0</v>
      </c>
      <c r="U40" s="98">
        <v>0</v>
      </c>
      <c r="V40" s="98">
        <v>8.7560912332613344E-3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1.9919937802855042E-2</v>
      </c>
      <c r="D41" s="33">
        <v>4.8404651099467455E-2</v>
      </c>
      <c r="E41" s="33">
        <v>8.7562743847274509E-3</v>
      </c>
      <c r="F41" s="33">
        <v>0</v>
      </c>
      <c r="G41" s="33">
        <v>1.3408954806215072E-3</v>
      </c>
      <c r="H41" s="33">
        <v>7.8092262074555042E-4</v>
      </c>
      <c r="I41" s="33">
        <v>1.3462782766437687E-3</v>
      </c>
      <c r="J41" s="33">
        <v>4.3775224394388872E-3</v>
      </c>
      <c r="K41" s="33">
        <v>2.1615318333975401E-2</v>
      </c>
      <c r="L41" s="33">
        <v>2.9238843611797044E-2</v>
      </c>
      <c r="M41" s="33">
        <v>4.5650214969708724E-2</v>
      </c>
      <c r="N41" s="33">
        <v>2.00182623532018E-2</v>
      </c>
      <c r="O41" s="33">
        <v>6.5830362905026391E-2</v>
      </c>
      <c r="P41" s="33">
        <v>1.7825810862627953E-2</v>
      </c>
      <c r="Q41" s="33">
        <v>6.1809218394693393E-3</v>
      </c>
      <c r="R41" s="33">
        <v>0</v>
      </c>
      <c r="S41" s="33">
        <v>0</v>
      </c>
      <c r="T41" s="33">
        <v>0</v>
      </c>
      <c r="U41" s="33">
        <v>0</v>
      </c>
      <c r="V41" s="33">
        <v>2.3026330261602078E-3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3.8507623206837436E-3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5.2803485375583492E-3</v>
      </c>
      <c r="I43" s="117">
        <f t="shared" si="14"/>
        <v>4.8190425030853065E-2</v>
      </c>
      <c r="J43" s="117">
        <f t="shared" si="14"/>
        <v>5.8394466927839478E-2</v>
      </c>
      <c r="K43" s="117">
        <f t="shared" si="14"/>
        <v>4.4538847980683499E-2</v>
      </c>
      <c r="L43" s="117">
        <f t="shared" si="14"/>
        <v>1.3821728517633657E-2</v>
      </c>
      <c r="M43" s="117">
        <f t="shared" si="14"/>
        <v>2.6065115271953432E-2</v>
      </c>
      <c r="N43" s="117">
        <f t="shared" si="14"/>
        <v>2.2205781604096683E-2</v>
      </c>
      <c r="O43" s="117">
        <f t="shared" si="14"/>
        <v>4.102489027573647E-2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3.1023110264787341E-3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6.6029734152702857E-4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1.1468049235185988E-3</v>
      </c>
      <c r="I44" s="122">
        <f t="shared" si="17"/>
        <v>1.059642716452093E-2</v>
      </c>
      <c r="J44" s="122">
        <f t="shared" si="17"/>
        <v>1.2571835924337879E-2</v>
      </c>
      <c r="K44" s="122">
        <f t="shared" si="17"/>
        <v>1.183032629108885E-2</v>
      </c>
      <c r="L44" s="122">
        <f t="shared" si="17"/>
        <v>3.8203876644632749E-3</v>
      </c>
      <c r="M44" s="122">
        <f t="shared" si="17"/>
        <v>6.7814197529313079E-3</v>
      </c>
      <c r="N44" s="122">
        <f t="shared" si="17"/>
        <v>6.7216743240127511E-3</v>
      </c>
      <c r="O44" s="122">
        <f t="shared" si="17"/>
        <v>1.1096833648326889E-2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9.6901211305398555E-4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6.5377455853687276E-4</v>
      </c>
      <c r="D45" s="98">
        <v>0</v>
      </c>
      <c r="E45" s="98">
        <v>0</v>
      </c>
      <c r="F45" s="98">
        <v>0</v>
      </c>
      <c r="G45" s="98">
        <v>0</v>
      </c>
      <c r="H45" s="98">
        <v>1.1336121935428109E-3</v>
      </c>
      <c r="I45" s="98">
        <v>1.047667263380429E-2</v>
      </c>
      <c r="J45" s="98">
        <v>1.2422941326976977E-2</v>
      </c>
      <c r="K45" s="98">
        <v>1.1689978135694766E-2</v>
      </c>
      <c r="L45" s="98">
        <v>3.7716843634678977E-3</v>
      </c>
      <c r="M45" s="98">
        <v>6.6957048463264848E-3</v>
      </c>
      <c r="N45" s="98">
        <v>6.656672546397349E-3</v>
      </c>
      <c r="O45" s="98">
        <v>1.096088774361334E-2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9.5438852922488085E-4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6.522782990155804E-6</v>
      </c>
      <c r="D46" s="98">
        <v>0</v>
      </c>
      <c r="E46" s="98">
        <v>0</v>
      </c>
      <c r="F46" s="98">
        <v>0</v>
      </c>
      <c r="G46" s="98">
        <v>0</v>
      </c>
      <c r="H46" s="98">
        <v>1.3192729975787994E-5</v>
      </c>
      <c r="I46" s="98">
        <v>1.1975453071664018E-4</v>
      </c>
      <c r="J46" s="98">
        <v>1.4889459736090266E-4</v>
      </c>
      <c r="K46" s="98">
        <v>1.4034815539408388E-4</v>
      </c>
      <c r="L46" s="98">
        <v>4.8703300995377295E-5</v>
      </c>
      <c r="M46" s="98">
        <v>8.5714906604822993E-5</v>
      </c>
      <c r="N46" s="98">
        <v>6.5001777615402025E-5</v>
      </c>
      <c r="O46" s="98">
        <v>1.3594590471354852E-4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1.462358382910467E-5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1.6675652696828392E-4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9.3006303538664193E-4</v>
      </c>
      <c r="J47" s="122">
        <f t="shared" si="20"/>
        <v>1.0853559051754117E-3</v>
      </c>
      <c r="K47" s="122">
        <f t="shared" si="20"/>
        <v>1.4603598995468273E-3</v>
      </c>
      <c r="L47" s="122">
        <f t="shared" si="20"/>
        <v>6.2831594221575155E-4</v>
      </c>
      <c r="M47" s="122">
        <f t="shared" si="20"/>
        <v>5.6773585889149881E-4</v>
      </c>
      <c r="N47" s="122">
        <f t="shared" si="20"/>
        <v>9.5859097358583017E-4</v>
      </c>
      <c r="O47" s="122">
        <f t="shared" si="20"/>
        <v>8.6726345190791642E-4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1.0702743542219814E-4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1.6675652696828392E-4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9.3006303538664193E-4</v>
      </c>
      <c r="J48" s="98">
        <v>1.0853559051754117E-3</v>
      </c>
      <c r="K48" s="98">
        <v>1.4603598995468273E-3</v>
      </c>
      <c r="L48" s="98">
        <v>6.2831594221575155E-4</v>
      </c>
      <c r="M48" s="98">
        <v>5.6773585889149881E-4</v>
      </c>
      <c r="N48" s="98">
        <v>9.5859097358583017E-4</v>
      </c>
      <c r="O48" s="98">
        <v>8.6726345190791642E-4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1.0702743542219814E-4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1.6142666964515774E-3</v>
      </c>
      <c r="D49" s="122">
        <v>0</v>
      </c>
      <c r="E49" s="122">
        <v>0</v>
      </c>
      <c r="F49" s="122">
        <v>0</v>
      </c>
      <c r="G49" s="122">
        <v>0</v>
      </c>
      <c r="H49" s="122">
        <v>2.6693779555170502E-3</v>
      </c>
      <c r="I49" s="122">
        <v>2.3645356838891834E-2</v>
      </c>
      <c r="J49" s="122">
        <v>2.7427942579473695E-2</v>
      </c>
      <c r="K49" s="122">
        <v>1.5048471816188484E-2</v>
      </c>
      <c r="L49" s="122">
        <v>4.5049823513077332E-3</v>
      </c>
      <c r="M49" s="122">
        <v>1.0762326015912463E-2</v>
      </c>
      <c r="N49" s="122">
        <v>7.573817075834403E-3</v>
      </c>
      <c r="O49" s="122">
        <v>1.6915333120422243E-2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1.3297491997772133E-3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1.6142666964515774E-3</v>
      </c>
      <c r="D54" s="101">
        <v>0</v>
      </c>
      <c r="E54" s="101">
        <v>0</v>
      </c>
      <c r="F54" s="101">
        <v>0</v>
      </c>
      <c r="G54" s="101">
        <v>0</v>
      </c>
      <c r="H54" s="101">
        <v>2.5752580472506461E-3</v>
      </c>
      <c r="I54" s="101">
        <v>2.1337670248779254E-2</v>
      </c>
      <c r="J54" s="101">
        <v>2.460550379655654E-2</v>
      </c>
      <c r="K54" s="101">
        <v>4.82407150700437E-3</v>
      </c>
      <c r="L54" s="101">
        <v>2.6107177036500278E-4</v>
      </c>
      <c r="M54" s="101">
        <v>7.7856294771866128E-3</v>
      </c>
      <c r="N54" s="101">
        <v>3.4652863345246664E-3</v>
      </c>
      <c r="O54" s="101">
        <v>1.676297803027841E-2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1.1460533425318386E-3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9.4119908266403953E-5</v>
      </c>
      <c r="I55" s="104">
        <v>2.3076865901125788E-3</v>
      </c>
      <c r="J55" s="104">
        <v>2.8224387829171539E-3</v>
      </c>
      <c r="K55" s="104">
        <v>1.0224400309184114E-2</v>
      </c>
      <c r="L55" s="104">
        <v>4.2439105809427306E-3</v>
      </c>
      <c r="M55" s="104">
        <v>2.9766965387258504E-3</v>
      </c>
      <c r="N55" s="104">
        <v>4.1085307413097367E-3</v>
      </c>
      <c r="O55" s="104">
        <v>1.5235509014383319E-4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1.8369585724537475E-4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2.6384211971951802E-5</v>
      </c>
      <c r="I56" s="98">
        <v>6.432425107233212E-4</v>
      </c>
      <c r="J56" s="98">
        <v>7.8588348076220438E-4</v>
      </c>
      <c r="K56" s="98">
        <v>6.1130255963900955E-3</v>
      </c>
      <c r="L56" s="98">
        <v>7.3909630299004653E-4</v>
      </c>
      <c r="M56" s="98">
        <v>8.2000690496685782E-4</v>
      </c>
      <c r="N56" s="98">
        <v>1.1207497641360614E-3</v>
      </c>
      <c r="O56" s="98">
        <v>3.0978894843885372E-5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3.7717245533736597E-5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6.7735696294452151E-5</v>
      </c>
      <c r="I57" s="98">
        <v>1.6644440793892575E-3</v>
      </c>
      <c r="J57" s="98">
        <v>2.0365553021549493E-3</v>
      </c>
      <c r="K57" s="98">
        <v>4.1113747127940192E-3</v>
      </c>
      <c r="L57" s="98">
        <v>3.5048142779526841E-3</v>
      </c>
      <c r="M57" s="98">
        <v>2.1566896337589926E-3</v>
      </c>
      <c r="N57" s="98">
        <v>2.9877809771736751E-3</v>
      </c>
      <c r="O57" s="98">
        <v>1.2137619529994782E-4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1.4597861171163816E-4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1.4094417557368537E-3</v>
      </c>
      <c r="D58" s="122">
        <v>0</v>
      </c>
      <c r="E58" s="122">
        <v>0</v>
      </c>
      <c r="F58" s="122">
        <v>0</v>
      </c>
      <c r="G58" s="122">
        <v>0</v>
      </c>
      <c r="H58" s="122">
        <v>1.4641656585227003E-3</v>
      </c>
      <c r="I58" s="122">
        <v>1.3018577992053654E-2</v>
      </c>
      <c r="J58" s="122">
        <v>1.7309332518852496E-2</v>
      </c>
      <c r="K58" s="122">
        <v>1.6199689973859337E-2</v>
      </c>
      <c r="L58" s="122">
        <v>4.8680425596468978E-3</v>
      </c>
      <c r="M58" s="122">
        <v>7.9536336442181613E-3</v>
      </c>
      <c r="N58" s="122">
        <v>6.9516992306636969E-3</v>
      </c>
      <c r="O58" s="122">
        <v>1.214546005507942E-2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6.9652227822533685E-4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1.2434422740463949E-3</v>
      </c>
      <c r="D59" s="98">
        <v>0</v>
      </c>
      <c r="E59" s="98">
        <v>0</v>
      </c>
      <c r="F59" s="98">
        <v>0</v>
      </c>
      <c r="G59" s="98">
        <v>0</v>
      </c>
      <c r="H59" s="98">
        <v>1.2511867619557319E-3</v>
      </c>
      <c r="I59" s="98">
        <v>1.2377493098413765E-2</v>
      </c>
      <c r="J59" s="98">
        <v>1.6093354063452806E-2</v>
      </c>
      <c r="K59" s="98">
        <v>1.3729367878547862E-2</v>
      </c>
      <c r="L59" s="98">
        <v>3.1671680005118902E-3</v>
      </c>
      <c r="M59" s="98">
        <v>5.5801389317549693E-3</v>
      </c>
      <c r="N59" s="98">
        <v>6.2812311135708142E-3</v>
      </c>
      <c r="O59" s="98">
        <v>9.4199991704764161E-3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5.4301340981465634E-4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1.6599948169045869E-4</v>
      </c>
      <c r="D60" s="33">
        <v>0</v>
      </c>
      <c r="E60" s="33">
        <v>0</v>
      </c>
      <c r="F60" s="33">
        <v>0</v>
      </c>
      <c r="G60" s="33">
        <v>0</v>
      </c>
      <c r="H60" s="33">
        <v>2.129788965669683E-4</v>
      </c>
      <c r="I60" s="33">
        <v>6.4108489363988983E-4</v>
      </c>
      <c r="J60" s="33">
        <v>1.215978455399691E-3</v>
      </c>
      <c r="K60" s="33">
        <v>2.470322095311474E-3</v>
      </c>
      <c r="L60" s="33">
        <v>1.700874559135008E-3</v>
      </c>
      <c r="M60" s="33">
        <v>2.373494712463192E-3</v>
      </c>
      <c r="N60" s="33">
        <v>6.7046811709288304E-4</v>
      </c>
      <c r="O60" s="33">
        <v>2.7254608846030036E-3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1.5350886841068053E-4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0.90452641411991341</v>
      </c>
      <c r="M81" s="117">
        <f t="shared" si="28"/>
        <v>0.23985665129601907</v>
      </c>
      <c r="N81" s="117">
        <f t="shared" si="28"/>
        <v>0.15738316758626458</v>
      </c>
      <c r="O81" s="117">
        <f t="shared" si="28"/>
        <v>1.5925138084432612E-2</v>
      </c>
      <c r="P81" s="117">
        <f t="shared" si="28"/>
        <v>0.18778528335117817</v>
      </c>
      <c r="Q81" s="117">
        <f t="shared" si="28"/>
        <v>0</v>
      </c>
      <c r="R81" s="117">
        <f t="shared" ref="R81:V81" si="29">R82+R85+R87+R100</f>
        <v>3.0618686676375476E-2</v>
      </c>
      <c r="S81" s="117">
        <f t="shared" si="29"/>
        <v>0</v>
      </c>
      <c r="T81" s="117">
        <f t="shared" si="29"/>
        <v>5.2960942846017073E-2</v>
      </c>
      <c r="U81" s="117">
        <f t="shared" si="29"/>
        <v>8.2980479327096818E-2</v>
      </c>
      <c r="V81" s="117">
        <f t="shared" si="29"/>
        <v>0</v>
      </c>
      <c r="W81" s="117">
        <f t="shared" ref="W81" si="30">W82+W85+W87+W100</f>
        <v>9.6527180467829241E-3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0.27307702799277611</v>
      </c>
      <c r="M82" s="122">
        <f t="shared" si="31"/>
        <v>5.2031672451469384E-2</v>
      </c>
      <c r="N82" s="122">
        <f t="shared" si="31"/>
        <v>4.1164995754615054E-2</v>
      </c>
      <c r="O82" s="122">
        <f t="shared" si="31"/>
        <v>3.2493183222210777E-3</v>
      </c>
      <c r="P82" s="122">
        <f t="shared" si="31"/>
        <v>4.7225226792777367E-2</v>
      </c>
      <c r="Q82" s="122">
        <f t="shared" si="31"/>
        <v>0</v>
      </c>
      <c r="R82" s="122">
        <f t="shared" ref="R82:V82" si="32">SUM(R83:R84)</f>
        <v>7.4618211295356387E-3</v>
      </c>
      <c r="S82" s="122">
        <f t="shared" si="32"/>
        <v>0</v>
      </c>
      <c r="T82" s="122">
        <f t="shared" si="32"/>
        <v>1.3817831811247398E-2</v>
      </c>
      <c r="U82" s="122">
        <f t="shared" si="32"/>
        <v>2.4717104053417777E-2</v>
      </c>
      <c r="V82" s="122">
        <f t="shared" si="32"/>
        <v>0</v>
      </c>
      <c r="W82" s="122">
        <f t="shared" ref="W82" si="33">SUM(W83:W84)</f>
        <v>2.7938811710214268E-3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0.27112457234095921</v>
      </c>
      <c r="M83" s="98">
        <v>5.1665061665473092E-2</v>
      </c>
      <c r="N83" s="98">
        <v>4.094722400310899E-2</v>
      </c>
      <c r="O83" s="98">
        <v>3.2281478380804317E-3</v>
      </c>
      <c r="P83" s="98">
        <v>4.6921383999211128E-2</v>
      </c>
      <c r="Q83" s="98">
        <v>0</v>
      </c>
      <c r="R83" s="98">
        <v>7.4120003573685403E-3</v>
      </c>
      <c r="S83" s="98">
        <v>0</v>
      </c>
      <c r="T83" s="98">
        <v>1.3699794385880155E-2</v>
      </c>
      <c r="U83" s="98">
        <v>2.4519911139617375E-2</v>
      </c>
      <c r="V83" s="98">
        <v>0</v>
      </c>
      <c r="W83" s="98">
        <v>2.7717154806152647E-3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1.9524556518169232E-3</v>
      </c>
      <c r="M84" s="98">
        <v>3.6661078599629389E-4</v>
      </c>
      <c r="N84" s="98">
        <v>2.1777175150606475E-4</v>
      </c>
      <c r="O84" s="98">
        <v>2.1170484140646182E-5</v>
      </c>
      <c r="P84" s="98">
        <v>3.0384279356623738E-4</v>
      </c>
      <c r="Q84" s="98">
        <v>0</v>
      </c>
      <c r="R84" s="98">
        <v>4.982077216709799E-5</v>
      </c>
      <c r="S84" s="98">
        <v>0</v>
      </c>
      <c r="T84" s="98">
        <v>1.1803742536724282E-4</v>
      </c>
      <c r="U84" s="98">
        <v>1.9719291380040265E-4</v>
      </c>
      <c r="V84" s="98">
        <v>0</v>
      </c>
      <c r="W84" s="98">
        <v>2.2165690406162228E-5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3.8596550736110451E-2</v>
      </c>
      <c r="M85" s="122">
        <f t="shared" si="34"/>
        <v>5.2988680163206557E-3</v>
      </c>
      <c r="N85" s="122">
        <f t="shared" si="34"/>
        <v>6.8699019773651154E-3</v>
      </c>
      <c r="O85" s="122">
        <f t="shared" si="34"/>
        <v>3.2522379446546865E-4</v>
      </c>
      <c r="P85" s="122">
        <f t="shared" si="34"/>
        <v>1.7169297735333592E-3</v>
      </c>
      <c r="Q85" s="122">
        <f t="shared" si="34"/>
        <v>0</v>
      </c>
      <c r="R85" s="122">
        <f t="shared" si="34"/>
        <v>3.6341102898926504E-4</v>
      </c>
      <c r="S85" s="122">
        <f t="shared" si="34"/>
        <v>0</v>
      </c>
      <c r="T85" s="122">
        <f t="shared" si="34"/>
        <v>1.0185381987917058E-3</v>
      </c>
      <c r="U85" s="122">
        <f t="shared" si="34"/>
        <v>1.7075806853786499E-3</v>
      </c>
      <c r="V85" s="122">
        <f t="shared" si="34"/>
        <v>0</v>
      </c>
      <c r="W85" s="122">
        <f t="shared" si="34"/>
        <v>1.5103227645141271E-3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3.8596550736110451E-2</v>
      </c>
      <c r="M86" s="98">
        <v>5.2988680163206557E-3</v>
      </c>
      <c r="N86" s="98">
        <v>6.8699019773651154E-3</v>
      </c>
      <c r="O86" s="98">
        <v>3.2522379446546865E-4</v>
      </c>
      <c r="P86" s="98">
        <v>1.7169297735333592E-3</v>
      </c>
      <c r="Q86" s="98">
        <v>0</v>
      </c>
      <c r="R86" s="98">
        <v>3.6341102898926504E-4</v>
      </c>
      <c r="S86" s="98">
        <v>0</v>
      </c>
      <c r="T86" s="98">
        <v>1.0185381987917058E-3</v>
      </c>
      <c r="U86" s="98">
        <v>1.7075806853786499E-3</v>
      </c>
      <c r="V86" s="98">
        <v>0</v>
      </c>
      <c r="W86" s="98">
        <v>1.5103227645141271E-3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0.28442674586065941</v>
      </c>
      <c r="M87" s="122">
        <v>0.10503829054546926</v>
      </c>
      <c r="N87" s="122">
        <v>5.7014671357544761E-2</v>
      </c>
      <c r="O87" s="122">
        <v>7.1913984356217443E-3</v>
      </c>
      <c r="P87" s="122">
        <v>7.9215557054906613E-2</v>
      </c>
      <c r="Q87" s="122">
        <v>0</v>
      </c>
      <c r="R87" s="122">
        <v>1.1800488462769376E-2</v>
      </c>
      <c r="S87" s="122">
        <v>0</v>
      </c>
      <c r="T87" s="122">
        <v>2.4001840439612086E-2</v>
      </c>
      <c r="U87" s="122">
        <v>3.7268146382844668E-2</v>
      </c>
      <c r="V87" s="122">
        <v>0</v>
      </c>
      <c r="W87" s="122">
        <v>3.3843575034424355E-3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1.3445196173797644E-2</v>
      </c>
      <c r="M96" s="101">
        <v>7.6428929367715254E-2</v>
      </c>
      <c r="N96" s="101">
        <v>2.6380889514445848E-2</v>
      </c>
      <c r="O96" s="101">
        <v>7.1152208905498277E-3</v>
      </c>
      <c r="P96" s="101">
        <v>6.3616385064958925E-2</v>
      </c>
      <c r="Q96" s="101">
        <v>0</v>
      </c>
      <c r="R96" s="101">
        <v>7.2439177687589808E-3</v>
      </c>
      <c r="S96" s="101">
        <v>0</v>
      </c>
      <c r="T96" s="101">
        <v>1.6378567437263708E-2</v>
      </c>
      <c r="U96" s="101">
        <v>3.207441063579259E-2</v>
      </c>
      <c r="V96" s="101">
        <v>0</v>
      </c>
      <c r="W96" s="101">
        <v>3.3843575034424355E-3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0.27098154968686178</v>
      </c>
      <c r="M97" s="104">
        <v>2.8609361177753999E-2</v>
      </c>
      <c r="N97" s="104">
        <v>3.0633781843098912E-2</v>
      </c>
      <c r="O97" s="104">
        <v>7.6177545071916597E-5</v>
      </c>
      <c r="P97" s="104">
        <v>1.5599171989947688E-2</v>
      </c>
      <c r="Q97" s="104">
        <v>0</v>
      </c>
      <c r="R97" s="104">
        <v>4.5565706940103963E-3</v>
      </c>
      <c r="S97" s="104">
        <v>0</v>
      </c>
      <c r="T97" s="104">
        <v>7.62327300234838E-3</v>
      </c>
      <c r="U97" s="104">
        <v>5.1937357470520796E-3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4.7192667642771864E-2</v>
      </c>
      <c r="M98" s="98">
        <v>7.881177475514799E-3</v>
      </c>
      <c r="N98" s="98">
        <v>8.3564675396109837E-3</v>
      </c>
      <c r="O98" s="98">
        <v>1.5489447421942686E-5</v>
      </c>
      <c r="P98" s="98">
        <v>2.4260821316856949E-3</v>
      </c>
      <c r="Q98" s="98">
        <v>0</v>
      </c>
      <c r="R98" s="98">
        <v>6.7866016583152168E-4</v>
      </c>
      <c r="S98" s="98">
        <v>0</v>
      </c>
      <c r="T98" s="98">
        <v>2.5752764439493803E-3</v>
      </c>
      <c r="U98" s="98">
        <v>1.5545787500308985E-3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0.22378888204408992</v>
      </c>
      <c r="M99" s="98">
        <v>2.0728183702239202E-2</v>
      </c>
      <c r="N99" s="98">
        <v>2.2277314303487929E-2</v>
      </c>
      <c r="O99" s="98">
        <v>6.0688097649973908E-5</v>
      </c>
      <c r="P99" s="98">
        <v>1.3173089858261993E-2</v>
      </c>
      <c r="Q99" s="98">
        <v>0</v>
      </c>
      <c r="R99" s="98">
        <v>3.8779105281788748E-3</v>
      </c>
      <c r="S99" s="98">
        <v>0</v>
      </c>
      <c r="T99" s="98">
        <v>5.0479965583989997E-3</v>
      </c>
      <c r="U99" s="98">
        <v>3.6391569970211815E-3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0.30842608953036738</v>
      </c>
      <c r="M100" s="122">
        <v>7.7487820282759759E-2</v>
      </c>
      <c r="N100" s="122">
        <v>5.2333598496739644E-2</v>
      </c>
      <c r="O100" s="122">
        <v>5.1591975321243228E-3</v>
      </c>
      <c r="P100" s="122">
        <v>5.9627569729960833E-2</v>
      </c>
      <c r="Q100" s="122">
        <v>0</v>
      </c>
      <c r="R100" s="122">
        <v>1.0992966055081195E-2</v>
      </c>
      <c r="S100" s="122">
        <v>0</v>
      </c>
      <c r="T100" s="122">
        <v>1.4122732396365887E-2</v>
      </c>
      <c r="U100" s="122">
        <v>1.9287648205455719E-2</v>
      </c>
      <c r="V100" s="122">
        <v>0</v>
      </c>
      <c r="W100" s="122">
        <v>1.9641566078049347E-3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0.19835520734634468</v>
      </c>
      <c r="M102" s="98">
        <v>5.4702271043113114E-2</v>
      </c>
      <c r="N102" s="98">
        <v>4.7448759357920069E-2</v>
      </c>
      <c r="O102" s="98">
        <v>3.9711761208871162E-3</v>
      </c>
      <c r="P102" s="98">
        <v>4.1736937736923316E-2</v>
      </c>
      <c r="Q102" s="98">
        <v>0</v>
      </c>
      <c r="R102" s="98">
        <v>8.5049731860379358E-3</v>
      </c>
      <c r="S102" s="98">
        <v>0</v>
      </c>
      <c r="T102" s="98">
        <v>1.1595755288603734E-2</v>
      </c>
      <c r="U102" s="98">
        <v>1.5372438408314397E-2</v>
      </c>
      <c r="V102" s="98">
        <v>0</v>
      </c>
      <c r="W102" s="98">
        <v>1.6140704197601143E-3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0.11007088218402268</v>
      </c>
      <c r="M103" s="33">
        <v>2.2785549239646645E-2</v>
      </c>
      <c r="N103" s="33">
        <v>4.8848391388195776E-3</v>
      </c>
      <c r="O103" s="33">
        <v>1.1880214112372069E-3</v>
      </c>
      <c r="P103" s="33">
        <v>1.7890631993037514E-2</v>
      </c>
      <c r="Q103" s="33">
        <v>0</v>
      </c>
      <c r="R103" s="33">
        <v>2.4879928690432593E-3</v>
      </c>
      <c r="S103" s="33">
        <v>0</v>
      </c>
      <c r="T103" s="33">
        <v>2.5269771077621539E-3</v>
      </c>
      <c r="U103" s="33">
        <v>3.9152097971413228E-3</v>
      </c>
      <c r="V103" s="33">
        <v>0</v>
      </c>
      <c r="W103" s="33">
        <v>3.5008618804482027E-4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0.55880484076017267</v>
      </c>
      <c r="D143" s="117">
        <f t="shared" si="49"/>
        <v>0.53238286953710401</v>
      </c>
      <c r="E143" s="117">
        <f t="shared" si="49"/>
        <v>0.79519416100892437</v>
      </c>
      <c r="F143" s="117">
        <f t="shared" si="49"/>
        <v>0.99644587646365368</v>
      </c>
      <c r="G143" s="117">
        <f t="shared" si="49"/>
        <v>0.88542742766245575</v>
      </c>
      <c r="H143" s="117">
        <f t="shared" si="49"/>
        <v>1.006132729239297</v>
      </c>
      <c r="I143" s="117">
        <f t="shared" si="49"/>
        <v>1.0643286525717506</v>
      </c>
      <c r="J143" s="117">
        <f t="shared" si="49"/>
        <v>1.211679489463608</v>
      </c>
      <c r="K143" s="117">
        <f t="shared" si="49"/>
        <v>0.98548737009121068</v>
      </c>
      <c r="L143" s="117">
        <f t="shared" si="49"/>
        <v>0.39914138739853616</v>
      </c>
      <c r="M143" s="117">
        <f t="shared" si="49"/>
        <v>0.61210845055048357</v>
      </c>
      <c r="N143" s="117">
        <f t="shared" si="49"/>
        <v>0.72944353341321622</v>
      </c>
      <c r="O143" s="117">
        <f t="shared" si="49"/>
        <v>1.016014128075672</v>
      </c>
      <c r="P143" s="117">
        <f t="shared" si="49"/>
        <v>1.5085234451350957</v>
      </c>
      <c r="Q143" s="117">
        <f t="shared" si="49"/>
        <v>2.1660745058859603</v>
      </c>
      <c r="R143" s="117">
        <f t="shared" ref="R143:V143" si="50">R144+R146+R148+R157</f>
        <v>1.3659820978098938</v>
      </c>
      <c r="S143" s="117">
        <f t="shared" si="50"/>
        <v>1.3703519979371297</v>
      </c>
      <c r="T143" s="117">
        <f t="shared" si="50"/>
        <v>2.0397006785430678</v>
      </c>
      <c r="U143" s="117">
        <f t="shared" si="50"/>
        <v>2.9183578953716305</v>
      </c>
      <c r="V143" s="117">
        <f t="shared" si="50"/>
        <v>3.0691729915030326</v>
      </c>
      <c r="W143" s="117">
        <f t="shared" ref="W143" si="51">W144+W146+W148+W157</f>
        <v>0.88653382032699435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2.0108864520818892E-2</v>
      </c>
      <c r="D144" s="122">
        <f t="shared" si="52"/>
        <v>2.9082349676293036E-2</v>
      </c>
      <c r="E144" s="122">
        <f t="shared" si="52"/>
        <v>6.5002705949299966E-2</v>
      </c>
      <c r="F144" s="122">
        <f t="shared" si="52"/>
        <v>5.7826516816232139E-2</v>
      </c>
      <c r="G144" s="122">
        <f t="shared" si="52"/>
        <v>4.9435397204356031E-2</v>
      </c>
      <c r="H144" s="122">
        <f t="shared" si="52"/>
        <v>5.977664709942631E-2</v>
      </c>
      <c r="I144" s="122">
        <f t="shared" si="52"/>
        <v>5.9269166362748697E-2</v>
      </c>
      <c r="J144" s="122">
        <f t="shared" si="52"/>
        <v>5.6889399827986353E-2</v>
      </c>
      <c r="K144" s="122">
        <f t="shared" si="52"/>
        <v>4.3525671843331677E-2</v>
      </c>
      <c r="L144" s="122">
        <f t="shared" si="52"/>
        <v>2.3320235417324971E-2</v>
      </c>
      <c r="M144" s="122">
        <f t="shared" si="52"/>
        <v>3.1752368641598382E-2</v>
      </c>
      <c r="N144" s="122">
        <f t="shared" si="52"/>
        <v>4.0625492035924672E-2</v>
      </c>
      <c r="O144" s="122">
        <f t="shared" si="52"/>
        <v>5.3070140187250939E-2</v>
      </c>
      <c r="P144" s="122">
        <f t="shared" si="52"/>
        <v>8.8755913375821061E-2</v>
      </c>
      <c r="Q144" s="122">
        <f t="shared" si="52"/>
        <v>0.14154070252407444</v>
      </c>
      <c r="R144" s="122">
        <f t="shared" si="52"/>
        <v>7.8505463450828622E-2</v>
      </c>
      <c r="S144" s="122">
        <f t="shared" si="52"/>
        <v>9.0256469154200297E-2</v>
      </c>
      <c r="T144" s="122">
        <f t="shared" si="52"/>
        <v>0.13348633765675832</v>
      </c>
      <c r="U144" s="122">
        <f t="shared" si="52"/>
        <v>0.20660793011564493</v>
      </c>
      <c r="V144" s="122">
        <f t="shared" si="52"/>
        <v>0.21495544785016321</v>
      </c>
      <c r="W144" s="122">
        <f t="shared" si="52"/>
        <v>5.980564213163439E-2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2.0108864520818892E-2</v>
      </c>
      <c r="D145" s="98">
        <v>2.9082349676293036E-2</v>
      </c>
      <c r="E145" s="98">
        <v>6.5002705949299966E-2</v>
      </c>
      <c r="F145" s="98">
        <v>5.7826516816232139E-2</v>
      </c>
      <c r="G145" s="98">
        <v>4.9435397204356031E-2</v>
      </c>
      <c r="H145" s="98">
        <v>5.977664709942631E-2</v>
      </c>
      <c r="I145" s="98">
        <v>5.9269166362748697E-2</v>
      </c>
      <c r="J145" s="98">
        <v>5.6889399827986353E-2</v>
      </c>
      <c r="K145" s="98">
        <v>4.3525671843331677E-2</v>
      </c>
      <c r="L145" s="98">
        <v>2.3320235417324971E-2</v>
      </c>
      <c r="M145" s="98">
        <v>3.1752368641598382E-2</v>
      </c>
      <c r="N145" s="98">
        <v>4.0625492035924672E-2</v>
      </c>
      <c r="O145" s="98">
        <v>5.3070140187250939E-2</v>
      </c>
      <c r="P145" s="98">
        <v>8.8755913375821061E-2</v>
      </c>
      <c r="Q145" s="98">
        <v>0.14154070252407444</v>
      </c>
      <c r="R145" s="98">
        <v>7.8505463450828622E-2</v>
      </c>
      <c r="S145" s="98">
        <v>9.0256469154200297E-2</v>
      </c>
      <c r="T145" s="98">
        <v>0.13348633765675832</v>
      </c>
      <c r="U145" s="98">
        <v>0.20660793011564493</v>
      </c>
      <c r="V145" s="98">
        <v>0.21495544785016321</v>
      </c>
      <c r="W145" s="98">
        <v>5.980564213163439E-2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0.19577216266076536</v>
      </c>
      <c r="D146" s="122">
        <f t="shared" si="53"/>
        <v>9.1048061144750531E-2</v>
      </c>
      <c r="E146" s="122">
        <f t="shared" si="53"/>
        <v>7.4048494680920562E-2</v>
      </c>
      <c r="F146" s="122">
        <f t="shared" si="53"/>
        <v>0.14255707622553959</v>
      </c>
      <c r="G146" s="122">
        <f t="shared" si="53"/>
        <v>4.4066039846577115E-2</v>
      </c>
      <c r="H146" s="122">
        <f t="shared" si="53"/>
        <v>7.6292265581364566E-2</v>
      </c>
      <c r="I146" s="122">
        <f t="shared" si="53"/>
        <v>0.18853706388766356</v>
      </c>
      <c r="J146" s="122">
        <f t="shared" si="53"/>
        <v>0.21001636765144213</v>
      </c>
      <c r="K146" s="122">
        <f t="shared" si="53"/>
        <v>0.27454766111480355</v>
      </c>
      <c r="L146" s="122">
        <f t="shared" si="53"/>
        <v>0.11973906670225894</v>
      </c>
      <c r="M146" s="122">
        <f t="shared" si="53"/>
        <v>0.12376641723834673</v>
      </c>
      <c r="N146" s="122">
        <f t="shared" si="53"/>
        <v>0.2509910699172232</v>
      </c>
      <c r="O146" s="122">
        <f t="shared" si="53"/>
        <v>0.1910147752827186</v>
      </c>
      <c r="P146" s="122">
        <f t="shared" si="53"/>
        <v>0.14990943085163141</v>
      </c>
      <c r="Q146" s="122">
        <f t="shared" si="53"/>
        <v>0.35292137114920397</v>
      </c>
      <c r="R146" s="122">
        <f t="shared" si="53"/>
        <v>0.19242613984981585</v>
      </c>
      <c r="S146" s="122">
        <f t="shared" si="53"/>
        <v>0.37584185659759017</v>
      </c>
      <c r="T146" s="122">
        <f t="shared" si="53"/>
        <v>0.36382184460839728</v>
      </c>
      <c r="U146" s="122">
        <f t="shared" si="53"/>
        <v>0.60074822987477616</v>
      </c>
      <c r="V146" s="122">
        <f t="shared" si="53"/>
        <v>0.8161912225296829</v>
      </c>
      <c r="W146" s="122">
        <f t="shared" si="53"/>
        <v>0.36247746348339049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0.19577216266076536</v>
      </c>
      <c r="D147" s="98">
        <v>9.1048061144750531E-2</v>
      </c>
      <c r="E147" s="98">
        <v>7.4048494680920562E-2</v>
      </c>
      <c r="F147" s="98">
        <v>0.14255707622553959</v>
      </c>
      <c r="G147" s="98">
        <v>4.4066039846577115E-2</v>
      </c>
      <c r="H147" s="98">
        <v>7.6292265581364566E-2</v>
      </c>
      <c r="I147" s="98">
        <v>0.18853706388766356</v>
      </c>
      <c r="J147" s="98">
        <v>0.21001636765144213</v>
      </c>
      <c r="K147" s="98">
        <v>0.27454766111480355</v>
      </c>
      <c r="L147" s="98">
        <v>0.11973906670225894</v>
      </c>
      <c r="M147" s="98">
        <v>0.12376641723834673</v>
      </c>
      <c r="N147" s="98">
        <v>0.2509910699172232</v>
      </c>
      <c r="O147" s="98">
        <v>0.1910147752827186</v>
      </c>
      <c r="P147" s="98">
        <v>0.14990943085163141</v>
      </c>
      <c r="Q147" s="98">
        <v>0.35292137114920397</v>
      </c>
      <c r="R147" s="98">
        <v>0.19242613984981585</v>
      </c>
      <c r="S147" s="98">
        <v>0.37584185659759017</v>
      </c>
      <c r="T147" s="98">
        <v>0.36382184460839728</v>
      </c>
      <c r="U147" s="98">
        <v>0.60074822987477616</v>
      </c>
      <c r="V147" s="98">
        <v>0.8161912225296829</v>
      </c>
      <c r="W147" s="98">
        <v>0.36247746348339049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0.18332016171578222</v>
      </c>
      <c r="D148" s="122">
        <v>0.23572087692080443</v>
      </c>
      <c r="E148" s="122">
        <v>0.38608759925713021</v>
      </c>
      <c r="F148" s="122">
        <v>0.48165769677430792</v>
      </c>
      <c r="G148" s="122">
        <v>0.48373894715300969</v>
      </c>
      <c r="H148" s="122">
        <v>0.56058377685115091</v>
      </c>
      <c r="I148" s="122">
        <v>0.52652821597704524</v>
      </c>
      <c r="J148" s="122">
        <v>0.57937157251440274</v>
      </c>
      <c r="K148" s="122">
        <v>0.32149652513112942</v>
      </c>
      <c r="L148" s="122">
        <v>0.12284407460737577</v>
      </c>
      <c r="M148" s="122">
        <v>0.26274329262428098</v>
      </c>
      <c r="N148" s="122">
        <v>0.22827492389024795</v>
      </c>
      <c r="O148" s="122">
        <v>0.44954791840233371</v>
      </c>
      <c r="P148" s="122">
        <v>0.72452506618409129</v>
      </c>
      <c r="Q148" s="122">
        <v>0.92258521870523058</v>
      </c>
      <c r="R148" s="122">
        <v>0.56663386711611108</v>
      </c>
      <c r="S148" s="122">
        <v>0.50930100484977114</v>
      </c>
      <c r="T148" s="122">
        <v>0.97077890664130317</v>
      </c>
      <c r="U148" s="122">
        <v>1.3913302996389338</v>
      </c>
      <c r="V148" s="122">
        <v>1.3324849010070674</v>
      </c>
      <c r="W148" s="122">
        <v>0.2934171639803177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0.18332016171578222</v>
      </c>
      <c r="D153" s="101">
        <v>0.20509450429389611</v>
      </c>
      <c r="E153" s="101">
        <v>0.37026672034791785</v>
      </c>
      <c r="F153" s="101">
        <v>0.47462984014311821</v>
      </c>
      <c r="G153" s="101">
        <v>0.46167798935292365</v>
      </c>
      <c r="H153" s="101">
        <v>0.5368655599680171</v>
      </c>
      <c r="I153" s="101">
        <v>0.47446680650410544</v>
      </c>
      <c r="J153" s="101">
        <v>0.52064663654725551</v>
      </c>
      <c r="K153" s="101">
        <v>0.10248690691411323</v>
      </c>
      <c r="L153" s="101">
        <v>5.7435789480300625E-3</v>
      </c>
      <c r="M153" s="101">
        <v>0.19113720366493139</v>
      </c>
      <c r="N153" s="101">
        <v>0.10552355805778339</v>
      </c>
      <c r="O153" s="101">
        <v>0.44596757378395363</v>
      </c>
      <c r="P153" s="101">
        <v>0.58185150727603197</v>
      </c>
      <c r="Q153" s="101">
        <v>0.70759441795986633</v>
      </c>
      <c r="R153" s="101">
        <v>0.3463498183187888</v>
      </c>
      <c r="S153" s="101">
        <v>0.30660793290405208</v>
      </c>
      <c r="T153" s="101">
        <v>0.66123390025647288</v>
      </c>
      <c r="U153" s="101">
        <v>1.198662679330021</v>
      </c>
      <c r="V153" s="101">
        <v>1.1199487941741688</v>
      </c>
      <c r="W153" s="101">
        <v>0.29146497044798186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3.0626372626908309E-2</v>
      </c>
      <c r="E154" s="104">
        <v>1.5820878909212355E-2</v>
      </c>
      <c r="F154" s="104">
        <v>7.0278566311897123E-3</v>
      </c>
      <c r="G154" s="104">
        <v>2.2060957800086069E-2</v>
      </c>
      <c r="H154" s="104">
        <v>2.3718216883133796E-2</v>
      </c>
      <c r="I154" s="104">
        <v>5.2061409472939767E-2</v>
      </c>
      <c r="J154" s="104">
        <v>5.8724935967147236E-2</v>
      </c>
      <c r="K154" s="104">
        <v>0.2190096182170162</v>
      </c>
      <c r="L154" s="104">
        <v>0.11710049565934572</v>
      </c>
      <c r="M154" s="104">
        <v>7.1606088959349612E-2</v>
      </c>
      <c r="N154" s="104">
        <v>0.12275136583246457</v>
      </c>
      <c r="O154" s="104">
        <v>3.5803446183800803E-3</v>
      </c>
      <c r="P154" s="104">
        <v>0.1426735589080593</v>
      </c>
      <c r="Q154" s="104">
        <v>0.2149908007453642</v>
      </c>
      <c r="R154" s="104">
        <v>0.22028404879732227</v>
      </c>
      <c r="S154" s="104">
        <v>0.20269307194571906</v>
      </c>
      <c r="T154" s="104">
        <v>0.30954500638483029</v>
      </c>
      <c r="U154" s="104">
        <v>0.19266762030891274</v>
      </c>
      <c r="V154" s="104">
        <v>0.21253610683289859</v>
      </c>
      <c r="W154" s="104">
        <v>1.9521935323358174E-3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8.6827441457882435E-3</v>
      </c>
      <c r="E155" s="98">
        <v>4.4708631440021351E-3</v>
      </c>
      <c r="F155" s="98">
        <v>1.9786730881981344E-3</v>
      </c>
      <c r="G155" s="98">
        <v>6.2091014776583771E-3</v>
      </c>
      <c r="H155" s="98">
        <v>6.6488214169318546E-3</v>
      </c>
      <c r="I155" s="98">
        <v>1.4511551041918126E-2</v>
      </c>
      <c r="J155" s="98">
        <v>1.6351446615858765E-2</v>
      </c>
      <c r="K155" s="98">
        <v>0.13094278016615304</v>
      </c>
      <c r="L155" s="98">
        <v>2.0393583175095729E-2</v>
      </c>
      <c r="M155" s="98">
        <v>1.9725721658369409E-2</v>
      </c>
      <c r="N155" s="98">
        <v>3.3484856988135303E-2</v>
      </c>
      <c r="O155" s="98">
        <v>7.2800402883130624E-4</v>
      </c>
      <c r="P155" s="98">
        <v>2.2189496478012084E-2</v>
      </c>
      <c r="Q155" s="98">
        <v>3.8310438416407924E-2</v>
      </c>
      <c r="R155" s="98">
        <v>3.2809325066182907E-2</v>
      </c>
      <c r="S155" s="98">
        <v>3.8301881702272805E-2</v>
      </c>
      <c r="T155" s="98">
        <v>0.10456977771089193</v>
      </c>
      <c r="U155" s="98">
        <v>5.7668892477107762E-2</v>
      </c>
      <c r="V155" s="98">
        <v>4.3638853082533242E-2</v>
      </c>
      <c r="W155" s="98">
        <v>4.5622077873156395E-4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2.1943628481120067E-2</v>
      </c>
      <c r="E156" s="98">
        <v>1.135001576521022E-2</v>
      </c>
      <c r="F156" s="98">
        <v>5.0491835429915784E-3</v>
      </c>
      <c r="G156" s="98">
        <v>1.5851856322427693E-2</v>
      </c>
      <c r="H156" s="98">
        <v>1.7069395466201943E-2</v>
      </c>
      <c r="I156" s="98">
        <v>3.754985843102164E-2</v>
      </c>
      <c r="J156" s="98">
        <v>4.2373489351288471E-2</v>
      </c>
      <c r="K156" s="98">
        <v>8.8066838050863169E-2</v>
      </c>
      <c r="L156" s="98">
        <v>9.6706912484249979E-2</v>
      </c>
      <c r="M156" s="98">
        <v>5.1880367300980196E-2</v>
      </c>
      <c r="N156" s="98">
        <v>8.9266508844329268E-2</v>
      </c>
      <c r="O156" s="98">
        <v>2.852340589548774E-3</v>
      </c>
      <c r="P156" s="98">
        <v>0.12048406243004722</v>
      </c>
      <c r="Q156" s="98">
        <v>0.17668036232895629</v>
      </c>
      <c r="R156" s="98">
        <v>0.18747472373113935</v>
      </c>
      <c r="S156" s="98">
        <v>0.16439119024344626</v>
      </c>
      <c r="T156" s="98">
        <v>0.20497522867393833</v>
      </c>
      <c r="U156" s="98">
        <v>0.13499872783180497</v>
      </c>
      <c r="V156" s="98">
        <v>0.16889725375036535</v>
      </c>
      <c r="W156" s="98">
        <v>1.4959727536042534E-3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0.15960365186280628</v>
      </c>
      <c r="D157" s="122">
        <v>0.17653158179525605</v>
      </c>
      <c r="E157" s="122">
        <v>0.27005536112157369</v>
      </c>
      <c r="F157" s="122">
        <v>0.31440458664757398</v>
      </c>
      <c r="G157" s="122">
        <v>0.30818704345851289</v>
      </c>
      <c r="H157" s="122">
        <v>0.30948003970735505</v>
      </c>
      <c r="I157" s="122">
        <v>0.28999420634429313</v>
      </c>
      <c r="J157" s="122">
        <v>0.36540214946977667</v>
      </c>
      <c r="K157" s="122">
        <v>0.34591751200194609</v>
      </c>
      <c r="L157" s="122">
        <v>0.13323801067157648</v>
      </c>
      <c r="M157" s="122">
        <v>0.19384637204625749</v>
      </c>
      <c r="N157" s="122">
        <v>0.2095520475698204</v>
      </c>
      <c r="O157" s="122">
        <v>0.3223812942033687</v>
      </c>
      <c r="P157" s="122">
        <v>0.5453330347235521</v>
      </c>
      <c r="Q157" s="122">
        <v>0.74902721350745116</v>
      </c>
      <c r="R157" s="122">
        <v>0.52841662739313811</v>
      </c>
      <c r="S157" s="122">
        <v>0.39495266733556805</v>
      </c>
      <c r="T157" s="122">
        <v>0.57161358963660913</v>
      </c>
      <c r="U157" s="122">
        <v>0.71967143574227566</v>
      </c>
      <c r="V157" s="122">
        <v>0.70554142011611898</v>
      </c>
      <c r="W157" s="122">
        <v>0.17083355073165171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0.14012637934445912</v>
      </c>
      <c r="D158" s="98">
        <v>0.11881550162932616</v>
      </c>
      <c r="E158" s="98">
        <v>0.1827998549720089</v>
      </c>
      <c r="F158" s="98">
        <v>0.25056027160947519</v>
      </c>
      <c r="G158" s="98">
        <v>0.25835042809541353</v>
      </c>
      <c r="H158" s="98">
        <v>0.26858809156649716</v>
      </c>
      <c r="I158" s="98">
        <v>0.27518514530121169</v>
      </c>
      <c r="J158" s="98">
        <v>0.33992740082915313</v>
      </c>
      <c r="K158" s="98">
        <v>0.29263715590079636</v>
      </c>
      <c r="L158" s="98">
        <v>8.5694517042421731E-2</v>
      </c>
      <c r="M158" s="98">
        <v>0.13688249894714086</v>
      </c>
      <c r="N158" s="98">
        <v>0.18996480043474975</v>
      </c>
      <c r="O158" s="98">
        <v>0.24935291921849337</v>
      </c>
      <c r="P158" s="98">
        <v>0.38159485930901316</v>
      </c>
      <c r="Q158" s="98">
        <v>0.57488333423961147</v>
      </c>
      <c r="R158" s="98">
        <v>0.40945370909925488</v>
      </c>
      <c r="S158" s="98">
        <v>0.37426314567095104</v>
      </c>
      <c r="T158" s="98">
        <v>0.4697448249799473</v>
      </c>
      <c r="U158" s="98">
        <v>0.57295982417717439</v>
      </c>
      <c r="V158" s="98">
        <v>0.55699600511738379</v>
      </c>
      <c r="W158" s="98">
        <v>0.14068237778629156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1.9477272518347154E-2</v>
      </c>
      <c r="D159" s="33">
        <v>5.7716080165929891E-2</v>
      </c>
      <c r="E159" s="33">
        <v>8.725550614956476E-2</v>
      </c>
      <c r="F159" s="33">
        <v>6.3844315038098814E-2</v>
      </c>
      <c r="G159" s="33">
        <v>4.983661536309935E-2</v>
      </c>
      <c r="H159" s="33">
        <v>4.0891948140857913E-2</v>
      </c>
      <c r="I159" s="33">
        <v>1.4809061043081457E-2</v>
      </c>
      <c r="J159" s="33">
        <v>2.5474748640623528E-2</v>
      </c>
      <c r="K159" s="33">
        <v>5.3280356101149749E-2</v>
      </c>
      <c r="L159" s="33">
        <v>4.7543493629154755E-2</v>
      </c>
      <c r="M159" s="33">
        <v>5.6963873099116616E-2</v>
      </c>
      <c r="N159" s="33">
        <v>1.9587247135070658E-2</v>
      </c>
      <c r="O159" s="33">
        <v>7.3028374984875355E-2</v>
      </c>
      <c r="P159" s="33">
        <v>0.16373817541453897</v>
      </c>
      <c r="Q159" s="33">
        <v>0.17414387926783964</v>
      </c>
      <c r="R159" s="33">
        <v>0.11896291829388327</v>
      </c>
      <c r="S159" s="33">
        <v>2.0689521664617017E-2</v>
      </c>
      <c r="T159" s="33">
        <v>0.10186876465666185</v>
      </c>
      <c r="U159" s="33">
        <v>0.14671161156510124</v>
      </c>
      <c r="V159" s="33">
        <v>0.14854541499873519</v>
      </c>
      <c r="W159" s="33">
        <v>3.0151172945360145E-2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9.3009793611323957E-2</v>
      </c>
      <c r="D161" s="117">
        <f t="shared" si="54"/>
        <v>0.11794365484360367</v>
      </c>
      <c r="E161" s="117">
        <f t="shared" si="54"/>
        <v>0.11912477433660512</v>
      </c>
      <c r="F161" s="117">
        <f t="shared" si="54"/>
        <v>0.22394757217922531</v>
      </c>
      <c r="G161" s="117">
        <f t="shared" si="54"/>
        <v>0.21507747224095974</v>
      </c>
      <c r="H161" s="117">
        <f t="shared" si="54"/>
        <v>0.27315335358743886</v>
      </c>
      <c r="I161" s="117">
        <f t="shared" si="54"/>
        <v>0.17609657177274121</v>
      </c>
      <c r="J161" s="117">
        <f t="shared" si="54"/>
        <v>0.1970996491863361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0.48409482412748234</v>
      </c>
      <c r="R161" s="117">
        <f t="shared" ref="R161:V161" si="55">R162+R164+R166+R175</f>
        <v>0.75442153162923975</v>
      </c>
      <c r="S161" s="117">
        <f t="shared" si="55"/>
        <v>1.2942306788743492</v>
      </c>
      <c r="T161" s="117">
        <f t="shared" si="55"/>
        <v>1.0219839526121899</v>
      </c>
      <c r="U161" s="117">
        <f t="shared" si="55"/>
        <v>0.79579691835693489</v>
      </c>
      <c r="V161" s="117">
        <f t="shared" si="55"/>
        <v>1.1335841108389948</v>
      </c>
      <c r="W161" s="117">
        <f t="shared" ref="W161" si="56">W162+W164+W166+W175</f>
        <v>1.1999402205380569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9.7471028377158521E-3</v>
      </c>
      <c r="D162" s="122">
        <f t="shared" si="57"/>
        <v>1.7705719868475526E-2</v>
      </c>
      <c r="E162" s="122">
        <f t="shared" si="57"/>
        <v>2.3379736173682632E-2</v>
      </c>
      <c r="F162" s="122">
        <f t="shared" si="57"/>
        <v>4.018445017510159E-2</v>
      </c>
      <c r="G162" s="122">
        <f t="shared" si="57"/>
        <v>3.6716078618163034E-2</v>
      </c>
      <c r="H162" s="122">
        <f t="shared" si="57"/>
        <v>5.2790736727059445E-2</v>
      </c>
      <c r="I162" s="122">
        <f t="shared" si="57"/>
        <v>3.2873901835934083E-2</v>
      </c>
      <c r="J162" s="122">
        <f t="shared" si="57"/>
        <v>3.7124567913266918E-2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0.10173586844746077</v>
      </c>
      <c r="R162" s="122">
        <f t="shared" si="57"/>
        <v>0.13825658549618761</v>
      </c>
      <c r="S162" s="122">
        <f t="shared" si="57"/>
        <v>0.41455867534877083</v>
      </c>
      <c r="T162" s="122">
        <f t="shared" si="57"/>
        <v>0.29346318353958006</v>
      </c>
      <c r="U162" s="122">
        <f t="shared" si="57"/>
        <v>0.19084990752565345</v>
      </c>
      <c r="V162" s="122">
        <f t="shared" si="57"/>
        <v>0.31573667889317913</v>
      </c>
      <c r="W162" s="122">
        <f t="shared" si="57"/>
        <v>0.30541222075836205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9.7471028377158521E-3</v>
      </c>
      <c r="D163" s="33">
        <v>1.7705719868475526E-2</v>
      </c>
      <c r="E163" s="33">
        <v>2.3379736173682632E-2</v>
      </c>
      <c r="F163" s="33">
        <v>4.018445017510159E-2</v>
      </c>
      <c r="G163" s="33">
        <v>3.6716078618163034E-2</v>
      </c>
      <c r="H163" s="33">
        <v>5.2790736727059445E-2</v>
      </c>
      <c r="I163" s="33">
        <v>3.2873901835934083E-2</v>
      </c>
      <c r="J163" s="33">
        <v>3.7124567913266918E-2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0.10173586844746077</v>
      </c>
      <c r="R163" s="33">
        <v>0.13825658549618761</v>
      </c>
      <c r="S163" s="33">
        <v>0.41455867534877083</v>
      </c>
      <c r="T163" s="33">
        <v>0.29346318353958006</v>
      </c>
      <c r="U163" s="33">
        <v>0.19084990752565345</v>
      </c>
      <c r="V163" s="33">
        <v>0.31573667889317913</v>
      </c>
      <c r="W163" s="33">
        <v>0.30541222075836205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1.850997449347952E-2</v>
      </c>
      <c r="D164" s="122">
        <f t="shared" si="58"/>
        <v>1.000246305533879E-2</v>
      </c>
      <c r="E164" s="122">
        <f t="shared" si="58"/>
        <v>5.1930113152853369E-3</v>
      </c>
      <c r="F164" s="122">
        <f t="shared" si="58"/>
        <v>1.599420855213371E-2</v>
      </c>
      <c r="G164" s="122">
        <f t="shared" si="58"/>
        <v>4.853088088830078E-3</v>
      </c>
      <c r="H164" s="122">
        <f t="shared" si="58"/>
        <v>9.2594031731228765E-3</v>
      </c>
      <c r="I164" s="122">
        <f t="shared" si="58"/>
        <v>1.5279607009923401E-2</v>
      </c>
      <c r="J164" s="122">
        <f t="shared" si="58"/>
        <v>1.6280338577631174E-2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3.7343105609537484E-2</v>
      </c>
      <c r="R164" s="122">
        <f t="shared" si="58"/>
        <v>5.0332427515013212E-2</v>
      </c>
      <c r="S164" s="122">
        <f t="shared" si="58"/>
        <v>0.15697423337108504</v>
      </c>
      <c r="T164" s="122">
        <f t="shared" si="58"/>
        <v>7.9344125685873873E-2</v>
      </c>
      <c r="U164" s="122">
        <f t="shared" si="58"/>
        <v>7.7694921184728566E-2</v>
      </c>
      <c r="V164" s="122">
        <f t="shared" si="58"/>
        <v>0.13999188553223516</v>
      </c>
      <c r="W164" s="122">
        <f t="shared" si="58"/>
        <v>0.38980057531414614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1.850997449347952E-2</v>
      </c>
      <c r="D165" s="98">
        <v>1.000246305533879E-2</v>
      </c>
      <c r="E165" s="98">
        <v>5.1930113152853369E-3</v>
      </c>
      <c r="F165" s="98">
        <v>1.599420855213371E-2</v>
      </c>
      <c r="G165" s="98">
        <v>4.853088088830078E-3</v>
      </c>
      <c r="H165" s="98">
        <v>9.2594031731228765E-3</v>
      </c>
      <c r="I165" s="98">
        <v>1.5279607009923401E-2</v>
      </c>
      <c r="J165" s="98">
        <v>1.6280338577631174E-2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3.7343105609537484E-2</v>
      </c>
      <c r="R165" s="98">
        <v>5.0332427515013212E-2</v>
      </c>
      <c r="S165" s="98">
        <v>0.15697423337108504</v>
      </c>
      <c r="T165" s="98">
        <v>7.9344125685873873E-2</v>
      </c>
      <c r="U165" s="98">
        <v>7.7694921184728566E-2</v>
      </c>
      <c r="V165" s="98">
        <v>0.13999188553223516</v>
      </c>
      <c r="W165" s="98">
        <v>0.38980057531414614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3.4605842305180691E-2</v>
      </c>
      <c r="D166" s="122">
        <v>5.1604760975573941E-2</v>
      </c>
      <c r="E166" s="122">
        <v>5.3293704871990324E-2</v>
      </c>
      <c r="F166" s="122">
        <v>0.10150254452444323</v>
      </c>
      <c r="G166" s="122">
        <v>0.10598666874046217</v>
      </c>
      <c r="H166" s="122">
        <v>0.13601907444163625</v>
      </c>
      <c r="I166" s="122">
        <v>8.2508546136690633E-2</v>
      </c>
      <c r="J166" s="122">
        <v>8.8126063589960557E-2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0.19041586698157892</v>
      </c>
      <c r="R166" s="122">
        <v>0.29278697560140443</v>
      </c>
      <c r="S166" s="122">
        <v>0.40704161621916035</v>
      </c>
      <c r="T166" s="122">
        <v>0.4085980709779462</v>
      </c>
      <c r="U166" s="122">
        <v>0.34750310112789307</v>
      </c>
      <c r="V166" s="122">
        <v>0.44319024136231683</v>
      </c>
      <c r="W166" s="122">
        <v>0.31900129213338407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3.4605842305180691E-2</v>
      </c>
      <c r="D171" s="101">
        <v>4.4933669908326583E-2</v>
      </c>
      <c r="E171" s="101">
        <v>5.1149753991769957E-2</v>
      </c>
      <c r="F171" s="101">
        <v>9.9990220945579619E-2</v>
      </c>
      <c r="G171" s="101">
        <v>0.10113508880932291</v>
      </c>
      <c r="H171" s="101">
        <v>0.13027776003738561</v>
      </c>
      <c r="I171" s="101">
        <v>7.4385489339494362E-2</v>
      </c>
      <c r="J171" s="101">
        <v>7.9203515179448264E-2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0.14603417962597409</v>
      </c>
      <c r="R171" s="101">
        <v>0.17894740613137419</v>
      </c>
      <c r="S171" s="101">
        <v>0.24503074289300711</v>
      </c>
      <c r="T171" s="101">
        <v>0.27830028637201798</v>
      </c>
      <c r="U171" s="101">
        <v>0.29936116593406414</v>
      </c>
      <c r="V171" s="101">
        <v>0.37246733632284756</v>
      </c>
      <c r="W171" s="101">
        <v>0.31689892986779167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6.671091067247354E-3</v>
      </c>
      <c r="E172" s="104">
        <v>2.1439508802203666E-3</v>
      </c>
      <c r="F172" s="104">
        <v>1.5123235788636088E-3</v>
      </c>
      <c r="G172" s="104">
        <v>4.8515799311392603E-3</v>
      </c>
      <c r="H172" s="104">
        <v>5.7413144042506416E-3</v>
      </c>
      <c r="I172" s="104">
        <v>8.123056797196276E-3</v>
      </c>
      <c r="J172" s="104">
        <v>8.9225484105122915E-3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4.4381687355604826E-2</v>
      </c>
      <c r="R172" s="104">
        <v>0.11383956947003024</v>
      </c>
      <c r="S172" s="104">
        <v>0.16201087332615327</v>
      </c>
      <c r="T172" s="104">
        <v>0.13029778460592822</v>
      </c>
      <c r="U172" s="104">
        <v>4.8141935193828894E-2</v>
      </c>
      <c r="V172" s="104">
        <v>7.0722905039469278E-2</v>
      </c>
      <c r="W172" s="104">
        <v>2.1023622655924187E-3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1.8912908040330828E-3</v>
      </c>
      <c r="E173" s="98">
        <v>6.0586463166384082E-4</v>
      </c>
      <c r="F173" s="98">
        <v>4.2579041138440864E-4</v>
      </c>
      <c r="G173" s="98">
        <v>1.365487046953917E-3</v>
      </c>
      <c r="H173" s="98">
        <v>1.6094369302890597E-3</v>
      </c>
      <c r="I173" s="98">
        <v>2.2642136377460909E-3</v>
      </c>
      <c r="J173" s="98">
        <v>2.4844058424095491E-3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7.9086262963734347E-3</v>
      </c>
      <c r="R173" s="98">
        <v>1.6955378569299E-2</v>
      </c>
      <c r="S173" s="98">
        <v>3.0614372978085821E-2</v>
      </c>
      <c r="T173" s="98">
        <v>4.4016896061713752E-2</v>
      </c>
      <c r="U173" s="98">
        <v>1.4409749182978715E-2</v>
      </c>
      <c r="V173" s="98">
        <v>1.4521139530488586E-2</v>
      </c>
      <c r="W173" s="98">
        <v>4.9131468478783816E-4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4.7798002632142714E-3</v>
      </c>
      <c r="E174" s="33">
        <v>1.5380862485565258E-3</v>
      </c>
      <c r="F174" s="33">
        <v>1.0865331674792002E-3</v>
      </c>
      <c r="G174" s="33">
        <v>3.4860928841853435E-3</v>
      </c>
      <c r="H174" s="33">
        <v>4.1318774739615817E-3</v>
      </c>
      <c r="I174" s="33">
        <v>5.8588431594501847E-3</v>
      </c>
      <c r="J174" s="33">
        <v>6.4381425681027428E-3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3.6473061059231392E-2</v>
      </c>
      <c r="R174" s="33">
        <v>9.6884190900731235E-2</v>
      </c>
      <c r="S174" s="33">
        <v>0.13139650034806744</v>
      </c>
      <c r="T174" s="33">
        <v>8.6280888544214465E-2</v>
      </c>
      <c r="U174" s="33">
        <v>3.3732186010850179E-2</v>
      </c>
      <c r="V174" s="33">
        <v>5.6201765508980692E-2</v>
      </c>
      <c r="W174" s="33">
        <v>1.6110475808045804E-3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3.0146873974947891E-2</v>
      </c>
      <c r="D175" s="122">
        <v>3.8630710944215406E-2</v>
      </c>
      <c r="E175" s="122">
        <v>3.7258321975646824E-2</v>
      </c>
      <c r="F175" s="122">
        <v>6.6266368927546782E-2</v>
      </c>
      <c r="G175" s="122">
        <v>6.7521636793504466E-2</v>
      </c>
      <c r="H175" s="122">
        <v>7.5084139245620296E-2</v>
      </c>
      <c r="I175" s="122">
        <v>4.5434516790193079E-2</v>
      </c>
      <c r="J175" s="122">
        <v>5.5568679105477463E-2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0.15459998308890516</v>
      </c>
      <c r="R175" s="122">
        <v>0.27304554301663453</v>
      </c>
      <c r="S175" s="122">
        <v>0.31565615393533297</v>
      </c>
      <c r="T175" s="122">
        <v>0.24057857240878977</v>
      </c>
      <c r="U175" s="122">
        <v>0.17974898851865984</v>
      </c>
      <c r="V175" s="122">
        <v>0.23466530505126379</v>
      </c>
      <c r="W175" s="122">
        <v>0.1857261323321647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2.64948853777578E-2</v>
      </c>
      <c r="D176" s="98">
        <v>2.5993771496873524E-2</v>
      </c>
      <c r="E176" s="98">
        <v>2.5199242340539725E-2</v>
      </c>
      <c r="F176" s="98">
        <v>5.2801572628042526E-2</v>
      </c>
      <c r="G176" s="98">
        <v>5.6570990368428824E-2</v>
      </c>
      <c r="H176" s="98">
        <v>6.5145124072495106E-2</v>
      </c>
      <c r="I176" s="98">
        <v>4.3126611173089476E-2</v>
      </c>
      <c r="J176" s="98">
        <v>5.1677548048198449E-2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0.11866439099896715</v>
      </c>
      <c r="R176" s="98">
        <v>0.21158290436286215</v>
      </c>
      <c r="S176" s="98">
        <v>0.29911963844427047</v>
      </c>
      <c r="T176" s="98">
        <v>0.19767260693324487</v>
      </c>
      <c r="U176" s="98">
        <v>0.14309827458430913</v>
      </c>
      <c r="V176" s="98">
        <v>0.18523544942302467</v>
      </c>
      <c r="W176" s="98">
        <v>0.15294931297646841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3.6519885971900913E-3</v>
      </c>
      <c r="D177" s="33">
        <v>1.2636939447341884E-2</v>
      </c>
      <c r="E177" s="33">
        <v>1.2059079635107103E-2</v>
      </c>
      <c r="F177" s="33">
        <v>1.3464796299504256E-2</v>
      </c>
      <c r="G177" s="33">
        <v>1.0950646425075644E-2</v>
      </c>
      <c r="H177" s="33">
        <v>9.9390151731251868E-3</v>
      </c>
      <c r="I177" s="33">
        <v>2.3079056171036033E-3</v>
      </c>
      <c r="J177" s="33">
        <v>3.8911310572790109E-3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3.5935592089938018E-2</v>
      </c>
      <c r="R177" s="33">
        <v>6.1462638653772377E-2</v>
      </c>
      <c r="S177" s="33">
        <v>1.6536515491062505E-2</v>
      </c>
      <c r="T177" s="33">
        <v>4.2905965475544913E-2</v>
      </c>
      <c r="U177" s="33">
        <v>3.6650713934350709E-2</v>
      </c>
      <c r="V177" s="33">
        <v>4.9429855628239129E-2</v>
      </c>
      <c r="W177" s="33">
        <v>3.2776819355696298E-2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0.28712816522571671</v>
      </c>
      <c r="D24" s="117">
        <f t="shared" si="7"/>
        <v>0.27879355315040616</v>
      </c>
      <c r="E24" s="117">
        <f t="shared" si="7"/>
        <v>5.2611839963304548E-2</v>
      </c>
      <c r="F24" s="117">
        <f t="shared" si="7"/>
        <v>0</v>
      </c>
      <c r="G24" s="117">
        <f t="shared" si="7"/>
        <v>1.5665479119771848E-2</v>
      </c>
      <c r="H24" s="117">
        <f t="shared" si="7"/>
        <v>1.2838688150135192E-2</v>
      </c>
      <c r="I24" s="117">
        <f t="shared" si="7"/>
        <v>6.1946712688247377E-2</v>
      </c>
      <c r="J24" s="117">
        <f t="shared" si="7"/>
        <v>0.13060393061145623</v>
      </c>
      <c r="K24" s="117">
        <f t="shared" si="7"/>
        <v>0.27094572131620986</v>
      </c>
      <c r="L24" s="117">
        <f t="shared" si="7"/>
        <v>0.19048037583626348</v>
      </c>
      <c r="M24" s="117">
        <f t="shared" si="7"/>
        <v>0.3388614228954141</v>
      </c>
      <c r="N24" s="117">
        <f t="shared" si="7"/>
        <v>0.52994946375904783</v>
      </c>
      <c r="O24" s="117">
        <f t="shared" si="7"/>
        <v>0.66106801598940379</v>
      </c>
      <c r="P24" s="117">
        <f t="shared" si="7"/>
        <v>0.13257278685669094</v>
      </c>
      <c r="Q24" s="117">
        <f t="shared" si="7"/>
        <v>6.5054818674181336E-2</v>
      </c>
      <c r="R24" s="117">
        <f t="shared" ref="R24:V24" si="8">R25+R28+R30+R39</f>
        <v>0</v>
      </c>
      <c r="S24" s="117">
        <f t="shared" si="8"/>
        <v>2.0981470044930271E-4</v>
      </c>
      <c r="T24" s="117">
        <f t="shared" si="8"/>
        <v>0</v>
      </c>
      <c r="U24" s="117">
        <f t="shared" si="8"/>
        <v>0</v>
      </c>
      <c r="V24" s="117">
        <f t="shared" si="8"/>
        <v>4.2980964930118437E-2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3.7353555281698252E-2</v>
      </c>
      <c r="D25" s="122">
        <f t="shared" si="10"/>
        <v>4.9475629884281377E-2</v>
      </c>
      <c r="E25" s="122">
        <f t="shared" si="10"/>
        <v>1.1924567779228009E-2</v>
      </c>
      <c r="F25" s="122">
        <f t="shared" si="10"/>
        <v>0</v>
      </c>
      <c r="G25" s="122">
        <f t="shared" si="10"/>
        <v>3.0031746516213588E-3</v>
      </c>
      <c r="H25" s="122">
        <f t="shared" si="10"/>
        <v>2.6848155037700297E-3</v>
      </c>
      <c r="I25" s="122">
        <f t="shared" si="10"/>
        <v>1.1832035287315024E-2</v>
      </c>
      <c r="J25" s="122">
        <f t="shared" si="10"/>
        <v>2.3043186909580033E-2</v>
      </c>
      <c r="K25" s="122">
        <f t="shared" si="10"/>
        <v>5.6654131970306928E-2</v>
      </c>
      <c r="L25" s="122">
        <f t="shared" si="10"/>
        <v>3.3819213982456402E-2</v>
      </c>
      <c r="M25" s="122">
        <f t="shared" si="10"/>
        <v>6.5655057445049833E-2</v>
      </c>
      <c r="N25" s="122">
        <f t="shared" si="10"/>
        <v>0.1245520365187579</v>
      </c>
      <c r="O25" s="122">
        <f t="shared" si="10"/>
        <v>0.16809621461412083</v>
      </c>
      <c r="P25" s="122">
        <f t="shared" si="10"/>
        <v>3.4713380464842944E-2</v>
      </c>
      <c r="Q25" s="122">
        <f t="shared" si="10"/>
        <v>1.9760520862160538E-2</v>
      </c>
      <c r="R25" s="122">
        <f t="shared" ref="R25:V25" si="11">SUM(R26:R27)</f>
        <v>0</v>
      </c>
      <c r="S25" s="122">
        <f t="shared" si="11"/>
        <v>8.7070995827608313E-5</v>
      </c>
      <c r="T25" s="122">
        <f t="shared" si="11"/>
        <v>0</v>
      </c>
      <c r="U25" s="122">
        <f t="shared" si="11"/>
        <v>0</v>
      </c>
      <c r="V25" s="122">
        <f t="shared" si="11"/>
        <v>1.4384295591333442E-2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3.6621564775117951E-2</v>
      </c>
      <c r="D26" s="98">
        <v>4.8384589590014737E-2</v>
      </c>
      <c r="E26" s="98">
        <v>1.1702344936747497E-2</v>
      </c>
      <c r="F26" s="98">
        <v>0</v>
      </c>
      <c r="G26" s="98">
        <v>2.9336503851292756E-3</v>
      </c>
      <c r="H26" s="98">
        <v>2.6268750908122005E-3</v>
      </c>
      <c r="I26" s="98">
        <v>1.1583951279089988E-2</v>
      </c>
      <c r="J26" s="98">
        <v>2.2543027710758012E-2</v>
      </c>
      <c r="K26" s="98">
        <v>5.543776186477796E-2</v>
      </c>
      <c r="L26" s="98">
        <v>3.3049844284395925E-2</v>
      </c>
      <c r="M26" s="98">
        <v>6.4204820975377302E-2</v>
      </c>
      <c r="N26" s="98">
        <v>0.12250537763623244</v>
      </c>
      <c r="O26" s="98">
        <v>0.16473890892060189</v>
      </c>
      <c r="P26" s="98">
        <v>3.4034883595233628E-2</v>
      </c>
      <c r="Q26" s="98">
        <v>1.9368110349920069E-2</v>
      </c>
      <c r="R26" s="98">
        <v>0</v>
      </c>
      <c r="S26" s="98">
        <v>8.5229172255306786E-5</v>
      </c>
      <c r="T26" s="98">
        <v>0</v>
      </c>
      <c r="U26" s="98">
        <v>0</v>
      </c>
      <c r="V26" s="98">
        <v>1.4072984339045358E-2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7.3199050658030057E-4</v>
      </c>
      <c r="D27" s="98">
        <v>1.0910402942666394E-3</v>
      </c>
      <c r="E27" s="98">
        <v>2.2222284248051209E-4</v>
      </c>
      <c r="F27" s="98">
        <v>0</v>
      </c>
      <c r="G27" s="98">
        <v>6.952426649208344E-5</v>
      </c>
      <c r="H27" s="98">
        <v>5.7940412957829341E-5</v>
      </c>
      <c r="I27" s="98">
        <v>2.4808400822503673E-4</v>
      </c>
      <c r="J27" s="98">
        <v>5.0015919882202299E-4</v>
      </c>
      <c r="K27" s="98">
        <v>1.2163701055289717E-3</v>
      </c>
      <c r="L27" s="98">
        <v>7.6936969806047498E-4</v>
      </c>
      <c r="M27" s="98">
        <v>1.4502364696725369E-3</v>
      </c>
      <c r="N27" s="98">
        <v>2.046658882525467E-3</v>
      </c>
      <c r="O27" s="98">
        <v>3.3573056935189477E-3</v>
      </c>
      <c r="P27" s="98">
        <v>6.7849686960931306E-4</v>
      </c>
      <c r="Q27" s="98">
        <v>3.9241051224046754E-4</v>
      </c>
      <c r="R27" s="98">
        <v>0</v>
      </c>
      <c r="S27" s="98">
        <v>1.8418235723015249E-6</v>
      </c>
      <c r="T27" s="98">
        <v>0</v>
      </c>
      <c r="U27" s="98">
        <v>0</v>
      </c>
      <c r="V27" s="98">
        <v>3.1131125228808418E-4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5.0987116161718624E-2</v>
      </c>
      <c r="D28" s="122">
        <f t="shared" si="13"/>
        <v>2.0303017638252131E-2</v>
      </c>
      <c r="E28" s="122">
        <f t="shared" si="13"/>
        <v>2.1006392266113647E-3</v>
      </c>
      <c r="F28" s="122">
        <f t="shared" si="13"/>
        <v>0</v>
      </c>
      <c r="G28" s="122">
        <f t="shared" si="13"/>
        <v>2.8293190363255734E-4</v>
      </c>
      <c r="H28" s="122">
        <f t="shared" si="13"/>
        <v>3.9234178993490415E-4</v>
      </c>
      <c r="I28" s="122">
        <f t="shared" si="13"/>
        <v>5.771693398600986E-3</v>
      </c>
      <c r="J28" s="122">
        <f t="shared" si="13"/>
        <v>1.1804985594010269E-2</v>
      </c>
      <c r="K28" s="122">
        <f t="shared" si="13"/>
        <v>4.0006358359352893E-2</v>
      </c>
      <c r="L28" s="122">
        <f t="shared" si="13"/>
        <v>3.4776398287658106E-2</v>
      </c>
      <c r="M28" s="122">
        <f t="shared" si="13"/>
        <v>3.729675064424471E-2</v>
      </c>
      <c r="N28" s="122">
        <f t="shared" si="13"/>
        <v>0.10306268313145063</v>
      </c>
      <c r="O28" s="122">
        <f t="shared" si="13"/>
        <v>7.2009716021418438E-2</v>
      </c>
      <c r="P28" s="122">
        <f t="shared" si="13"/>
        <v>6.9168453358880756E-3</v>
      </c>
      <c r="Q28" s="122">
        <f t="shared" si="13"/>
        <v>5.6764307604365042E-3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6.3536164911108389E-3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5.0987116161718624E-2</v>
      </c>
      <c r="D29" s="98">
        <v>2.0303017638252131E-2</v>
      </c>
      <c r="E29" s="98">
        <v>2.1006392266113647E-3</v>
      </c>
      <c r="F29" s="98">
        <v>0</v>
      </c>
      <c r="G29" s="98">
        <v>2.8293190363255734E-4</v>
      </c>
      <c r="H29" s="98">
        <v>3.9234178993490415E-4</v>
      </c>
      <c r="I29" s="98">
        <v>5.771693398600986E-3</v>
      </c>
      <c r="J29" s="98">
        <v>1.1804985594010269E-2</v>
      </c>
      <c r="K29" s="98">
        <v>4.0006358359352893E-2</v>
      </c>
      <c r="L29" s="98">
        <v>3.4776398287658106E-2</v>
      </c>
      <c r="M29" s="98">
        <v>3.729675064424471E-2</v>
      </c>
      <c r="N29" s="98">
        <v>0.10306268313145063</v>
      </c>
      <c r="O29" s="98">
        <v>7.2009716021418438E-2</v>
      </c>
      <c r="P29" s="98">
        <v>6.9168453358880756E-3</v>
      </c>
      <c r="Q29" s="98">
        <v>5.6764307604365042E-3</v>
      </c>
      <c r="R29" s="98">
        <v>0</v>
      </c>
      <c r="S29" s="98">
        <v>0</v>
      </c>
      <c r="T29" s="98">
        <v>0</v>
      </c>
      <c r="U29" s="98">
        <v>0</v>
      </c>
      <c r="V29" s="98">
        <v>6.3536164911108389E-3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9.9756117245417886E-2</v>
      </c>
      <c r="D30" s="122">
        <v>0.11410722430627436</v>
      </c>
      <c r="E30" s="122">
        <v>2.1238071044324514E-2</v>
      </c>
      <c r="F30" s="122">
        <v>0</v>
      </c>
      <c r="G30" s="122">
        <v>7.2464334885413186E-3</v>
      </c>
      <c r="H30" s="122">
        <v>6.0686588142718784E-3</v>
      </c>
      <c r="I30" s="122">
        <v>2.8189636383513239E-2</v>
      </c>
      <c r="J30" s="122">
        <v>5.7790447361090062E-2</v>
      </c>
      <c r="K30" s="122">
        <v>8.7602669573927872E-2</v>
      </c>
      <c r="L30" s="122">
        <v>6.8314304355927058E-2</v>
      </c>
      <c r="M30" s="122">
        <v>0.13580403418336337</v>
      </c>
      <c r="N30" s="122">
        <v>0.17175343215099942</v>
      </c>
      <c r="O30" s="122">
        <v>0.23641822995241454</v>
      </c>
      <c r="P30" s="122">
        <v>5.2394386439273473E-2</v>
      </c>
      <c r="Q30" s="122">
        <v>2.2603558615540597E-2</v>
      </c>
      <c r="R30" s="122">
        <v>0</v>
      </c>
      <c r="S30" s="122">
        <v>7.4434473052726845E-5</v>
      </c>
      <c r="T30" s="122">
        <v>0</v>
      </c>
      <c r="U30" s="122">
        <v>0</v>
      </c>
      <c r="V30" s="122">
        <v>1.4931919556767367E-2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9.9756117245417886E-2</v>
      </c>
      <c r="D35" s="101">
        <v>9.1870667393792127E-2</v>
      </c>
      <c r="E35" s="101">
        <v>1.9889300051951872E-2</v>
      </c>
      <c r="F35" s="101">
        <v>0</v>
      </c>
      <c r="G35" s="101">
        <v>6.6887395862550861E-3</v>
      </c>
      <c r="H35" s="101">
        <v>5.6585636920772325E-3</v>
      </c>
      <c r="I35" s="101">
        <v>2.4000389806058346E-2</v>
      </c>
      <c r="J35" s="101">
        <v>4.896204782607079E-2</v>
      </c>
      <c r="K35" s="101">
        <v>2.2794729611958255E-2</v>
      </c>
      <c r="L35" s="101">
        <v>1.944671549155539E-3</v>
      </c>
      <c r="M35" s="101">
        <v>8.5416842336907217E-2</v>
      </c>
      <c r="N35" s="101">
        <v>6.1104145462755471E-2</v>
      </c>
      <c r="O35" s="101">
        <v>0.23349187552559023</v>
      </c>
      <c r="P35" s="101">
        <v>3.7839276954961872E-2</v>
      </c>
      <c r="Q35" s="101">
        <v>1.5508108880221316E-2</v>
      </c>
      <c r="R35" s="101">
        <v>0</v>
      </c>
      <c r="S35" s="101">
        <v>7.4434473052726845E-5</v>
      </c>
      <c r="T35" s="101">
        <v>0</v>
      </c>
      <c r="U35" s="101">
        <v>0</v>
      </c>
      <c r="V35" s="101">
        <v>1.1846620736108291E-2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2.2236556912482237E-2</v>
      </c>
      <c r="E36" s="104">
        <v>1.3487709923726402E-3</v>
      </c>
      <c r="F36" s="104">
        <v>0</v>
      </c>
      <c r="G36" s="104">
        <v>5.5769390228623211E-4</v>
      </c>
      <c r="H36" s="104">
        <v>4.1009512219464624E-4</v>
      </c>
      <c r="I36" s="104">
        <v>4.1892465774548944E-3</v>
      </c>
      <c r="J36" s="104">
        <v>8.8283995350192726E-3</v>
      </c>
      <c r="K36" s="104">
        <v>6.4807939961969624E-2</v>
      </c>
      <c r="L36" s="104">
        <v>6.6369632806771522E-2</v>
      </c>
      <c r="M36" s="104">
        <v>5.0387191846456153E-2</v>
      </c>
      <c r="N36" s="104">
        <v>0.11064928668824395</v>
      </c>
      <c r="O36" s="104">
        <v>2.926354426824318E-3</v>
      </c>
      <c r="P36" s="104">
        <v>1.45551094843116E-2</v>
      </c>
      <c r="Q36" s="104">
        <v>7.0954497353192805E-3</v>
      </c>
      <c r="R36" s="104">
        <v>0</v>
      </c>
      <c r="S36" s="104">
        <v>0</v>
      </c>
      <c r="T36" s="104">
        <v>0</v>
      </c>
      <c r="U36" s="104">
        <v>0</v>
      </c>
      <c r="V36" s="104">
        <v>3.0852988206590748E-3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3.8777786287728729E-3</v>
      </c>
      <c r="E37" s="98">
        <v>2.3498439859032878E-4</v>
      </c>
      <c r="F37" s="98">
        <v>0</v>
      </c>
      <c r="G37" s="98">
        <v>9.7266540224017118E-5</v>
      </c>
      <c r="H37" s="98">
        <v>7.1416640722385381E-5</v>
      </c>
      <c r="I37" s="98">
        <v>7.2720289232524021E-4</v>
      </c>
      <c r="J37" s="98">
        <v>1.536217646658E-3</v>
      </c>
      <c r="K37" s="98">
        <v>2.9116440643656337E-2</v>
      </c>
      <c r="L37" s="98">
        <v>6.9175980177963725E-3</v>
      </c>
      <c r="M37" s="98">
        <v>8.8110083512133487E-3</v>
      </c>
      <c r="N37" s="98">
        <v>1.9390923859132249E-2</v>
      </c>
      <c r="O37" s="98">
        <v>3.7745432552541326E-4</v>
      </c>
      <c r="P37" s="98">
        <v>1.444156842362161E-3</v>
      </c>
      <c r="Q37" s="98">
        <v>8.3562489503088131E-4</v>
      </c>
      <c r="R37" s="98">
        <v>0</v>
      </c>
      <c r="S37" s="98">
        <v>0</v>
      </c>
      <c r="T37" s="98">
        <v>0</v>
      </c>
      <c r="U37" s="98">
        <v>0</v>
      </c>
      <c r="V37" s="98">
        <v>4.5768380984958736E-4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1.8358778283709364E-2</v>
      </c>
      <c r="E38" s="98">
        <v>1.1137865937823114E-3</v>
      </c>
      <c r="F38" s="98">
        <v>0</v>
      </c>
      <c r="G38" s="98">
        <v>4.6042736206221502E-4</v>
      </c>
      <c r="H38" s="98">
        <v>3.3867848147226085E-4</v>
      </c>
      <c r="I38" s="98">
        <v>3.4620436851296546E-3</v>
      </c>
      <c r="J38" s="98">
        <v>7.2921818883612717E-3</v>
      </c>
      <c r="K38" s="98">
        <v>3.5691499318313287E-2</v>
      </c>
      <c r="L38" s="98">
        <v>5.945203478897515E-2</v>
      </c>
      <c r="M38" s="98">
        <v>4.1576183495242801E-2</v>
      </c>
      <c r="N38" s="98">
        <v>9.1258362829111705E-2</v>
      </c>
      <c r="O38" s="98">
        <v>2.5489001012989048E-3</v>
      </c>
      <c r="P38" s="98">
        <v>1.3110952641949438E-2</v>
      </c>
      <c r="Q38" s="98">
        <v>6.2598248402883994E-3</v>
      </c>
      <c r="R38" s="98">
        <v>0</v>
      </c>
      <c r="S38" s="98">
        <v>0</v>
      </c>
      <c r="T38" s="98">
        <v>0</v>
      </c>
      <c r="U38" s="98">
        <v>0</v>
      </c>
      <c r="V38" s="98">
        <v>2.6276150108094872E-3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9.9031376536881932E-2</v>
      </c>
      <c r="D39" s="122">
        <v>9.4907681321598283E-2</v>
      </c>
      <c r="E39" s="122">
        <v>1.7348561913140659E-2</v>
      </c>
      <c r="F39" s="122">
        <v>0</v>
      </c>
      <c r="G39" s="122">
        <v>5.1329390759766152E-3</v>
      </c>
      <c r="H39" s="122">
        <v>3.692872042158379E-3</v>
      </c>
      <c r="I39" s="122">
        <v>1.6153347618818131E-2</v>
      </c>
      <c r="J39" s="122">
        <v>3.7965310746775865E-2</v>
      </c>
      <c r="K39" s="122">
        <v>8.6682561412622205E-2</v>
      </c>
      <c r="L39" s="122">
        <v>5.3570459210221917E-2</v>
      </c>
      <c r="M39" s="122">
        <v>0.10010558062275618</v>
      </c>
      <c r="N39" s="122">
        <v>0.1305813119578399</v>
      </c>
      <c r="O39" s="122">
        <v>0.18454385540145005</v>
      </c>
      <c r="P39" s="122">
        <v>3.8548174616686436E-2</v>
      </c>
      <c r="Q39" s="122">
        <v>1.70143084360437E-2</v>
      </c>
      <c r="R39" s="122">
        <v>0</v>
      </c>
      <c r="S39" s="122">
        <v>4.8309231568967548E-5</v>
      </c>
      <c r="T39" s="122">
        <v>0</v>
      </c>
      <c r="U39" s="122">
        <v>0</v>
      </c>
      <c r="V39" s="122">
        <v>7.3111332909067883E-3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8.4098621039532556E-2</v>
      </c>
      <c r="D40" s="98">
        <v>5.8550449667285717E-2</v>
      </c>
      <c r="E40" s="98">
        <v>1.0758271591043639E-2</v>
      </c>
      <c r="F40" s="98">
        <v>0</v>
      </c>
      <c r="G40" s="98">
        <v>4.1195527617078238E-3</v>
      </c>
      <c r="H40" s="98">
        <v>3.1014154059359417E-3</v>
      </c>
      <c r="I40" s="98">
        <v>1.5131433880109627E-2</v>
      </c>
      <c r="J40" s="98">
        <v>3.4634680906075216E-2</v>
      </c>
      <c r="K40" s="98">
        <v>7.0195138226805565E-2</v>
      </c>
      <c r="L40" s="98">
        <v>3.1207767550886008E-2</v>
      </c>
      <c r="M40" s="98">
        <v>6.5062910971094609E-2</v>
      </c>
      <c r="N40" s="98">
        <v>0.11514015105652388</v>
      </c>
      <c r="O40" s="98">
        <v>0.13343321283881204</v>
      </c>
      <c r="P40" s="98">
        <v>2.4590785938882212E-2</v>
      </c>
      <c r="Q40" s="98">
        <v>1.2122237876344616E-2</v>
      </c>
      <c r="R40" s="98">
        <v>0</v>
      </c>
      <c r="S40" s="98">
        <v>4.8309231568967548E-5</v>
      </c>
      <c r="T40" s="98">
        <v>0</v>
      </c>
      <c r="U40" s="98">
        <v>0</v>
      </c>
      <c r="V40" s="98">
        <v>5.330701942613288E-3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1.4932755497349372E-2</v>
      </c>
      <c r="D41" s="33">
        <v>3.6357231654312566E-2</v>
      </c>
      <c r="E41" s="33">
        <v>6.5902903220970196E-3</v>
      </c>
      <c r="F41" s="33">
        <v>0</v>
      </c>
      <c r="G41" s="33">
        <v>1.0133863142687909E-3</v>
      </c>
      <c r="H41" s="33">
        <v>5.9145663622243712E-4</v>
      </c>
      <c r="I41" s="33">
        <v>1.0219137387085019E-3</v>
      </c>
      <c r="J41" s="33">
        <v>3.3306298407006496E-3</v>
      </c>
      <c r="K41" s="33">
        <v>1.6487423185816634E-2</v>
      </c>
      <c r="L41" s="33">
        <v>2.2362691659335909E-2</v>
      </c>
      <c r="M41" s="33">
        <v>3.504266965166157E-2</v>
      </c>
      <c r="N41" s="33">
        <v>1.5441160901316024E-2</v>
      </c>
      <c r="O41" s="33">
        <v>5.1110642562637996E-2</v>
      </c>
      <c r="P41" s="33">
        <v>1.3957388677804222E-2</v>
      </c>
      <c r="Q41" s="33">
        <v>4.8920705596990823E-3</v>
      </c>
      <c r="R41" s="33">
        <v>0</v>
      </c>
      <c r="S41" s="33">
        <v>0</v>
      </c>
      <c r="T41" s="33">
        <v>0</v>
      </c>
      <c r="U41" s="33">
        <v>0</v>
      </c>
      <c r="V41" s="33">
        <v>1.9804313482935003E-3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2.4710592471523852E-3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2.9872149936774743E-3</v>
      </c>
      <c r="I43" s="117">
        <f t="shared" si="14"/>
        <v>3.0008329110202403E-2</v>
      </c>
      <c r="J43" s="117">
        <f t="shared" si="14"/>
        <v>3.6673343713995013E-2</v>
      </c>
      <c r="K43" s="117">
        <f t="shared" si="14"/>
        <v>3.1476762804992793E-2</v>
      </c>
      <c r="L43" s="117">
        <f t="shared" si="14"/>
        <v>1.1510548388380996E-2</v>
      </c>
      <c r="M43" s="117">
        <f t="shared" si="14"/>
        <v>1.7962078634980647E-2</v>
      </c>
      <c r="N43" s="117">
        <f t="shared" si="14"/>
        <v>1.7295940294320675E-2</v>
      </c>
      <c r="O43" s="117">
        <f t="shared" si="14"/>
        <v>2.7702696227407807E-2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2.571056011979953E-3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3.3285832647144737E-4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6.1131849373988623E-4</v>
      </c>
      <c r="I44" s="122">
        <f t="shared" si="17"/>
        <v>5.7115323288788253E-3</v>
      </c>
      <c r="J44" s="122">
        <f t="shared" si="17"/>
        <v>6.8598279205794102E-3</v>
      </c>
      <c r="K44" s="122">
        <f t="shared" si="17"/>
        <v>6.5369108311221875E-3</v>
      </c>
      <c r="L44" s="122">
        <f t="shared" si="17"/>
        <v>2.1408529113726266E-3</v>
      </c>
      <c r="M44" s="122">
        <f t="shared" si="17"/>
        <v>3.8804824142282465E-3</v>
      </c>
      <c r="N44" s="122">
        <f t="shared" si="17"/>
        <v>3.9557660773189415E-3</v>
      </c>
      <c r="O44" s="122">
        <f t="shared" si="17"/>
        <v>6.806646180225322E-3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6.7569016814024332E-4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3.2633554348129157E-4</v>
      </c>
      <c r="D45" s="98">
        <v>0</v>
      </c>
      <c r="E45" s="98">
        <v>0</v>
      </c>
      <c r="F45" s="98">
        <v>0</v>
      </c>
      <c r="G45" s="98">
        <v>0</v>
      </c>
      <c r="H45" s="98">
        <v>5.9812576376409821E-4</v>
      </c>
      <c r="I45" s="98">
        <v>5.5917777981621848E-3</v>
      </c>
      <c r="J45" s="98">
        <v>6.7109333232185072E-3</v>
      </c>
      <c r="K45" s="98">
        <v>6.3965626757281034E-3</v>
      </c>
      <c r="L45" s="98">
        <v>2.0921496103772494E-3</v>
      </c>
      <c r="M45" s="98">
        <v>3.7947675076234234E-3</v>
      </c>
      <c r="N45" s="98">
        <v>3.8907642997035394E-3</v>
      </c>
      <c r="O45" s="98">
        <v>6.6707002755117739E-3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6.6106658431113862E-4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6.522782990155804E-6</v>
      </c>
      <c r="D46" s="98">
        <v>0</v>
      </c>
      <c r="E46" s="98">
        <v>0</v>
      </c>
      <c r="F46" s="98">
        <v>0</v>
      </c>
      <c r="G46" s="98">
        <v>0</v>
      </c>
      <c r="H46" s="98">
        <v>1.3192729975787994E-5</v>
      </c>
      <c r="I46" s="98">
        <v>1.1975453071664018E-4</v>
      </c>
      <c r="J46" s="98">
        <v>1.4889459736090266E-4</v>
      </c>
      <c r="K46" s="98">
        <v>1.4034815539408388E-4</v>
      </c>
      <c r="L46" s="98">
        <v>4.8703300995377295E-5</v>
      </c>
      <c r="M46" s="98">
        <v>8.5714906604822993E-5</v>
      </c>
      <c r="N46" s="98">
        <v>6.5001777615402025E-5</v>
      </c>
      <c r="O46" s="98">
        <v>1.3594590471354852E-4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1.462358382910467E-5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4.2489263468098844E-4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2.885846699300493E-3</v>
      </c>
      <c r="J47" s="122">
        <f t="shared" si="20"/>
        <v>3.4720545864736084E-3</v>
      </c>
      <c r="K47" s="122">
        <f t="shared" si="20"/>
        <v>4.8155801728850698E-3</v>
      </c>
      <c r="L47" s="122">
        <f t="shared" si="20"/>
        <v>2.1353928773123398E-3</v>
      </c>
      <c r="M47" s="122">
        <f t="shared" si="20"/>
        <v>1.9980402130845378E-3</v>
      </c>
      <c r="N47" s="122">
        <f t="shared" si="20"/>
        <v>3.5135005612994541E-3</v>
      </c>
      <c r="O47" s="122">
        <f t="shared" si="20"/>
        <v>3.3299290645742636E-3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4.887397300854491E-4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4.2489263468098844E-4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2.885846699300493E-3</v>
      </c>
      <c r="J48" s="98">
        <v>3.4720545864736084E-3</v>
      </c>
      <c r="K48" s="98">
        <v>4.8155801728850698E-3</v>
      </c>
      <c r="L48" s="98">
        <v>2.1353928773123398E-3</v>
      </c>
      <c r="M48" s="98">
        <v>1.9980402130845378E-3</v>
      </c>
      <c r="N48" s="98">
        <v>3.5135005612994541E-3</v>
      </c>
      <c r="O48" s="98">
        <v>3.3299290645742636E-3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4.887397300854491E-4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8.5904083742017578E-4</v>
      </c>
      <c r="D49" s="122">
        <v>0</v>
      </c>
      <c r="E49" s="122">
        <v>0</v>
      </c>
      <c r="F49" s="122">
        <v>0</v>
      </c>
      <c r="G49" s="122">
        <v>0</v>
      </c>
      <c r="H49" s="122">
        <v>1.4761579050956385E-3</v>
      </c>
      <c r="I49" s="122">
        <v>1.3611564653446297E-2</v>
      </c>
      <c r="J49" s="122">
        <v>1.5898358673949772E-2</v>
      </c>
      <c r="K49" s="122">
        <v>1.011213675499141E-2</v>
      </c>
      <c r="L49" s="122">
        <v>4.056670019016894E-3</v>
      </c>
      <c r="M49" s="122">
        <v>6.9532965072006403E-3</v>
      </c>
      <c r="N49" s="122">
        <v>5.5855671352341933E-3</v>
      </c>
      <c r="O49" s="122">
        <v>9.8652629162422865E-3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9.4401119021759062E-4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8.5904083742017578E-4</v>
      </c>
      <c r="D54" s="101">
        <v>0</v>
      </c>
      <c r="E54" s="101">
        <v>0</v>
      </c>
      <c r="F54" s="101">
        <v>0</v>
      </c>
      <c r="G54" s="101">
        <v>0</v>
      </c>
      <c r="H54" s="101">
        <v>1.3941388806567093E-3</v>
      </c>
      <c r="I54" s="101">
        <v>1.1597503798900673E-2</v>
      </c>
      <c r="J54" s="101">
        <v>1.3432769614620067E-2</v>
      </c>
      <c r="K54" s="101">
        <v>2.6467814004406507E-3</v>
      </c>
      <c r="L54" s="101">
        <v>1.4404974438189175E-4</v>
      </c>
      <c r="M54" s="101">
        <v>4.3395516851942699E-3</v>
      </c>
      <c r="N54" s="101">
        <v>1.9629310977672741E-3</v>
      </c>
      <c r="O54" s="101">
        <v>9.7259127054411289E-3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7.7260570018097537E-4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8.2019024438929235E-5</v>
      </c>
      <c r="I55" s="104">
        <v>2.0140608545456229E-3</v>
      </c>
      <c r="J55" s="104">
        <v>2.4655890593297059E-3</v>
      </c>
      <c r="K55" s="104">
        <v>7.4653553545507593E-3</v>
      </c>
      <c r="L55" s="104">
        <v>3.9126202746350026E-3</v>
      </c>
      <c r="M55" s="104">
        <v>2.6137448220063708E-3</v>
      </c>
      <c r="N55" s="104">
        <v>3.6226360374669196E-3</v>
      </c>
      <c r="O55" s="104">
        <v>1.3935021080115797E-4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1.7140549003661523E-4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1.4283328144477079E-5</v>
      </c>
      <c r="I56" s="98">
        <v>3.4961677515636544E-4</v>
      </c>
      <c r="J56" s="98">
        <v>4.2903375717475676E-4</v>
      </c>
      <c r="K56" s="98">
        <v>3.3539806417567401E-3</v>
      </c>
      <c r="L56" s="98">
        <v>4.0780599668231878E-4</v>
      </c>
      <c r="M56" s="98">
        <v>4.570551882473784E-4</v>
      </c>
      <c r="N56" s="98">
        <v>6.3485506029324428E-4</v>
      </c>
      <c r="O56" s="98">
        <v>1.7974015501210156E-5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2.5426878324977074E-5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6.7735696294452151E-5</v>
      </c>
      <c r="I57" s="98">
        <v>1.6644440793892575E-3</v>
      </c>
      <c r="J57" s="98">
        <v>2.0365553021549493E-3</v>
      </c>
      <c r="K57" s="98">
        <v>4.1113747127940192E-3</v>
      </c>
      <c r="L57" s="98">
        <v>3.5048142779526841E-3</v>
      </c>
      <c r="M57" s="98">
        <v>2.1566896337589926E-3</v>
      </c>
      <c r="N57" s="98">
        <v>2.9877809771736751E-3</v>
      </c>
      <c r="O57" s="98">
        <v>1.2137619529994782E-4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1.4597861171163816E-4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8.5426744857977383E-4</v>
      </c>
      <c r="D58" s="122">
        <v>0</v>
      </c>
      <c r="E58" s="122">
        <v>0</v>
      </c>
      <c r="F58" s="122">
        <v>0</v>
      </c>
      <c r="G58" s="122">
        <v>0</v>
      </c>
      <c r="H58" s="122">
        <v>8.9973859484194932E-4</v>
      </c>
      <c r="I58" s="122">
        <v>7.7993854285767859E-3</v>
      </c>
      <c r="J58" s="122">
        <v>1.0443102532992226E-2</v>
      </c>
      <c r="K58" s="122">
        <v>1.0012135045994124E-2</v>
      </c>
      <c r="L58" s="122">
        <v>3.1776325806791373E-3</v>
      </c>
      <c r="M58" s="122">
        <v>5.1302595004672239E-3</v>
      </c>
      <c r="N58" s="122">
        <v>4.2411065204680885E-3</v>
      </c>
      <c r="O58" s="122">
        <v>7.700858066365935E-3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4.6261492353666985E-4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7.2982781943519575E-4</v>
      </c>
      <c r="D59" s="98">
        <v>0</v>
      </c>
      <c r="E59" s="98">
        <v>0</v>
      </c>
      <c r="F59" s="98">
        <v>0</v>
      </c>
      <c r="G59" s="98">
        <v>0</v>
      </c>
      <c r="H59" s="98">
        <v>7.3843223950855732E-4</v>
      </c>
      <c r="I59" s="98">
        <v>7.3127598387155946E-3</v>
      </c>
      <c r="J59" s="98">
        <v>9.5179275772420448E-3</v>
      </c>
      <c r="K59" s="98">
        <v>8.1278581104722233E-3</v>
      </c>
      <c r="L59" s="98">
        <v>1.8767557805515636E-3</v>
      </c>
      <c r="M59" s="98">
        <v>3.3082836086997247E-3</v>
      </c>
      <c r="N59" s="98">
        <v>3.7239384520029585E-3</v>
      </c>
      <c r="O59" s="98">
        <v>5.5848123551739161E-3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3.3058616698376981E-4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1.244396291445781E-4</v>
      </c>
      <c r="D60" s="33">
        <v>0</v>
      </c>
      <c r="E60" s="33">
        <v>0</v>
      </c>
      <c r="F60" s="33">
        <v>0</v>
      </c>
      <c r="G60" s="33">
        <v>0</v>
      </c>
      <c r="H60" s="33">
        <v>1.6130635533339195E-4</v>
      </c>
      <c r="I60" s="33">
        <v>4.8662558986119138E-4</v>
      </c>
      <c r="J60" s="33">
        <v>9.2517495575018046E-4</v>
      </c>
      <c r="K60" s="33">
        <v>1.8842769355219009E-3</v>
      </c>
      <c r="L60" s="33">
        <v>1.3008768001275736E-3</v>
      </c>
      <c r="M60" s="33">
        <v>1.8219758917674995E-3</v>
      </c>
      <c r="N60" s="33">
        <v>5.1716806846512987E-4</v>
      </c>
      <c r="O60" s="33">
        <v>2.1160457111920193E-3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1.3202875655290002E-4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0.80177633285029681</v>
      </c>
      <c r="M81" s="117">
        <f t="shared" si="28"/>
        <v>0.1772345348654229</v>
      </c>
      <c r="N81" s="117">
        <f t="shared" si="28"/>
        <v>0.13183863228246867</v>
      </c>
      <c r="O81" s="117">
        <f t="shared" si="28"/>
        <v>1.1341619472650707E-2</v>
      </c>
      <c r="P81" s="117">
        <f t="shared" si="28"/>
        <v>0.13674889371022292</v>
      </c>
      <c r="Q81" s="117">
        <f t="shared" si="28"/>
        <v>0</v>
      </c>
      <c r="R81" s="117">
        <f t="shared" ref="R81:V81" si="29">R82+R85+R87+R100</f>
        <v>2.3705902044242486E-2</v>
      </c>
      <c r="S81" s="117">
        <f t="shared" si="29"/>
        <v>0</v>
      </c>
      <c r="T81" s="117">
        <f t="shared" si="29"/>
        <v>4.2982619461688985E-2</v>
      </c>
      <c r="U81" s="117">
        <f t="shared" si="29"/>
        <v>6.8013188746010922E-2</v>
      </c>
      <c r="V81" s="117">
        <f t="shared" si="29"/>
        <v>0</v>
      </c>
      <c r="W81" s="117">
        <f t="shared" ref="W81" si="30">W82+W85+W87+W100</f>
        <v>1.3104323337158268E-2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0.21163174061524009</v>
      </c>
      <c r="M82" s="122">
        <f t="shared" si="31"/>
        <v>4.0943062238512393E-2</v>
      </c>
      <c r="N82" s="122">
        <f t="shared" si="31"/>
        <v>3.2805286559829623E-2</v>
      </c>
      <c r="O82" s="122">
        <f t="shared" si="31"/>
        <v>2.6181952839552255E-3</v>
      </c>
      <c r="P82" s="122">
        <f t="shared" si="31"/>
        <v>3.8407386720865834E-2</v>
      </c>
      <c r="Q82" s="122">
        <f t="shared" si="31"/>
        <v>0</v>
      </c>
      <c r="R82" s="122">
        <f t="shared" ref="R82:V82" si="32">SUM(R83:R84)</f>
        <v>6.2343712497752515E-3</v>
      </c>
      <c r="S82" s="122">
        <f t="shared" si="32"/>
        <v>0</v>
      </c>
      <c r="T82" s="122">
        <f t="shared" si="32"/>
        <v>1.1958606298208678E-2</v>
      </c>
      <c r="U82" s="122">
        <f t="shared" si="32"/>
        <v>2.1727838800214741E-2</v>
      </c>
      <c r="V82" s="122">
        <f t="shared" si="32"/>
        <v>0</v>
      </c>
      <c r="W82" s="122">
        <f t="shared" ref="W82" si="33">SUM(W83:W84)</f>
        <v>2.513828486569618E-3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0.20967928496342317</v>
      </c>
      <c r="M83" s="98">
        <v>4.05764514525161E-2</v>
      </c>
      <c r="N83" s="98">
        <v>3.2587514808323559E-2</v>
      </c>
      <c r="O83" s="98">
        <v>2.5970247998145794E-3</v>
      </c>
      <c r="P83" s="98">
        <v>3.8103543927299595E-2</v>
      </c>
      <c r="Q83" s="98">
        <v>0</v>
      </c>
      <c r="R83" s="98">
        <v>6.1845504776081531E-3</v>
      </c>
      <c r="S83" s="98">
        <v>0</v>
      </c>
      <c r="T83" s="98">
        <v>1.1840568872841436E-2</v>
      </c>
      <c r="U83" s="98">
        <v>2.1530645886414339E-2</v>
      </c>
      <c r="V83" s="98">
        <v>0</v>
      </c>
      <c r="W83" s="98">
        <v>2.4916627961634559E-3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1.9524556518169232E-3</v>
      </c>
      <c r="M84" s="98">
        <v>3.6661078599629389E-4</v>
      </c>
      <c r="N84" s="98">
        <v>2.1777175150606475E-4</v>
      </c>
      <c r="O84" s="98">
        <v>2.1170484140646182E-5</v>
      </c>
      <c r="P84" s="98">
        <v>3.0384279356623738E-4</v>
      </c>
      <c r="Q84" s="98">
        <v>0</v>
      </c>
      <c r="R84" s="98">
        <v>4.982077216709799E-5</v>
      </c>
      <c r="S84" s="98">
        <v>0</v>
      </c>
      <c r="T84" s="98">
        <v>1.1803742536724282E-4</v>
      </c>
      <c r="U84" s="98">
        <v>1.9719291380040265E-4</v>
      </c>
      <c r="V84" s="98">
        <v>0</v>
      </c>
      <c r="W84" s="98">
        <v>2.2165690406162228E-5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0.13117413389204374</v>
      </c>
      <c r="M85" s="122">
        <f t="shared" si="34"/>
        <v>1.8648375322122355E-2</v>
      </c>
      <c r="N85" s="122">
        <f t="shared" si="34"/>
        <v>2.518008735597942E-2</v>
      </c>
      <c r="O85" s="122">
        <f t="shared" si="34"/>
        <v>1.2487233992153489E-3</v>
      </c>
      <c r="P85" s="122">
        <f t="shared" si="34"/>
        <v>6.9168453358880756E-3</v>
      </c>
      <c r="Q85" s="122">
        <f t="shared" si="34"/>
        <v>0</v>
      </c>
      <c r="R85" s="122">
        <f t="shared" si="34"/>
        <v>1.5601153021283568E-3</v>
      </c>
      <c r="S85" s="122">
        <f t="shared" si="34"/>
        <v>0</v>
      </c>
      <c r="T85" s="122">
        <f t="shared" si="34"/>
        <v>4.5242183948738393E-3</v>
      </c>
      <c r="U85" s="122">
        <f t="shared" si="34"/>
        <v>7.6902213096326092E-3</v>
      </c>
      <c r="V85" s="122">
        <f t="shared" si="34"/>
        <v>0</v>
      </c>
      <c r="W85" s="122">
        <f t="shared" si="34"/>
        <v>6.989898946294355E-3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0.13117413389204374</v>
      </c>
      <c r="M86" s="98">
        <v>1.8648375322122355E-2</v>
      </c>
      <c r="N86" s="98">
        <v>2.518008735597942E-2</v>
      </c>
      <c r="O86" s="98">
        <v>1.2487233992153489E-3</v>
      </c>
      <c r="P86" s="98">
        <v>6.9168453358880756E-3</v>
      </c>
      <c r="Q86" s="98">
        <v>0</v>
      </c>
      <c r="R86" s="98">
        <v>1.5601153021283568E-3</v>
      </c>
      <c r="S86" s="98">
        <v>0</v>
      </c>
      <c r="T86" s="98">
        <v>4.5242183948738393E-3</v>
      </c>
      <c r="U86" s="98">
        <v>7.6902213096326092E-3</v>
      </c>
      <c r="V86" s="98">
        <v>0</v>
      </c>
      <c r="W86" s="98">
        <v>6.989898946294355E-3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0.25724661196421356</v>
      </c>
      <c r="M87" s="122">
        <v>6.7720924276718303E-2</v>
      </c>
      <c r="N87" s="122">
        <v>4.1954487221727246E-2</v>
      </c>
      <c r="O87" s="122">
        <v>4.1979402105878196E-3</v>
      </c>
      <c r="P87" s="122">
        <v>5.2672040484017996E-2</v>
      </c>
      <c r="Q87" s="122">
        <v>0</v>
      </c>
      <c r="R87" s="122">
        <v>8.854947358036807E-3</v>
      </c>
      <c r="S87" s="122">
        <v>0</v>
      </c>
      <c r="T87" s="122">
        <v>1.7419795911964076E-2</v>
      </c>
      <c r="U87" s="122">
        <v>2.5971178513817066E-2</v>
      </c>
      <c r="V87" s="122">
        <v>0</v>
      </c>
      <c r="W87" s="122">
        <v>2.3083851962164086E-3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7.4185618356674256E-3</v>
      </c>
      <c r="M96" s="101">
        <v>4.259993237632375E-2</v>
      </c>
      <c r="N96" s="101">
        <v>1.4943604486228283E-2</v>
      </c>
      <c r="O96" s="101">
        <v>4.1282651051872407E-3</v>
      </c>
      <c r="P96" s="101">
        <v>3.8047949438169373E-2</v>
      </c>
      <c r="Q96" s="101">
        <v>0</v>
      </c>
      <c r="R96" s="101">
        <v>4.5506962285804557E-3</v>
      </c>
      <c r="S96" s="101">
        <v>0</v>
      </c>
      <c r="T96" s="101">
        <v>1.0690831437812402E-2</v>
      </c>
      <c r="U96" s="101">
        <v>2.1299671549422829E-2</v>
      </c>
      <c r="V96" s="101">
        <v>0</v>
      </c>
      <c r="W96" s="101">
        <v>2.3083851962164086E-3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0.24982805012854614</v>
      </c>
      <c r="M97" s="104">
        <v>2.512099190039456E-2</v>
      </c>
      <c r="N97" s="104">
        <v>2.701088273549896E-2</v>
      </c>
      <c r="O97" s="104">
        <v>6.9675105400578984E-5</v>
      </c>
      <c r="P97" s="104">
        <v>1.4624091045848619E-2</v>
      </c>
      <c r="Q97" s="104">
        <v>0</v>
      </c>
      <c r="R97" s="104">
        <v>4.3042511294563504E-3</v>
      </c>
      <c r="S97" s="104">
        <v>0</v>
      </c>
      <c r="T97" s="104">
        <v>6.7289644741516724E-3</v>
      </c>
      <c r="U97" s="104">
        <v>4.6715069643942361E-3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2.6039168084456211E-2</v>
      </c>
      <c r="M98" s="98">
        <v>4.3928081981553582E-3</v>
      </c>
      <c r="N98" s="98">
        <v>4.7335684320110316E-3</v>
      </c>
      <c r="O98" s="98">
        <v>8.987007750605078E-6</v>
      </c>
      <c r="P98" s="98">
        <v>1.4510011875866261E-3</v>
      </c>
      <c r="Q98" s="98">
        <v>0</v>
      </c>
      <c r="R98" s="98">
        <v>4.263406012774755E-4</v>
      </c>
      <c r="S98" s="98">
        <v>0</v>
      </c>
      <c r="T98" s="98">
        <v>1.6809679157526725E-3</v>
      </c>
      <c r="U98" s="98">
        <v>1.0323499673730546E-3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0.22378888204408992</v>
      </c>
      <c r="M99" s="98">
        <v>2.0728183702239202E-2</v>
      </c>
      <c r="N99" s="98">
        <v>2.2277314303487929E-2</v>
      </c>
      <c r="O99" s="98">
        <v>6.0688097649973908E-5</v>
      </c>
      <c r="P99" s="98">
        <v>1.3173089858261993E-2</v>
      </c>
      <c r="Q99" s="98">
        <v>0</v>
      </c>
      <c r="R99" s="98">
        <v>3.8779105281788748E-3</v>
      </c>
      <c r="S99" s="98">
        <v>0</v>
      </c>
      <c r="T99" s="98">
        <v>5.0479965583989997E-3</v>
      </c>
      <c r="U99" s="98">
        <v>3.6391569970211815E-3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0.2017238463787995</v>
      </c>
      <c r="M100" s="122">
        <v>4.9922173028069845E-2</v>
      </c>
      <c r="N100" s="122">
        <v>3.1898771144932392E-2</v>
      </c>
      <c r="O100" s="122">
        <v>3.2767605788923126E-3</v>
      </c>
      <c r="P100" s="122">
        <v>3.8752621169451017E-2</v>
      </c>
      <c r="Q100" s="122">
        <v>0</v>
      </c>
      <c r="R100" s="122">
        <v>7.056468134302071E-3</v>
      </c>
      <c r="S100" s="122">
        <v>0</v>
      </c>
      <c r="T100" s="122">
        <v>9.0799988566423948E-3</v>
      </c>
      <c r="U100" s="122">
        <v>1.2623950122346506E-2</v>
      </c>
      <c r="V100" s="122">
        <v>0</v>
      </c>
      <c r="W100" s="122">
        <v>1.2922107080778856E-3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0.11753853345625795</v>
      </c>
      <c r="M102" s="98">
        <v>3.2431204467101848E-2</v>
      </c>
      <c r="N102" s="98">
        <v>2.8130832360400728E-2</v>
      </c>
      <c r="O102" s="98">
        <v>2.3543816791419449E-3</v>
      </c>
      <c r="P102" s="98">
        <v>2.4744478351000229E-2</v>
      </c>
      <c r="Q102" s="98">
        <v>0</v>
      </c>
      <c r="R102" s="98">
        <v>5.0585338999822888E-3</v>
      </c>
      <c r="S102" s="98">
        <v>0</v>
      </c>
      <c r="T102" s="98">
        <v>6.9751566805927642E-3</v>
      </c>
      <c r="U102" s="98">
        <v>9.3048272549948637E-3</v>
      </c>
      <c r="V102" s="98">
        <v>0</v>
      </c>
      <c r="W102" s="98">
        <v>9.8788524948603316E-4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8.4185312922541555E-2</v>
      </c>
      <c r="M103" s="33">
        <v>1.7490968560967997E-2</v>
      </c>
      <c r="N103" s="33">
        <v>3.7679387845316612E-3</v>
      </c>
      <c r="O103" s="33">
        <v>9.2237889975036748E-4</v>
      </c>
      <c r="P103" s="33">
        <v>1.4008142818450788E-2</v>
      </c>
      <c r="Q103" s="33">
        <v>0</v>
      </c>
      <c r="R103" s="33">
        <v>1.9979342343197817E-3</v>
      </c>
      <c r="S103" s="33">
        <v>0</v>
      </c>
      <c r="T103" s="33">
        <v>2.1048421760496315E-3</v>
      </c>
      <c r="U103" s="33">
        <v>3.3191228673516426E-3</v>
      </c>
      <c r="V103" s="33">
        <v>0</v>
      </c>
      <c r="W103" s="33">
        <v>3.0432545859185241E-4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0.72556046420259246</v>
      </c>
      <c r="D143" s="117">
        <f t="shared" si="49"/>
        <v>0.53962940367967982</v>
      </c>
      <c r="E143" s="117">
        <f t="shared" si="49"/>
        <v>0.70732053842115494</v>
      </c>
      <c r="F143" s="117">
        <f t="shared" si="49"/>
        <v>0.9729452424965338</v>
      </c>
      <c r="G143" s="117">
        <f t="shared" si="49"/>
        <v>0.69006086473802442</v>
      </c>
      <c r="H143" s="117">
        <f t="shared" si="49"/>
        <v>0.8630980481054743</v>
      </c>
      <c r="I143" s="117">
        <f t="shared" si="49"/>
        <v>1.2016394289949972</v>
      </c>
      <c r="J143" s="117">
        <f t="shared" si="49"/>
        <v>1.3694174311937941</v>
      </c>
      <c r="K143" s="117">
        <f t="shared" si="49"/>
        <v>1.4497840596013378</v>
      </c>
      <c r="L143" s="117">
        <f t="shared" si="49"/>
        <v>0.66987356831750455</v>
      </c>
      <c r="M143" s="117">
        <f t="shared" si="49"/>
        <v>0.82291397467002481</v>
      </c>
      <c r="N143" s="117">
        <f t="shared" si="49"/>
        <v>1.3418462950462959</v>
      </c>
      <c r="O143" s="117">
        <f t="shared" si="49"/>
        <v>1.3748551038829953</v>
      </c>
      <c r="P143" s="117">
        <f t="shared" si="49"/>
        <v>1.7495173287238581</v>
      </c>
      <c r="Q143" s="117">
        <f t="shared" si="49"/>
        <v>3.1091881299139361</v>
      </c>
      <c r="R143" s="117">
        <f t="shared" ref="R143:V143" si="50">R144+R146+R148+R157</f>
        <v>1.8817076343663608</v>
      </c>
      <c r="S143" s="117">
        <f t="shared" si="50"/>
        <v>2.6080609610167631</v>
      </c>
      <c r="T143" s="117">
        <f t="shared" si="50"/>
        <v>3.1916938845871257</v>
      </c>
      <c r="U143" s="117">
        <f t="shared" si="50"/>
        <v>4.9293419711458926</v>
      </c>
      <c r="V143" s="117">
        <f t="shared" si="50"/>
        <v>5.96760810836268</v>
      </c>
      <c r="W143" s="117">
        <f t="shared" ref="W143" si="51">W144+W146+W148+W157</f>
        <v>2.2204082405478465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3.2334788311088991E-2</v>
      </c>
      <c r="D144" s="122">
        <f t="shared" si="52"/>
        <v>5.0148381044428494E-2</v>
      </c>
      <c r="E144" s="122">
        <f t="shared" si="52"/>
        <v>0.11986902136189191</v>
      </c>
      <c r="F144" s="122">
        <f t="shared" si="52"/>
        <v>0.11372170812625491</v>
      </c>
      <c r="G144" s="122">
        <f t="shared" si="52"/>
        <v>0.10343810318418108</v>
      </c>
      <c r="H144" s="122">
        <f t="shared" si="52"/>
        <v>0.13278474666423154</v>
      </c>
      <c r="I144" s="122">
        <f t="shared" si="52"/>
        <v>0.13949300171638496</v>
      </c>
      <c r="J144" s="122">
        <f t="shared" si="52"/>
        <v>0.14161828685480826</v>
      </c>
      <c r="K144" s="122">
        <f t="shared" si="52"/>
        <v>0.11443114531245212</v>
      </c>
      <c r="L144" s="122">
        <f t="shared" si="52"/>
        <v>6.4658012391283118E-2</v>
      </c>
      <c r="M144" s="122">
        <f t="shared" si="52"/>
        <v>9.3049509738247577E-2</v>
      </c>
      <c r="N144" s="122">
        <f t="shared" si="52"/>
        <v>0.12615344532997197</v>
      </c>
      <c r="O144" s="122">
        <f t="shared" si="52"/>
        <v>0.17487979536628026</v>
      </c>
      <c r="P144" s="122">
        <f t="shared" si="52"/>
        <v>0.30939868810719168</v>
      </c>
      <c r="Q144" s="122">
        <f t="shared" si="52"/>
        <v>0.51552913270147516</v>
      </c>
      <c r="R144" s="122">
        <f t="shared" si="52"/>
        <v>0.29089744254872552</v>
      </c>
      <c r="S144" s="122">
        <f t="shared" si="52"/>
        <v>0.33804918417492141</v>
      </c>
      <c r="T144" s="122">
        <f t="shared" si="52"/>
        <v>0.50338699864138559</v>
      </c>
      <c r="U144" s="122">
        <f t="shared" si="52"/>
        <v>0.78335105746330613</v>
      </c>
      <c r="V144" s="122">
        <f t="shared" si="52"/>
        <v>0.82029672798498221</v>
      </c>
      <c r="W144" s="122">
        <f t="shared" si="52"/>
        <v>0.22991030434908263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3.2334788311088991E-2</v>
      </c>
      <c r="D145" s="98">
        <v>5.0148381044428494E-2</v>
      </c>
      <c r="E145" s="98">
        <v>0.11986902136189191</v>
      </c>
      <c r="F145" s="98">
        <v>0.11372170812625491</v>
      </c>
      <c r="G145" s="98">
        <v>0.10343810318418108</v>
      </c>
      <c r="H145" s="98">
        <v>0.13278474666423154</v>
      </c>
      <c r="I145" s="98">
        <v>0.13949300171638496</v>
      </c>
      <c r="J145" s="98">
        <v>0.14161828685480826</v>
      </c>
      <c r="K145" s="98">
        <v>0.11443114531245212</v>
      </c>
      <c r="L145" s="98">
        <v>6.4658012391283118E-2</v>
      </c>
      <c r="M145" s="98">
        <v>9.3049509738247577E-2</v>
      </c>
      <c r="N145" s="98">
        <v>0.12615344532997197</v>
      </c>
      <c r="O145" s="98">
        <v>0.17487979536628026</v>
      </c>
      <c r="P145" s="98">
        <v>0.30939868810719168</v>
      </c>
      <c r="Q145" s="98">
        <v>0.51552913270147516</v>
      </c>
      <c r="R145" s="98">
        <v>0.29089744254872552</v>
      </c>
      <c r="S145" s="98">
        <v>0.33804918417492141</v>
      </c>
      <c r="T145" s="98">
        <v>0.50338699864138559</v>
      </c>
      <c r="U145" s="98">
        <v>0.78335105746330613</v>
      </c>
      <c r="V145" s="98">
        <v>0.82029672798498221</v>
      </c>
      <c r="W145" s="98">
        <v>0.22991030434908263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0.4988239531154805</v>
      </c>
      <c r="D146" s="122">
        <f t="shared" si="53"/>
        <v>0.24025237538598362</v>
      </c>
      <c r="E146" s="122">
        <f t="shared" si="53"/>
        <v>0.20218652556134387</v>
      </c>
      <c r="F146" s="122">
        <f t="shared" si="53"/>
        <v>0.4023357160337348</v>
      </c>
      <c r="G146" s="122">
        <f t="shared" si="53"/>
        <v>0.12845108424918103</v>
      </c>
      <c r="H146" s="122">
        <f t="shared" si="53"/>
        <v>0.22951994711191895</v>
      </c>
      <c r="I146" s="122">
        <f t="shared" si="53"/>
        <v>0.58500235232962849</v>
      </c>
      <c r="J146" s="122">
        <f t="shared" si="53"/>
        <v>0.67184256248264318</v>
      </c>
      <c r="K146" s="122">
        <f t="shared" si="53"/>
        <v>0.90532907250239325</v>
      </c>
      <c r="L146" s="122">
        <f t="shared" si="53"/>
        <v>0.40694487119066591</v>
      </c>
      <c r="M146" s="122">
        <f t="shared" si="53"/>
        <v>0.43557276645242921</v>
      </c>
      <c r="N146" s="122">
        <f t="shared" si="53"/>
        <v>0.91995156363357378</v>
      </c>
      <c r="O146" s="122">
        <f t="shared" si="53"/>
        <v>0.73341687647248155</v>
      </c>
      <c r="P146" s="122">
        <f t="shared" si="53"/>
        <v>0.60392705838972749</v>
      </c>
      <c r="Q146" s="122">
        <f t="shared" si="53"/>
        <v>1.4791156724337402</v>
      </c>
      <c r="R146" s="122">
        <f t="shared" si="53"/>
        <v>0.82608105247696495</v>
      </c>
      <c r="S146" s="122">
        <f t="shared" si="53"/>
        <v>1.6439684226659279</v>
      </c>
      <c r="T146" s="122">
        <f t="shared" si="53"/>
        <v>1.6160508106489355</v>
      </c>
      <c r="U146" s="122">
        <f t="shared" si="53"/>
        <v>2.705515984495122</v>
      </c>
      <c r="V146" s="122">
        <f t="shared" si="53"/>
        <v>3.7271291816316343</v>
      </c>
      <c r="W146" s="122">
        <f t="shared" si="53"/>
        <v>1.6775757471106452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0.4988239531154805</v>
      </c>
      <c r="D147" s="98">
        <v>0.24025237538598362</v>
      </c>
      <c r="E147" s="98">
        <v>0.20218652556134387</v>
      </c>
      <c r="F147" s="98">
        <v>0.4023357160337348</v>
      </c>
      <c r="G147" s="98">
        <v>0.12845108424918103</v>
      </c>
      <c r="H147" s="98">
        <v>0.22951994711191895</v>
      </c>
      <c r="I147" s="98">
        <v>0.58500235232962849</v>
      </c>
      <c r="J147" s="98">
        <v>0.67184256248264318</v>
      </c>
      <c r="K147" s="98">
        <v>0.90532907250239325</v>
      </c>
      <c r="L147" s="98">
        <v>0.40694487119066591</v>
      </c>
      <c r="M147" s="98">
        <v>0.43557276645242921</v>
      </c>
      <c r="N147" s="98">
        <v>0.91995156363357378</v>
      </c>
      <c r="O147" s="98">
        <v>0.73341687647248155</v>
      </c>
      <c r="P147" s="98">
        <v>0.60392705838972749</v>
      </c>
      <c r="Q147" s="98">
        <v>1.4791156724337402</v>
      </c>
      <c r="R147" s="98">
        <v>0.82608105247696495</v>
      </c>
      <c r="S147" s="98">
        <v>1.6439684226659279</v>
      </c>
      <c r="T147" s="98">
        <v>1.6160508106489355</v>
      </c>
      <c r="U147" s="98">
        <v>2.705515984495122</v>
      </c>
      <c r="V147" s="98">
        <v>3.7271291816316343</v>
      </c>
      <c r="W147" s="98">
        <v>1.6775757471106452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9.7554825099528689E-2</v>
      </c>
      <c r="D148" s="122">
        <v>0.13606110425395995</v>
      </c>
      <c r="E148" s="122">
        <v>0.2120601879118662</v>
      </c>
      <c r="F148" s="122">
        <v>0.26118152683623402</v>
      </c>
      <c r="G148" s="122">
        <v>0.26819689823370757</v>
      </c>
      <c r="H148" s="122">
        <v>0.3113057466908089</v>
      </c>
      <c r="I148" s="122">
        <v>0.30332059596243788</v>
      </c>
      <c r="J148" s="122">
        <v>0.3355343851518528</v>
      </c>
      <c r="K148" s="122">
        <v>0.21614067633822137</v>
      </c>
      <c r="L148" s="122">
        <v>0.11112843158392298</v>
      </c>
      <c r="M148" s="122">
        <v>0.16941107764533925</v>
      </c>
      <c r="N148" s="122">
        <v>0.16800861394151248</v>
      </c>
      <c r="O148" s="122">
        <v>0.26202599027556311</v>
      </c>
      <c r="P148" s="122">
        <v>0.48175139231600994</v>
      </c>
      <c r="Q148" s="122">
        <v>0.63588237498082889</v>
      </c>
      <c r="R148" s="122">
        <v>0.42566600901534368</v>
      </c>
      <c r="S148" s="122">
        <v>0.38536239008311424</v>
      </c>
      <c r="T148" s="122">
        <v>0.70484055981266991</v>
      </c>
      <c r="U148" s="122">
        <v>0.96929152717635358</v>
      </c>
      <c r="V148" s="122">
        <v>0.95332361120477249</v>
      </c>
      <c r="W148" s="122">
        <v>0.20060808062169269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9.7554825099528689E-2</v>
      </c>
      <c r="D153" s="101">
        <v>0.109482497766851</v>
      </c>
      <c r="E153" s="101">
        <v>0.19831556922768787</v>
      </c>
      <c r="F153" s="101">
        <v>0.25506899221867718</v>
      </c>
      <c r="G153" s="101">
        <v>0.24899629388356728</v>
      </c>
      <c r="H153" s="101">
        <v>0.29063695253219873</v>
      </c>
      <c r="I153" s="101">
        <v>0.25788338308388864</v>
      </c>
      <c r="J153" s="101">
        <v>0.28423422569160567</v>
      </c>
      <c r="K153" s="101">
        <v>5.6230600772626871E-2</v>
      </c>
      <c r="L153" s="101">
        <v>3.1690943764016194E-3</v>
      </c>
      <c r="M153" s="101">
        <v>0.10653599387151935</v>
      </c>
      <c r="N153" s="101">
        <v>5.977441794491313E-2</v>
      </c>
      <c r="O153" s="101">
        <v>0.2587512603217359</v>
      </c>
      <c r="P153" s="101">
        <v>0.34799614449572464</v>
      </c>
      <c r="Q153" s="101">
        <v>0.43561692632885818</v>
      </c>
      <c r="R153" s="101">
        <v>0.21758016342900308</v>
      </c>
      <c r="S153" s="101">
        <v>0.19643257438614617</v>
      </c>
      <c r="T153" s="101">
        <v>0.43160918655961644</v>
      </c>
      <c r="U153" s="101">
        <v>0.79599658613180591</v>
      </c>
      <c r="V153" s="101">
        <v>0.75500745923240864</v>
      </c>
      <c r="W153" s="101">
        <v>0.1988009311408192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2.6578606487108945E-2</v>
      </c>
      <c r="E154" s="104">
        <v>1.3744618684178332E-2</v>
      </c>
      <c r="F154" s="104">
        <v>6.1125346175568245E-3</v>
      </c>
      <c r="G154" s="104">
        <v>1.9200604350140284E-2</v>
      </c>
      <c r="H154" s="104">
        <v>2.0668794158610167E-2</v>
      </c>
      <c r="I154" s="104">
        <v>4.5437212878549245E-2</v>
      </c>
      <c r="J154" s="104">
        <v>5.1300159460247116E-2</v>
      </c>
      <c r="K154" s="104">
        <v>0.1599100755655945</v>
      </c>
      <c r="L154" s="104">
        <v>0.10795933720752136</v>
      </c>
      <c r="M154" s="104">
        <v>6.2875083773819909E-2</v>
      </c>
      <c r="N154" s="104">
        <v>0.10823419599659935</v>
      </c>
      <c r="O154" s="104">
        <v>3.2747299538272126E-3</v>
      </c>
      <c r="P154" s="104">
        <v>0.13375524782028528</v>
      </c>
      <c r="Q154" s="104">
        <v>0.20026544865197077</v>
      </c>
      <c r="R154" s="104">
        <v>0.20808584558634058</v>
      </c>
      <c r="S154" s="104">
        <v>0.18892981569696804</v>
      </c>
      <c r="T154" s="104">
        <v>0.27323137325305341</v>
      </c>
      <c r="U154" s="104">
        <v>0.17329494104454771</v>
      </c>
      <c r="V154" s="104">
        <v>0.19831615197236382</v>
      </c>
      <c r="W154" s="104">
        <v>1.8071494808734789E-3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4.6349780059888775E-3</v>
      </c>
      <c r="E155" s="98">
        <v>2.3946029189681121E-3</v>
      </c>
      <c r="F155" s="98">
        <v>1.0633510745652463E-3</v>
      </c>
      <c r="G155" s="98">
        <v>3.34874802771259E-3</v>
      </c>
      <c r="H155" s="98">
        <v>3.5993986924082243E-3</v>
      </c>
      <c r="I155" s="98">
        <v>7.8873544475276045E-3</v>
      </c>
      <c r="J155" s="98">
        <v>8.9266701089586471E-3</v>
      </c>
      <c r="K155" s="98">
        <v>7.1843237514731317E-2</v>
      </c>
      <c r="L155" s="98">
        <v>1.1252424723271389E-2</v>
      </c>
      <c r="M155" s="98">
        <v>1.0994716472839712E-2</v>
      </c>
      <c r="N155" s="98">
        <v>1.8967687152270086E-2</v>
      </c>
      <c r="O155" s="98">
        <v>4.2238936427843864E-4</v>
      </c>
      <c r="P155" s="98">
        <v>1.3271185390238055E-2</v>
      </c>
      <c r="Q155" s="98">
        <v>2.3585086323014471E-2</v>
      </c>
      <c r="R155" s="98">
        <v>2.0611121855201232E-2</v>
      </c>
      <c r="S155" s="98">
        <v>2.4538625453521788E-2</v>
      </c>
      <c r="T155" s="98">
        <v>6.8256144579115094E-2</v>
      </c>
      <c r="U155" s="98">
        <v>3.8296213212742743E-2</v>
      </c>
      <c r="V155" s="98">
        <v>2.9418898221998474E-2</v>
      </c>
      <c r="W155" s="98">
        <v>3.1117672726922561E-4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2.1943628481120067E-2</v>
      </c>
      <c r="E156" s="98">
        <v>1.135001576521022E-2</v>
      </c>
      <c r="F156" s="98">
        <v>5.0491835429915784E-3</v>
      </c>
      <c r="G156" s="98">
        <v>1.5851856322427693E-2</v>
      </c>
      <c r="H156" s="98">
        <v>1.7069395466201943E-2</v>
      </c>
      <c r="I156" s="98">
        <v>3.754985843102164E-2</v>
      </c>
      <c r="J156" s="98">
        <v>4.2373489351288471E-2</v>
      </c>
      <c r="K156" s="98">
        <v>8.8066838050863169E-2</v>
      </c>
      <c r="L156" s="98">
        <v>9.6706912484249979E-2</v>
      </c>
      <c r="M156" s="98">
        <v>5.1880367300980196E-2</v>
      </c>
      <c r="N156" s="98">
        <v>8.9266508844329268E-2</v>
      </c>
      <c r="O156" s="98">
        <v>2.852340589548774E-3</v>
      </c>
      <c r="P156" s="98">
        <v>0.12048406243004722</v>
      </c>
      <c r="Q156" s="98">
        <v>0.17668036232895629</v>
      </c>
      <c r="R156" s="98">
        <v>0.18747472373113935</v>
      </c>
      <c r="S156" s="98">
        <v>0.16439119024344626</v>
      </c>
      <c r="T156" s="98">
        <v>0.20497522867393833</v>
      </c>
      <c r="U156" s="98">
        <v>0.13499872783180497</v>
      </c>
      <c r="V156" s="98">
        <v>0.16889725375036535</v>
      </c>
      <c r="W156" s="98">
        <v>1.4959727536042534E-3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9.6846897676494223E-2</v>
      </c>
      <c r="D157" s="122">
        <v>0.11316754299530768</v>
      </c>
      <c r="E157" s="122">
        <v>0.17320480358605289</v>
      </c>
      <c r="F157" s="122">
        <v>0.19570629150031013</v>
      </c>
      <c r="G157" s="122">
        <v>0.18997477907095467</v>
      </c>
      <c r="H157" s="122">
        <v>0.18948760763851494</v>
      </c>
      <c r="I157" s="122">
        <v>0.1738234789865459</v>
      </c>
      <c r="J157" s="122">
        <v>0.22042219670448987</v>
      </c>
      <c r="K157" s="122">
        <v>0.21388316544827102</v>
      </c>
      <c r="L157" s="122">
        <v>8.7142253151632598E-2</v>
      </c>
      <c r="M157" s="122">
        <v>0.12488062083400871</v>
      </c>
      <c r="N157" s="122">
        <v>0.12773267214123776</v>
      </c>
      <c r="O157" s="122">
        <v>0.20453244176867036</v>
      </c>
      <c r="P157" s="122">
        <v>0.35444018991092902</v>
      </c>
      <c r="Q157" s="122">
        <v>0.47866094979789131</v>
      </c>
      <c r="R157" s="122">
        <v>0.33906313032532653</v>
      </c>
      <c r="S157" s="122">
        <v>0.2406809640927996</v>
      </c>
      <c r="T157" s="122">
        <v>0.36741551548413459</v>
      </c>
      <c r="U157" s="122">
        <v>0.4711834020111102</v>
      </c>
      <c r="V157" s="122">
        <v>0.4668585875412915</v>
      </c>
      <c r="W157" s="122">
        <v>0.11231410846642594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8.2245981190197062E-2</v>
      </c>
      <c r="D158" s="98">
        <v>6.9816401129631167E-2</v>
      </c>
      <c r="E158" s="98">
        <v>0.1075331386219984</v>
      </c>
      <c r="F158" s="98">
        <v>0.1475568364442614</v>
      </c>
      <c r="G158" s="98">
        <v>0.15231058772396461</v>
      </c>
      <c r="H158" s="98">
        <v>0.15851678741450367</v>
      </c>
      <c r="I158" s="98">
        <v>0.16258242786075239</v>
      </c>
      <c r="J158" s="98">
        <v>0.20103978138152359</v>
      </c>
      <c r="K158" s="98">
        <v>0.17324273790712821</v>
      </c>
      <c r="L158" s="98">
        <v>5.0779649262352317E-2</v>
      </c>
      <c r="M158" s="98">
        <v>8.1153199431588718E-2</v>
      </c>
      <c r="N158" s="98">
        <v>0.11262397642679217</v>
      </c>
      <c r="O158" s="98">
        <v>0.14783326822519191</v>
      </c>
      <c r="P158" s="98">
        <v>0.22623523063771639</v>
      </c>
      <c r="Q158" s="98">
        <v>0.34082970600543921</v>
      </c>
      <c r="R158" s="98">
        <v>0.24353227489914733</v>
      </c>
      <c r="S158" s="98">
        <v>0.22376836062745767</v>
      </c>
      <c r="T158" s="98">
        <v>0.28256406526213379</v>
      </c>
      <c r="U158" s="98">
        <v>0.34680849234285005</v>
      </c>
      <c r="V158" s="98">
        <v>0.3390987607836019</v>
      </c>
      <c r="W158" s="98">
        <v>8.6104078345202645E-2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1.4600916486297166E-2</v>
      </c>
      <c r="D159" s="33">
        <v>4.3351141865676505E-2</v>
      </c>
      <c r="E159" s="33">
        <v>6.5671664964054507E-2</v>
      </c>
      <c r="F159" s="33">
        <v>4.8149455056048729E-2</v>
      </c>
      <c r="G159" s="33">
        <v>3.7664191346990061E-2</v>
      </c>
      <c r="H159" s="33">
        <v>3.0970820224011254E-2</v>
      </c>
      <c r="I159" s="33">
        <v>1.1241051125793523E-2</v>
      </c>
      <c r="J159" s="33">
        <v>1.9382415322966282E-2</v>
      </c>
      <c r="K159" s="33">
        <v>4.0640427541142818E-2</v>
      </c>
      <c r="L159" s="33">
        <v>3.6362603889280275E-2</v>
      </c>
      <c r="M159" s="33">
        <v>4.3727421402419989E-2</v>
      </c>
      <c r="N159" s="33">
        <v>1.5108695714445583E-2</v>
      </c>
      <c r="O159" s="33">
        <v>5.6699173543478462E-2</v>
      </c>
      <c r="P159" s="33">
        <v>0.12820495927321263</v>
      </c>
      <c r="Q159" s="33">
        <v>0.13783124379245207</v>
      </c>
      <c r="R159" s="33">
        <v>9.5530855426179201E-2</v>
      </c>
      <c r="S159" s="33">
        <v>1.6912603465341944E-2</v>
      </c>
      <c r="T159" s="33">
        <v>8.4851450222000788E-2</v>
      </c>
      <c r="U159" s="33">
        <v>0.12437490966826016</v>
      </c>
      <c r="V159" s="33">
        <v>0.12775982675768957</v>
      </c>
      <c r="W159" s="33">
        <v>2.6210030121223287E-2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8.9672295006331795E-2</v>
      </c>
      <c r="D161" s="117">
        <f t="shared" si="54"/>
        <v>9.1596969431346931E-2</v>
      </c>
      <c r="E161" s="117">
        <f t="shared" si="54"/>
        <v>8.1574170153671105E-2</v>
      </c>
      <c r="F161" s="117">
        <f t="shared" si="54"/>
        <v>0.16618351163375958</v>
      </c>
      <c r="G161" s="117">
        <f t="shared" si="54"/>
        <v>0.13740407166270943</v>
      </c>
      <c r="H161" s="117">
        <f t="shared" si="54"/>
        <v>0.18260803256582747</v>
      </c>
      <c r="I161" s="117">
        <f t="shared" si="54"/>
        <v>0.1431035129859895</v>
      </c>
      <c r="J161" s="117">
        <f t="shared" si="54"/>
        <v>0.16056903396561589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0.46316723382510533</v>
      </c>
      <c r="R161" s="117">
        <f t="shared" ref="R161:V161" si="55">R162+R164+R166+R175</f>
        <v>0.71895899061924462</v>
      </c>
      <c r="S161" s="117">
        <f t="shared" si="55"/>
        <v>1.5225874409484716</v>
      </c>
      <c r="T161" s="117">
        <f t="shared" si="55"/>
        <v>1.0503458174266573</v>
      </c>
      <c r="U161" s="117">
        <f t="shared" si="55"/>
        <v>0.87524636047779181</v>
      </c>
      <c r="V161" s="117">
        <f t="shared" si="55"/>
        <v>1.3917473637318927</v>
      </c>
      <c r="W161" s="117">
        <f t="shared" ref="W161" si="56">W162+W164+W166+W175</f>
        <v>2.418191575022123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5.8049061492471618E-3</v>
      </c>
      <c r="D162" s="122">
        <f t="shared" si="57"/>
        <v>1.0661619918398304E-2</v>
      </c>
      <c r="E162" s="122">
        <f t="shared" si="57"/>
        <v>1.4236649188115459E-2</v>
      </c>
      <c r="F162" s="122">
        <f t="shared" si="57"/>
        <v>2.4742704456964588E-2</v>
      </c>
      <c r="G162" s="122">
        <f t="shared" si="57"/>
        <v>2.2862422232189449E-2</v>
      </c>
      <c r="H162" s="122">
        <f t="shared" si="57"/>
        <v>3.3246244076364666E-2</v>
      </c>
      <c r="I162" s="122">
        <f t="shared" si="57"/>
        <v>2.0941962233726588E-2</v>
      </c>
      <c r="J162" s="122">
        <f t="shared" si="57"/>
        <v>2.3930878412179311E-2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7.6620388766068317E-2</v>
      </c>
      <c r="R162" s="122">
        <f t="shared" si="57"/>
        <v>0.10773057623093653</v>
      </c>
      <c r="S162" s="122">
        <f t="shared" si="57"/>
        <v>0.33561621442199441</v>
      </c>
      <c r="T162" s="122">
        <f t="shared" si="57"/>
        <v>0.24659743328890432</v>
      </c>
      <c r="U162" s="122">
        <f t="shared" si="57"/>
        <v>0.16555603807331234</v>
      </c>
      <c r="V162" s="122">
        <f t="shared" si="57"/>
        <v>0.2801033647348391</v>
      </c>
      <c r="W162" s="122">
        <f t="shared" si="57"/>
        <v>0.27396276759234583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5.8049061492471618E-3</v>
      </c>
      <c r="D163" s="33">
        <v>1.0661619918398304E-2</v>
      </c>
      <c r="E163" s="33">
        <v>1.4236649188115459E-2</v>
      </c>
      <c r="F163" s="33">
        <v>2.4742704456964588E-2</v>
      </c>
      <c r="G163" s="33">
        <v>2.2862422232189449E-2</v>
      </c>
      <c r="H163" s="33">
        <v>3.3246244076364666E-2</v>
      </c>
      <c r="I163" s="33">
        <v>2.0941962233726588E-2</v>
      </c>
      <c r="J163" s="33">
        <v>2.3930878412179311E-2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7.6620388766068317E-2</v>
      </c>
      <c r="R163" s="33">
        <v>0.10773057623093653</v>
      </c>
      <c r="S163" s="33">
        <v>0.33561621442199441</v>
      </c>
      <c r="T163" s="33">
        <v>0.24659743328890432</v>
      </c>
      <c r="U163" s="33">
        <v>0.16555603807331234</v>
      </c>
      <c r="V163" s="33">
        <v>0.2801033647348391</v>
      </c>
      <c r="W163" s="33">
        <v>0.27396276759234583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4.7163082449589729E-2</v>
      </c>
      <c r="D164" s="122">
        <f t="shared" si="58"/>
        <v>2.6393922929727778E-2</v>
      </c>
      <c r="E164" s="122">
        <f t="shared" si="58"/>
        <v>1.4179314779626709E-2</v>
      </c>
      <c r="F164" s="122">
        <f t="shared" si="58"/>
        <v>4.5140104725736097E-2</v>
      </c>
      <c r="G164" s="122">
        <f t="shared" si="58"/>
        <v>1.4146595181627863E-2</v>
      </c>
      <c r="H164" s="122">
        <f t="shared" si="58"/>
        <v>2.7856267085378188E-2</v>
      </c>
      <c r="I164" s="122">
        <f t="shared" si="58"/>
        <v>4.7410338631365234E-2</v>
      </c>
      <c r="J164" s="122">
        <f t="shared" si="58"/>
        <v>5.208081879710412E-2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0.15650730525203504</v>
      </c>
      <c r="R164" s="122">
        <f t="shared" si="58"/>
        <v>0.21607596934477744</v>
      </c>
      <c r="S164" s="122">
        <f t="shared" si="58"/>
        <v>0.68662039180633017</v>
      </c>
      <c r="T164" s="122">
        <f t="shared" si="58"/>
        <v>0.35243661296067208</v>
      </c>
      <c r="U164" s="122">
        <f t="shared" si="58"/>
        <v>0.34990506958828371</v>
      </c>
      <c r="V164" s="122">
        <f t="shared" si="58"/>
        <v>0.63927156695176734</v>
      </c>
      <c r="W164" s="122">
        <f t="shared" si="58"/>
        <v>1.8040293735026978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4.7163082449589729E-2</v>
      </c>
      <c r="D165" s="98">
        <v>2.6393922929727778E-2</v>
      </c>
      <c r="E165" s="98">
        <v>1.4179314779626709E-2</v>
      </c>
      <c r="F165" s="98">
        <v>4.5140104725736097E-2</v>
      </c>
      <c r="G165" s="98">
        <v>1.4146595181627863E-2</v>
      </c>
      <c r="H165" s="98">
        <v>2.7856267085378188E-2</v>
      </c>
      <c r="I165" s="98">
        <v>4.7410338631365234E-2</v>
      </c>
      <c r="J165" s="98">
        <v>5.208081879710412E-2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0.15650730525203504</v>
      </c>
      <c r="R165" s="98">
        <v>0.21607596934477744</v>
      </c>
      <c r="S165" s="98">
        <v>0.68662039180633017</v>
      </c>
      <c r="T165" s="98">
        <v>0.35243661296067208</v>
      </c>
      <c r="U165" s="98">
        <v>0.34990506958828371</v>
      </c>
      <c r="V165" s="98">
        <v>0.63927156695176734</v>
      </c>
      <c r="W165" s="98">
        <v>1.8040293735026978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1.8415687952195017E-2</v>
      </c>
      <c r="D166" s="122">
        <v>2.9775660948382202E-2</v>
      </c>
      <c r="E166" s="122">
        <v>2.9258495359029569E-2</v>
      </c>
      <c r="F166" s="122">
        <v>5.505071462669129E-2</v>
      </c>
      <c r="G166" s="122">
        <v>5.8767618314747347E-2</v>
      </c>
      <c r="H166" s="122">
        <v>7.5530186218114095E-2</v>
      </c>
      <c r="I166" s="122">
        <v>4.7519681062501561E-2</v>
      </c>
      <c r="J166" s="122">
        <v>5.1033653899899105E-2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0.13124499572157708</v>
      </c>
      <c r="R166" s="122">
        <v>0.21995213451413481</v>
      </c>
      <c r="S166" s="122">
        <v>0.3079923216455886</v>
      </c>
      <c r="T166" s="122">
        <v>0.29666794956823617</v>
      </c>
      <c r="U166" s="122">
        <v>0.2420982105543186</v>
      </c>
      <c r="V166" s="122">
        <v>0.31708796622291391</v>
      </c>
      <c r="W166" s="122">
        <v>0.21809495662512046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1.8415687952195017E-2</v>
      </c>
      <c r="D171" s="101">
        <v>2.398626151554659E-2</v>
      </c>
      <c r="E171" s="101">
        <v>2.7395906845753066E-2</v>
      </c>
      <c r="F171" s="101">
        <v>5.3735359076077793E-2</v>
      </c>
      <c r="G171" s="101">
        <v>5.4545078768865878E-2</v>
      </c>
      <c r="H171" s="101">
        <v>7.0527025727339418E-2</v>
      </c>
      <c r="I171" s="101">
        <v>4.043018685450097E-2</v>
      </c>
      <c r="J171" s="101">
        <v>4.3239211067179387E-2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8.9903140631094322E-2</v>
      </c>
      <c r="R171" s="101">
        <v>0.11241641777165157</v>
      </c>
      <c r="S171" s="101">
        <v>0.1569823036682009</v>
      </c>
      <c r="T171" s="101">
        <v>0.18165578046398592</v>
      </c>
      <c r="U171" s="101">
        <v>0.19879693446127972</v>
      </c>
      <c r="V171" s="101">
        <v>0.25109685255881703</v>
      </c>
      <c r="W171" s="101">
        <v>0.21614879564571826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5.7893994328356109E-3</v>
      </c>
      <c r="E172" s="104">
        <v>1.8625885132765036E-3</v>
      </c>
      <c r="F172" s="104">
        <v>1.3153555506134936E-3</v>
      </c>
      <c r="G172" s="104">
        <v>4.2225395458814728E-3</v>
      </c>
      <c r="H172" s="104">
        <v>5.0031604907746835E-3</v>
      </c>
      <c r="I172" s="104">
        <v>7.0894942080005907E-3</v>
      </c>
      <c r="J172" s="104">
        <v>7.7944428327197156E-3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4.134185509048275E-2</v>
      </c>
      <c r="R172" s="104">
        <v>0.10753571674248324</v>
      </c>
      <c r="S172" s="104">
        <v>0.15101001797738769</v>
      </c>
      <c r="T172" s="104">
        <v>0.11501216910425027</v>
      </c>
      <c r="U172" s="104">
        <v>4.3301276093038882E-2</v>
      </c>
      <c r="V172" s="104">
        <v>6.5991113664096865E-2</v>
      </c>
      <c r="W172" s="104">
        <v>1.9461609794022079E-3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1.0095991696213397E-3</v>
      </c>
      <c r="E173" s="98">
        <v>3.2450226471997782E-4</v>
      </c>
      <c r="F173" s="98">
        <v>2.288223831342935E-4</v>
      </c>
      <c r="G173" s="98">
        <v>7.3644666169612972E-4</v>
      </c>
      <c r="H173" s="98">
        <v>8.7128301681310173E-4</v>
      </c>
      <c r="I173" s="98">
        <v>1.2306510485504065E-3</v>
      </c>
      <c r="J173" s="98">
        <v>1.3563002646169728E-3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4.8687940312513592E-3</v>
      </c>
      <c r="R173" s="98">
        <v>1.065152584175201E-2</v>
      </c>
      <c r="S173" s="98">
        <v>1.9613517629320249E-2</v>
      </c>
      <c r="T173" s="98">
        <v>2.8731280560035811E-2</v>
      </c>
      <c r="U173" s="98">
        <v>9.5690900821886991E-3</v>
      </c>
      <c r="V173" s="98">
        <v>9.7893481551161697E-3</v>
      </c>
      <c r="W173" s="98">
        <v>3.3511339859762762E-4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4.7798002632142714E-3</v>
      </c>
      <c r="E174" s="33">
        <v>1.5380862485565258E-3</v>
      </c>
      <c r="F174" s="33">
        <v>1.0865331674792002E-3</v>
      </c>
      <c r="G174" s="33">
        <v>3.4860928841853435E-3</v>
      </c>
      <c r="H174" s="33">
        <v>4.1318774739615817E-3</v>
      </c>
      <c r="I174" s="33">
        <v>5.8588431594501847E-3</v>
      </c>
      <c r="J174" s="33">
        <v>6.4381425681027428E-3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3.6473061059231392E-2</v>
      </c>
      <c r="R174" s="33">
        <v>9.6884190900731235E-2</v>
      </c>
      <c r="S174" s="33">
        <v>0.13139650034806744</v>
      </c>
      <c r="T174" s="33">
        <v>8.6280888544214465E-2</v>
      </c>
      <c r="U174" s="33">
        <v>3.3732186010850179E-2</v>
      </c>
      <c r="V174" s="33">
        <v>5.6201765508980692E-2</v>
      </c>
      <c r="W174" s="33">
        <v>1.6110475808045804E-3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1.8288618455299888E-2</v>
      </c>
      <c r="D175" s="122">
        <v>2.4765765634838642E-2</v>
      </c>
      <c r="E175" s="122">
        <v>2.389971082689938E-2</v>
      </c>
      <c r="F175" s="122">
        <v>4.1249987824367625E-2</v>
      </c>
      <c r="G175" s="122">
        <v>4.1627435934144773E-2</v>
      </c>
      <c r="H175" s="122">
        <v>4.5975335185970509E-2</v>
      </c>
      <c r="I175" s="122">
        <v>2.7231531058396138E-2</v>
      </c>
      <c r="J175" s="122">
        <v>3.3523682856433361E-2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9.8794544085424915E-2</v>
      </c>
      <c r="R175" s="122">
        <v>0.17520031052939572</v>
      </c>
      <c r="S175" s="122">
        <v>0.19235851307455834</v>
      </c>
      <c r="T175" s="122">
        <v>0.15464382160884466</v>
      </c>
      <c r="U175" s="122">
        <v>0.11768704226187721</v>
      </c>
      <c r="V175" s="122">
        <v>0.15528446582237229</v>
      </c>
      <c r="W175" s="122">
        <v>0.12210447730195867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1.555094661411917E-2</v>
      </c>
      <c r="D176" s="98">
        <v>1.5274030347987575E-2</v>
      </c>
      <c r="E176" s="98">
        <v>1.4823609242958747E-2</v>
      </c>
      <c r="F176" s="98">
        <v>3.1095244933399997E-2</v>
      </c>
      <c r="G176" s="98">
        <v>3.3351447700949645E-2</v>
      </c>
      <c r="H176" s="98">
        <v>3.8447705270412219E-2</v>
      </c>
      <c r="I176" s="98">
        <v>2.547967893489585E-2</v>
      </c>
      <c r="J176" s="98">
        <v>3.0563122998032783E-2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7.0352273389500022E-2</v>
      </c>
      <c r="R176" s="98">
        <v>0.1258439351852737</v>
      </c>
      <c r="S176" s="98">
        <v>0.17884077526831788</v>
      </c>
      <c r="T176" s="98">
        <v>0.11890535549466862</v>
      </c>
      <c r="U176" s="98">
        <v>8.6616364309168775E-2</v>
      </c>
      <c r="V176" s="98">
        <v>0.11277120621233848</v>
      </c>
      <c r="W176" s="98">
        <v>9.3612006241296494E-2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2.7376718411807185E-3</v>
      </c>
      <c r="D177" s="33">
        <v>9.4917352868510649E-3</v>
      </c>
      <c r="E177" s="33">
        <v>9.0761015839406316E-3</v>
      </c>
      <c r="F177" s="33">
        <v>1.0154742890967626E-2</v>
      </c>
      <c r="G177" s="33">
        <v>8.2759882331951279E-3</v>
      </c>
      <c r="H177" s="33">
        <v>7.5276299155582907E-3</v>
      </c>
      <c r="I177" s="33">
        <v>1.7518521235002889E-3</v>
      </c>
      <c r="J177" s="33">
        <v>2.9605598584005774E-3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2.8442270695924896E-2</v>
      </c>
      <c r="R177" s="33">
        <v>4.9356375344122023E-2</v>
      </c>
      <c r="S177" s="33">
        <v>1.3517737806240458E-2</v>
      </c>
      <c r="T177" s="33">
        <v>3.573846611417604E-2</v>
      </c>
      <c r="U177" s="33">
        <v>3.1070677952708427E-2</v>
      </c>
      <c r="V177" s="33">
        <v>4.2513259610033806E-2</v>
      </c>
      <c r="W177" s="33">
        <v>2.8492471060662179E-2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0.63231638289907011</v>
      </c>
      <c r="D24" s="119">
        <f>IF(RES_hhdet_in_tes!D24=0,"",RES_hhdet_in_tes!D24/RES_hhdet_in_fec!D24)</f>
        <v>0.60275141194704007</v>
      </c>
      <c r="E24" s="119">
        <f>IF(RES_hhdet_in_tes!E24=0,"",RES_hhdet_in_tes!E24/RES_hhdet_in_fec!E24)</f>
        <v>0.56860209764050351</v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0.56238562506338163</v>
      </c>
      <c r="H24" s="119">
        <f>IF(RES_hhdet_in_tes!H24=0,"",RES_hhdet_in_tes!H24/RES_hhdet_in_fec!H24)</f>
        <v>0.56467506874511064</v>
      </c>
      <c r="I24" s="119">
        <f>IF(RES_hhdet_in_tes!I24=0,"",RES_hhdet_in_tes!I24/RES_hhdet_in_fec!I24)</f>
        <v>0.6051338576212083</v>
      </c>
      <c r="J24" s="119">
        <f>IF(RES_hhdet_in_tes!J24=0,"",RES_hhdet_in_tes!J24/RES_hhdet_in_fec!J24)</f>
        <v>0.61116536521165021</v>
      </c>
      <c r="K24" s="119">
        <f>IF(RES_hhdet_in_tes!K24=0,"",RES_hhdet_in_tes!K24/RES_hhdet_in_fec!K24)</f>
        <v>0.68195070557879867</v>
      </c>
      <c r="L24" s="119">
        <f>IF(RES_hhdet_in_tes!L24=0,"",RES_hhdet_in_tes!L24/RES_hhdet_in_fec!L24)</f>
        <v>0.81023307499118091</v>
      </c>
      <c r="M24" s="119">
        <f>IF(RES_hhdet_in_tes!M24=0,"",RES_hhdet_in_tes!M24/RES_hhdet_in_fec!M24)</f>
        <v>0.67142655809407825</v>
      </c>
      <c r="N24" s="119">
        <f>IF(RES_hhdet_in_tes!N24=0,"",RES_hhdet_in_tes!N24/RES_hhdet_in_fec!N24)</f>
        <v>0.74470425781793437</v>
      </c>
      <c r="O24" s="119">
        <f>IF(RES_hhdet_in_tes!O24=0,"",RES_hhdet_in_tes!O24/RES_hhdet_in_fec!O24)</f>
        <v>0.64806457941613127</v>
      </c>
      <c r="P24" s="119">
        <f>IF(RES_hhdet_in_tes!P24=0,"",RES_hhdet_in_tes!P24/RES_hhdet_in_fec!P24)</f>
        <v>0.66307679884846626</v>
      </c>
      <c r="Q24" s="119">
        <f>IF(RES_hhdet_in_tes!Q24=0,"",RES_hhdet_in_tes!Q24/RES_hhdet_in_fec!Q24)</f>
        <v>0.69367019911610139</v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0.620636670426995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0.76566307014130008</v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0.4477815571570351</v>
      </c>
      <c r="D25" s="124">
        <f>IF(RES_hhdet_in_tes!D25=0,"",RES_hhdet_in_tes!D25/RES_hhdet_in_fec!D25)</f>
        <v>0.45362156692717681</v>
      </c>
      <c r="E25" s="124">
        <f>IF(RES_hhdet_in_tes!E25=0,"",RES_hhdet_in_tes!E25/RES_hhdet_in_fec!E25)</f>
        <v>0.45815483584151095</v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0.47019469813680359</v>
      </c>
      <c r="H25" s="124">
        <f>IF(RES_hhdet_in_tes!H25=0,"",RES_hhdet_in_tes!H25/RES_hhdet_in_fec!H25)</f>
        <v>0.4754428065695378</v>
      </c>
      <c r="I25" s="124">
        <f>IF(RES_hhdet_in_tes!I25=0,"",RES_hhdet_in_tes!I25/RES_hhdet_in_fec!I25)</f>
        <v>0.48109819890354444</v>
      </c>
      <c r="J25" s="124">
        <f>IF(RES_hhdet_in_tes!J25=0,"",RES_hhdet_in_tes!J25/RES_hhdet_in_fec!J25)</f>
        <v>0.48743472101993046</v>
      </c>
      <c r="K25" s="124">
        <f>IF(RES_hhdet_in_tes!K25=0,"",RES_hhdet_in_tes!K25/RES_hhdet_in_fec!K25)</f>
        <v>0.49399884108341202</v>
      </c>
      <c r="L25" s="124">
        <f>IF(RES_hhdet_in_tes!L25=0,"",RES_hhdet_in_tes!L25/RES_hhdet_in_fec!L25)</f>
        <v>0.50145146489012571</v>
      </c>
      <c r="M25" s="124">
        <f>IF(RES_hhdet_in_tes!M25=0,"",RES_hhdet_in_tes!M25/RES_hhdet_in_fec!M25)</f>
        <v>0.51266250636099175</v>
      </c>
      <c r="N25" s="124">
        <f>IF(RES_hhdet_in_tes!N25=0,"",RES_hhdet_in_tes!N25/RES_hhdet_in_fec!N25)</f>
        <v>0.52794887416494829</v>
      </c>
      <c r="O25" s="124">
        <f>IF(RES_hhdet_in_tes!O25=0,"",RES_hhdet_in_tes!O25/RES_hhdet_in_fec!O25)</f>
        <v>0.55152486336920237</v>
      </c>
      <c r="P25" s="124">
        <f>IF(RES_hhdet_in_tes!P25=0,"",RES_hhdet_in_tes!P25/RES_hhdet_in_fec!P25)</f>
        <v>0.57737966372584348</v>
      </c>
      <c r="Q25" s="124">
        <f>IF(RES_hhdet_in_tes!Q25=0,"",RES_hhdet_in_tes!Q25/RES_hhdet_in_fec!Q25)</f>
        <v>0.59891971128928012</v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0.61717109618267663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0.63071898915635682</v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0.44289302697066008</v>
      </c>
      <c r="D26" s="111">
        <f>IF(RES_hhdet_in_tes!D26=0,"",RES_hhdet_in_tes!D26/RES_hhdet_in_fec!D26)</f>
        <v>0.44810075500066715</v>
      </c>
      <c r="E26" s="111">
        <f>IF(RES_hhdet_in_tes!E26=0,"",RES_hhdet_in_tes!E26/RES_hhdet_in_fec!E26)</f>
        <v>0.45348869896967253</v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0.46436423408379163</v>
      </c>
      <c r="H26" s="111">
        <f>IF(RES_hhdet_in_tes!H26=0,"",RES_hhdet_in_tes!H26/RES_hhdet_in_fec!H26)</f>
        <v>0.47000483000188087</v>
      </c>
      <c r="I26" s="111">
        <f>IF(RES_hhdet_in_tes!I26=0,"",RES_hhdet_in_tes!I26/RES_hhdet_in_fec!I26)</f>
        <v>0.47581056586278392</v>
      </c>
      <c r="J26" s="111">
        <f>IF(RES_hhdet_in_tes!J26=0,"",RES_hhdet_in_tes!J26/RES_hhdet_in_fec!J26)</f>
        <v>0.48195383662941149</v>
      </c>
      <c r="K26" s="111">
        <f>IF(RES_hhdet_in_tes!K26=0,"",RES_hhdet_in_tes!K26/RES_hhdet_in_fec!K26)</f>
        <v>0.48857455723071469</v>
      </c>
      <c r="L26" s="111">
        <f>IF(RES_hhdet_in_tes!L26=0,"",RES_hhdet_in_tes!L26/RES_hhdet_in_fec!L26)</f>
        <v>0.49569851328509168</v>
      </c>
      <c r="M26" s="111">
        <f>IF(RES_hhdet_in_tes!M26=0,"",RES_hhdet_in_tes!M26/RES_hhdet_in_fec!M26)</f>
        <v>0.50708065775219979</v>
      </c>
      <c r="N26" s="111">
        <f>IF(RES_hhdet_in_tes!N26=0,"",RES_hhdet_in_tes!N26/RES_hhdet_in_fec!N26)</f>
        <v>0.52381783200020493</v>
      </c>
      <c r="O26" s="111">
        <f>IF(RES_hhdet_in_tes!O26=0,"",RES_hhdet_in_tes!O26/RES_hhdet_in_fec!O26)</f>
        <v>0.54652973255532356</v>
      </c>
      <c r="P26" s="111">
        <f>IF(RES_hhdet_in_tes!P26=0,"",RES_hhdet_in_tes!P26/RES_hhdet_in_fec!P26)</f>
        <v>0.57255583571013879</v>
      </c>
      <c r="Q26" s="111">
        <f>IF(RES_hhdet_in_tes!Q26=0,"",RES_hhdet_in_tes!Q26/RES_hhdet_in_fec!Q26)</f>
        <v>0.59409203180891335</v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0.61210711707437726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0.62560843277272737</v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2.5479820334816665</v>
      </c>
      <c r="D28" s="124">
        <f>IF(RES_hhdet_in_tes!D28=0,"",RES_hhdet_in_tes!D28/RES_hhdet_in_fec!D28)</f>
        <v>2.6387423561279824</v>
      </c>
      <c r="E28" s="124">
        <f>IF(RES_hhdet_in_tes!E28=0,"",RES_hhdet_in_tes!E28/RES_hhdet_in_fec!E28)</f>
        <v>2.7304609828002291</v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2.9149677324398513</v>
      </c>
      <c r="H28" s="124">
        <f>IF(RES_hhdet_in_tes!H28=0,"",RES_hhdet_in_tes!H28/RES_hhdet_in_fec!H28)</f>
        <v>3.0084300861027562</v>
      </c>
      <c r="I28" s="124">
        <f>IF(RES_hhdet_in_tes!I28=0,"",RES_hhdet_in_tes!I28/RES_hhdet_in_fec!I28)</f>
        <v>3.1028506558168942</v>
      </c>
      <c r="J28" s="124">
        <f>IF(RES_hhdet_in_tes!J28=0,"",RES_hhdet_in_tes!J28/RES_hhdet_in_fec!J28)</f>
        <v>3.1990009635709922</v>
      </c>
      <c r="K28" s="124">
        <f>IF(RES_hhdet_in_tes!K28=0,"",RES_hhdet_in_tes!K28/RES_hhdet_in_fec!K28)</f>
        <v>3.297529721529207</v>
      </c>
      <c r="L28" s="124">
        <f>IF(RES_hhdet_in_tes!L28=0,"",RES_hhdet_in_tes!L28/RES_hhdet_in_fec!L28)</f>
        <v>3.3985973199755088</v>
      </c>
      <c r="M28" s="124">
        <f>IF(RES_hhdet_in_tes!M28=0,"",RES_hhdet_in_tes!M28/RES_hhdet_in_fec!M28)</f>
        <v>3.5193130428395003</v>
      </c>
      <c r="N28" s="124">
        <f>IF(RES_hhdet_in_tes!N28=0,"",RES_hhdet_in_tes!N28/RES_hhdet_in_fec!N28)</f>
        <v>3.6652760751088618</v>
      </c>
      <c r="O28" s="124">
        <f>IF(RES_hhdet_in_tes!O28=0,"",RES_hhdet_in_tes!O28/RES_hhdet_in_fec!O28)</f>
        <v>3.8395819139485954</v>
      </c>
      <c r="P28" s="124">
        <f>IF(RES_hhdet_in_tes!P28=0,"",RES_hhdet_in_tes!P28/RES_hhdet_in_fec!P28)</f>
        <v>4.0286128428267274</v>
      </c>
      <c r="Q28" s="124">
        <f>IF(RES_hhdet_in_tes!Q28=0,"",RES_hhdet_in_tes!Q28/RES_hhdet_in_fec!Q28)</f>
        <v>4.1910629203818237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4.566490154206587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2.5479820334816665</v>
      </c>
      <c r="D29" s="111">
        <f>IF(RES_hhdet_in_tes!D29=0,"",RES_hhdet_in_tes!D29/RES_hhdet_in_fec!D29)</f>
        <v>2.6387423561279824</v>
      </c>
      <c r="E29" s="111">
        <f>IF(RES_hhdet_in_tes!E29=0,"",RES_hhdet_in_tes!E29/RES_hhdet_in_fec!E29)</f>
        <v>2.7304609828002291</v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2.9149677324398513</v>
      </c>
      <c r="H29" s="111">
        <f>IF(RES_hhdet_in_tes!H29=0,"",RES_hhdet_in_tes!H29/RES_hhdet_in_fec!H29)</f>
        <v>3.0084300861027562</v>
      </c>
      <c r="I29" s="111">
        <f>IF(RES_hhdet_in_tes!I29=0,"",RES_hhdet_in_tes!I29/RES_hhdet_in_fec!I29)</f>
        <v>3.1028506558168942</v>
      </c>
      <c r="J29" s="111">
        <f>IF(RES_hhdet_in_tes!J29=0,"",RES_hhdet_in_tes!J29/RES_hhdet_in_fec!J29)</f>
        <v>3.1990009635709922</v>
      </c>
      <c r="K29" s="111">
        <f>IF(RES_hhdet_in_tes!K29=0,"",RES_hhdet_in_tes!K29/RES_hhdet_in_fec!K29)</f>
        <v>3.297529721529207</v>
      </c>
      <c r="L29" s="111">
        <f>IF(RES_hhdet_in_tes!L29=0,"",RES_hhdet_in_tes!L29/RES_hhdet_in_fec!L29)</f>
        <v>3.3985973199755088</v>
      </c>
      <c r="M29" s="111">
        <f>IF(RES_hhdet_in_tes!M29=0,"",RES_hhdet_in_tes!M29/RES_hhdet_in_fec!M29)</f>
        <v>3.5193130428395003</v>
      </c>
      <c r="N29" s="111">
        <f>IF(RES_hhdet_in_tes!N29=0,"",RES_hhdet_in_tes!N29/RES_hhdet_in_fec!N29)</f>
        <v>3.6652760751088618</v>
      </c>
      <c r="O29" s="111">
        <f>IF(RES_hhdet_in_tes!O29=0,"",RES_hhdet_in_tes!O29/RES_hhdet_in_fec!O29)</f>
        <v>3.8395819139485954</v>
      </c>
      <c r="P29" s="111">
        <f>IF(RES_hhdet_in_tes!P29=0,"",RES_hhdet_in_tes!P29/RES_hhdet_in_fec!P29)</f>
        <v>4.0286128428267274</v>
      </c>
      <c r="Q29" s="111">
        <f>IF(RES_hhdet_in_tes!Q29=0,"",RES_hhdet_in_tes!Q29/RES_hhdet_in_fec!Q29)</f>
        <v>4.1910629203818237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4.566490154206587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0.53215546062400232</v>
      </c>
      <c r="D30" s="124">
        <f>IF(RES_hhdet_in_tes!D30=0,"",RES_hhdet_in_tes!D30/RES_hhdet_in_fec!D30)</f>
        <v>0.57710015865325137</v>
      </c>
      <c r="E30" s="124">
        <f>IF(RES_hhdet_in_tes!E30=0,"",RES_hhdet_in_tes!E30/RES_hhdet_in_fec!E30)</f>
        <v>0.54897180333941387</v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0.55559127046525025</v>
      </c>
      <c r="H30" s="124">
        <f>IF(RES_hhdet_in_tes!H30=0,"",RES_hhdet_in_tes!H30/RES_hhdet_in_fec!H30)</f>
        <v>0.55557937699407489</v>
      </c>
      <c r="I30" s="124">
        <f>IF(RES_hhdet_in_tes!I30=0,"",RES_hhdet_in_tes!I30/RES_hhdet_in_fec!I30)</f>
        <v>0.57580269050471156</v>
      </c>
      <c r="J30" s="124">
        <f>IF(RES_hhdet_in_tes!J30=0,"",RES_hhdet_in_tes!J30/RES_hhdet_in_fec!J30)</f>
        <v>0.57910620506444321</v>
      </c>
      <c r="K30" s="124">
        <f>IF(RES_hhdet_in_tes!K30=0,"",RES_hhdet_in_tes!K30/RES_hhdet_in_fec!K30)</f>
        <v>0.67228560627023659</v>
      </c>
      <c r="L30" s="124">
        <f>IF(RES_hhdet_in_tes!L30=0,"",RES_hhdet_in_tes!L30/RES_hhdet_in_fec!L30)</f>
        <v>0.90466026471774219</v>
      </c>
      <c r="M30" s="124">
        <f>IF(RES_hhdet_in_tes!M30=0,"",RES_hhdet_in_tes!M30/RES_hhdet_in_fec!M30)</f>
        <v>0.64474784304741051</v>
      </c>
      <c r="N30" s="124">
        <f>IF(RES_hhdet_in_tes!N30=0,"",RES_hhdet_in_tes!N30/RES_hhdet_in_fec!N30)</f>
        <v>0.73599761909080308</v>
      </c>
      <c r="O30" s="124">
        <f>IF(RES_hhdet_in_tes!O30=0,"",RES_hhdet_in_tes!O30/RES_hhdet_in_fec!O30)</f>
        <v>0.58283987919633706</v>
      </c>
      <c r="P30" s="124">
        <f>IF(RES_hhdet_in_tes!P30=0,"",RES_hhdet_in_tes!P30/RES_hhdet_in_fec!P30)</f>
        <v>0.66496182281741067</v>
      </c>
      <c r="Q30" s="124">
        <f>IF(RES_hhdet_in_tes!Q30=0,"",RES_hhdet_in_tes!Q30/RES_hhdet_in_fec!Q30)</f>
        <v>0.68896964949422368</v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0.64066370535695338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0.71515273766079035</v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0.53215546062400232</v>
      </c>
      <c r="D35" s="112">
        <f>IF(RES_hhdet_in_tes!D35=0,"",RES_hhdet_in_tes!D35/RES_hhdet_in_fec!D35)</f>
        <v>0.53381487789631299</v>
      </c>
      <c r="E35" s="112">
        <f>IF(RES_hhdet_in_tes!E35=0,"",RES_hhdet_in_tes!E35/RES_hhdet_in_fec!E35)</f>
        <v>0.53560192782473781</v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0.5393289254108784</v>
      </c>
      <c r="H35" s="112">
        <f>IF(RES_hhdet_in_tes!H35=0,"",RES_hhdet_in_tes!H35/RES_hhdet_in_fec!H35)</f>
        <v>0.54135890659388353</v>
      </c>
      <c r="I35" s="112">
        <f>IF(RES_hhdet_in_tes!I35=0,"",RES_hhdet_in_tes!I35/RES_hhdet_in_fec!I35)</f>
        <v>0.54352249630271499</v>
      </c>
      <c r="J35" s="112">
        <f>IF(RES_hhdet_in_tes!J35=0,"",RES_hhdet_in_tes!J35/RES_hhdet_in_fec!J35)</f>
        <v>0.54592540456334571</v>
      </c>
      <c r="K35" s="112">
        <f>IF(RES_hhdet_in_tes!K35=0,"",RES_hhdet_in_tes!K35/RES_hhdet_in_fec!K35)</f>
        <v>0.54866131163222265</v>
      </c>
      <c r="L35" s="112">
        <f>IF(RES_hhdet_in_tes!L35=0,"",RES_hhdet_in_tes!L35/RES_hhdet_in_fec!L35)</f>
        <v>0.55176300440486814</v>
      </c>
      <c r="M35" s="112">
        <f>IF(RES_hhdet_in_tes!M35=0,"",RES_hhdet_in_tes!M35/RES_hhdet_in_fec!M35)</f>
        <v>0.55737968238920033</v>
      </c>
      <c r="N35" s="112">
        <f>IF(RES_hhdet_in_tes!N35=0,"",RES_hhdet_in_tes!N35/RES_hhdet_in_fec!N35)</f>
        <v>0.56645567155896503</v>
      </c>
      <c r="O35" s="112">
        <f>IF(RES_hhdet_in_tes!O35=0,"",RES_hhdet_in_tes!O35/RES_hhdet_in_fec!O35)</f>
        <v>0.58020195981128986</v>
      </c>
      <c r="P35" s="112">
        <f>IF(RES_hhdet_in_tes!P35=0,"",RES_hhdet_in_tes!P35/RES_hhdet_in_fec!P35)</f>
        <v>0.59808411621186075</v>
      </c>
      <c r="Q35" s="112">
        <f>IF(RES_hhdet_in_tes!Q35=0,"",RES_hhdet_in_tes!Q35/RES_hhdet_in_fec!Q35)</f>
        <v>0.61563081233007366</v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0.64066370535695338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0.67414462443270751</v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0.8678339681584426</v>
      </c>
      <c r="E36" s="113">
        <f>IF(RES_hhdet_in_tes!E36=0,"",RES_hhdet_in_tes!E36/RES_hhdet_in_fec!E36)</f>
        <v>0.86876454608188458</v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0.87034318836625357</v>
      </c>
      <c r="H36" s="113">
        <f>IF(RES_hhdet_in_tes!H36=0,"",RES_hhdet_in_tes!H36/RES_hhdet_in_fec!H36)</f>
        <v>0.87143119824104076</v>
      </c>
      <c r="I36" s="113">
        <f>IF(RES_hhdet_in_tes!I36=0,"",RES_hhdet_in_tes!I36/RES_hhdet_in_fec!I36)</f>
        <v>0.87276186600684291</v>
      </c>
      <c r="J36" s="113">
        <f>IF(RES_hhdet_in_tes!J36=0,"",RES_hhdet_in_tes!J36/RES_hhdet_in_fec!J36)</f>
        <v>0.8735668862873891</v>
      </c>
      <c r="K36" s="113">
        <f>IF(RES_hhdet_in_tes!K36=0,"",RES_hhdet_in_tes!K36/RES_hhdet_in_fec!K36)</f>
        <v>0.73015092609832266</v>
      </c>
      <c r="L36" s="113">
        <f>IF(RES_hhdet_in_tes!L36=0,"",RES_hhdet_in_tes!L36/RES_hhdet_in_fec!L36)</f>
        <v>0.92193749137991132</v>
      </c>
      <c r="M36" s="113">
        <f>IF(RES_hhdet_in_tes!M36=0,"",RES_hhdet_in_tes!M36/RES_hhdet_in_fec!M36)</f>
        <v>0.87806895597263757</v>
      </c>
      <c r="N36" s="113">
        <f>IF(RES_hhdet_in_tes!N36=0,"",RES_hhdet_in_tes!N36/RES_hhdet_in_fec!N36)</f>
        <v>0.88173516655058026</v>
      </c>
      <c r="O36" s="113">
        <f>IF(RES_hhdet_in_tes!O36=0,"",RES_hhdet_in_tes!O36/RES_hhdet_in_fec!O36)</f>
        <v>0.91464099210339633</v>
      </c>
      <c r="P36" s="113">
        <f>IF(RES_hhdet_in_tes!P36=0,"",RES_hhdet_in_tes!P36/RES_hhdet_in_fec!P36)</f>
        <v>0.93749149347622907</v>
      </c>
      <c r="Q36" s="113">
        <f>IF(RES_hhdet_in_tes!Q36=0,"",RES_hhdet_in_tes!Q36/RES_hhdet_in_fec!Q36)</f>
        <v>0.93150705964003444</v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0.93309393367351534</v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0.53381487789631299</v>
      </c>
      <c r="E37" s="111">
        <f>IF(RES_hhdet_in_tes!E37=0,"",RES_hhdet_in_tes!E37/RES_hhdet_in_fec!E37)</f>
        <v>0.53560192782473781</v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0.5393289254108784</v>
      </c>
      <c r="H37" s="111">
        <f>IF(RES_hhdet_in_tes!H37=0,"",RES_hhdet_in_tes!H37/RES_hhdet_in_fec!H37)</f>
        <v>0.54135890659388353</v>
      </c>
      <c r="I37" s="111">
        <f>IF(RES_hhdet_in_tes!I37=0,"",RES_hhdet_in_tes!I37/RES_hhdet_in_fec!I37)</f>
        <v>0.54352249630271499</v>
      </c>
      <c r="J37" s="111">
        <f>IF(RES_hhdet_in_tes!J37=0,"",RES_hhdet_in_tes!J37/RES_hhdet_in_fec!J37)</f>
        <v>0.54592540456334571</v>
      </c>
      <c r="K37" s="111">
        <f>IF(RES_hhdet_in_tes!K37=0,"",RES_hhdet_in_tes!K37/RES_hhdet_in_fec!K37)</f>
        <v>0.54866131163222265</v>
      </c>
      <c r="L37" s="111">
        <f>IF(RES_hhdet_in_tes!L37=0,"",RES_hhdet_in_tes!L37/RES_hhdet_in_fec!L37)</f>
        <v>0.55176300440486814</v>
      </c>
      <c r="M37" s="111">
        <f>IF(RES_hhdet_in_tes!M37=0,"",RES_hhdet_in_tes!M37/RES_hhdet_in_fec!M37)</f>
        <v>0.55737968238920033</v>
      </c>
      <c r="N37" s="111">
        <f>IF(RES_hhdet_in_tes!N37=0,"",RES_hhdet_in_tes!N37/RES_hhdet_in_fec!N37)</f>
        <v>0.56645567155896503</v>
      </c>
      <c r="O37" s="111">
        <f>IF(RES_hhdet_in_tes!O37=0,"",RES_hhdet_in_tes!O37/RES_hhdet_in_fec!O37)</f>
        <v>0.58020195981128986</v>
      </c>
      <c r="P37" s="111">
        <f>IF(RES_hhdet_in_tes!P37=0,"",RES_hhdet_in_tes!P37/RES_hhdet_in_fec!P37)</f>
        <v>0.59808411621186075</v>
      </c>
      <c r="Q37" s="111">
        <f>IF(RES_hhdet_in_tes!Q37=0,"",RES_hhdet_in_tes!Q37/RES_hhdet_in_fec!Q37)</f>
        <v>0.61563081233007366</v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0.67414462443270751</v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0.60679968954245211</v>
      </c>
      <c r="D39" s="124">
        <f>IF(RES_hhdet_in_tes!D39=0,"",RES_hhdet_in_tes!D39/RES_hhdet_in_fec!D39)</f>
        <v>0.64106262251921986</v>
      </c>
      <c r="E39" s="124">
        <f>IF(RES_hhdet_in_tes!E39=0,"",RES_hhdet_in_tes!E39/RES_hhdet_in_fec!E39)</f>
        <v>0.64147761998062358</v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0.61630914406301973</v>
      </c>
      <c r="H39" s="124">
        <f>IF(RES_hhdet_in_tes!H39=0,"",RES_hhdet_in_tes!H39/RES_hhdet_in_fec!H39)</f>
        <v>0.61181725121591812</v>
      </c>
      <c r="I39" s="124">
        <f>IF(RES_hhdet_in_tes!I39=0,"",RES_hhdet_in_tes!I39/RES_hhdet_in_fec!I39)</f>
        <v>0.59921380901853372</v>
      </c>
      <c r="J39" s="124">
        <f>IF(RES_hhdet_in_tes!J39=0,"",RES_hhdet_in_tes!J39/RES_hhdet_in_fec!J39)</f>
        <v>0.60320372853780491</v>
      </c>
      <c r="K39" s="124">
        <f>IF(RES_hhdet_in_tes!K39=0,"",RES_hhdet_in_tes!K39/RES_hhdet_in_fec!K39)</f>
        <v>0.61833465226618933</v>
      </c>
      <c r="L39" s="124">
        <f>IF(RES_hhdet_in_tes!L39=0,"",RES_hhdet_in_tes!L39/RES_hhdet_in_fec!L39)</f>
        <v>0.65406143767284375</v>
      </c>
      <c r="M39" s="124">
        <f>IF(RES_hhdet_in_tes!M39=0,"",RES_hhdet_in_tes!M39/RES_hhdet_in_fec!M39)</f>
        <v>0.64420929241540736</v>
      </c>
      <c r="N39" s="124">
        <f>IF(RES_hhdet_in_tes!N39=0,"",RES_hhdet_in_tes!N39/RES_hhdet_in_fec!N39)</f>
        <v>0.60954607926619664</v>
      </c>
      <c r="O39" s="124">
        <f>IF(RES_hhdet_in_tes!O39=0,"",RES_hhdet_in_tes!O39/RES_hhdet_in_fec!O39)</f>
        <v>0.63440140776984222</v>
      </c>
      <c r="P39" s="124">
        <f>IF(RES_hhdet_in_tes!P39=0,"",RES_hhdet_in_tes!P39/RES_hhdet_in_fec!P39)</f>
        <v>0.65001502763849917</v>
      </c>
      <c r="Q39" s="124">
        <f>IF(RES_hhdet_in_tes!Q39=0,"",RES_hhdet_in_tes!Q39/RES_hhdet_in_fec!Q39)</f>
        <v>0.63897004060087326</v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0.59789045011712938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0.66111905129364512</v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0.58694145652632412</v>
      </c>
      <c r="D40" s="111">
        <f>IF(RES_hhdet_in_tes!D40=0,"",RES_hhdet_in_tes!D40/RES_hhdet_in_fec!D40)</f>
        <v>0.58760347069392005</v>
      </c>
      <c r="E40" s="111">
        <f>IF(RES_hhdet_in_tes!E40=0,"",RES_hhdet_in_tes!E40/RES_hhdet_in_fec!E40)</f>
        <v>0.58825614844423335</v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0.58955035935807909</v>
      </c>
      <c r="H40" s="111">
        <f>IF(RES_hhdet_in_tes!H40=0,"",RES_hhdet_in_tes!H40/RES_hhdet_in_fec!H40)</f>
        <v>0.59018546388255644</v>
      </c>
      <c r="I40" s="111">
        <f>IF(RES_hhdet_in_tes!I40=0,"",RES_hhdet_in_tes!I40/RES_hhdet_in_fec!I40)</f>
        <v>0.59081106170463227</v>
      </c>
      <c r="J40" s="111">
        <f>IF(RES_hhdet_in_tes!J40=0,"",RES_hhdet_in_tes!J40/RES_hhdet_in_fec!J40)</f>
        <v>0.59141975872243913</v>
      </c>
      <c r="K40" s="111">
        <f>IF(RES_hhdet_in_tes!K40=0,"",RES_hhdet_in_tes!K40/RES_hhdet_in_fec!K40)</f>
        <v>0.59200526800450892</v>
      </c>
      <c r="L40" s="111">
        <f>IF(RES_hhdet_in_tes!L40=0,"",RES_hhdet_in_tes!L40/RES_hhdet_in_fec!L40)</f>
        <v>0.5925659075389228</v>
      </c>
      <c r="M40" s="111">
        <f>IF(RES_hhdet_in_tes!M40=0,"",RES_hhdet_in_tes!M40/RES_hhdet_in_fec!M40)</f>
        <v>0.59286760583562403</v>
      </c>
      <c r="N40" s="111">
        <f>IF(RES_hhdet_in_tes!N40=0,"",RES_hhdet_in_tes!N40/RES_hhdet_in_fec!N40)</f>
        <v>0.59286760583562392</v>
      </c>
      <c r="O40" s="111">
        <f>IF(RES_hhdet_in_tes!O40=0,"",RES_hhdet_in_tes!O40/RES_hhdet_in_fec!O40)</f>
        <v>0.59286760583562381</v>
      </c>
      <c r="P40" s="111">
        <f>IF(RES_hhdet_in_tes!P40=0,"",RES_hhdet_in_tes!P40/RES_hhdet_in_fec!P40)</f>
        <v>0.59286760583562392</v>
      </c>
      <c r="Q40" s="111">
        <f>IF(RES_hhdet_in_tes!Q40=0,"",RES_hhdet_in_tes!Q40/RES_hhdet_in_fec!Q40)</f>
        <v>0.59286760583562392</v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0.59789045011712938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0.6087992690578431</v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0.74963866077981045</v>
      </c>
      <c r="D41" s="45">
        <f>IF(RES_hhdet_in_tes!D41=0,"",RES_hhdet_in_tes!D41/RES_hhdet_in_fec!D41)</f>
        <v>0.75111029267831175</v>
      </c>
      <c r="E41" s="45">
        <f>IF(RES_hhdet_in_tes!E41=0,"",RES_hhdet_in_tes!E41/RES_hhdet_in_fec!E41)</f>
        <v>0.75263634195745344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0.75575339682633935</v>
      </c>
      <c r="H41" s="45">
        <f>IF(RES_hhdet_in_tes!H41=0,"",RES_hhdet_in_tes!H41/RES_hhdet_in_fec!H41)</f>
        <v>0.75738187178874483</v>
      </c>
      <c r="I41" s="45">
        <f>IF(RES_hhdet_in_tes!I41=0,"",RES_hhdet_in_tes!I41/RES_hhdet_in_fec!I41)</f>
        <v>0.75906575663992892</v>
      </c>
      <c r="J41" s="45">
        <f>IF(RES_hhdet_in_tes!J41=0,"",RES_hhdet_in_tes!J41/RES_hhdet_in_fec!J41)</f>
        <v>0.76084814796005273</v>
      </c>
      <c r="K41" s="45">
        <f>IF(RES_hhdet_in_tes!K41=0,"",RES_hhdet_in_tes!K41/RES_hhdet_in_fec!K41)</f>
        <v>0.76276568917800136</v>
      </c>
      <c r="L41" s="45">
        <f>IF(RES_hhdet_in_tes!L41=0,"",RES_hhdet_in_tes!L41/RES_hhdet_in_fec!L41)</f>
        <v>0.7648281839133062</v>
      </c>
      <c r="M41" s="45">
        <f>IF(RES_hhdet_in_tes!M41=0,"",RES_hhdet_in_tes!M41/RES_hhdet_in_fec!M41)</f>
        <v>0.76763427455739675</v>
      </c>
      <c r="N41" s="45">
        <f>IF(RES_hhdet_in_tes!N41=0,"",RES_hhdet_in_tes!N41/RES_hhdet_in_fec!N41)</f>
        <v>0.77135370837251038</v>
      </c>
      <c r="O41" s="45">
        <f>IF(RES_hhdet_in_tes!O41=0,"",RES_hhdet_in_tes!O41/RES_hhdet_in_fec!O41)</f>
        <v>0.77639922229162606</v>
      </c>
      <c r="P41" s="45">
        <f>IF(RES_hhdet_in_tes!P41=0,"",RES_hhdet_in_tes!P41/RES_hhdet_in_fec!P41)</f>
        <v>0.78298758947712566</v>
      </c>
      <c r="Q41" s="45">
        <f>IF(RES_hhdet_in_tes!Q41=0,"",RES_hhdet_in_tes!Q41/RES_hhdet_in_fec!Q41)</f>
        <v>0.79147911699189022</v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0.86007250212857411</v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0.64170650935257478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0.56572307157943258</v>
      </c>
      <c r="I43" s="119">
        <f>IF(RES_hhdet_in_tes!I43=0,"",RES_hhdet_in_tes!I43/RES_hhdet_in_fec!I43)</f>
        <v>0.6227031426054056</v>
      </c>
      <c r="J43" s="119">
        <f>IF(RES_hhdet_in_tes!J43=0,"",RES_hhdet_in_tes!J43/RES_hhdet_in_fec!J43)</f>
        <v>0.62802771638131094</v>
      </c>
      <c r="K43" s="119">
        <f>IF(RES_hhdet_in_tes!K43=0,"",RES_hhdet_in_tes!K43/RES_hhdet_in_fec!K43)</f>
        <v>0.70672602081320712</v>
      </c>
      <c r="L43" s="119">
        <f>IF(RES_hhdet_in_tes!L43=0,"",RES_hhdet_in_tes!L43/RES_hhdet_in_fec!L43)</f>
        <v>0.83278646181596794</v>
      </c>
      <c r="M43" s="119">
        <f>IF(RES_hhdet_in_tes!M43=0,"",RES_hhdet_in_tes!M43/RES_hhdet_in_fec!M43)</f>
        <v>0.68912331472817967</v>
      </c>
      <c r="N43" s="119">
        <f>IF(RES_hhdet_in_tes!N43=0,"",RES_hhdet_in_tes!N43/RES_hhdet_in_fec!N43)</f>
        <v>0.77889356036581903</v>
      </c>
      <c r="O43" s="119">
        <f>IF(RES_hhdet_in_tes!O43=0,"",RES_hhdet_in_tes!O43/RES_hhdet_in_fec!O43)</f>
        <v>0.67526557758503336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>
        <f>IF(RES_hhdet_in_tes!V43=0,"",RES_hhdet_in_tes!V43/RES_hhdet_in_fec!V43)</f>
        <v>0.82875507646898317</v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0.50410369016732159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0.53306232054206204</v>
      </c>
      <c r="I44" s="124">
        <f>IF(RES_hhdet_in_tes!I44=0,"",RES_hhdet_in_tes!I44/RES_hhdet_in_fec!I44)</f>
        <v>0.53900548177240704</v>
      </c>
      <c r="J44" s="124">
        <f>IF(RES_hhdet_in_tes!J44=0,"",RES_hhdet_in_tes!J44/RES_hhdet_in_fec!J44)</f>
        <v>0.5456504492951133</v>
      </c>
      <c r="K44" s="124">
        <f>IF(RES_hhdet_in_tes!K44=0,"",RES_hhdet_in_tes!K44/RES_hhdet_in_fec!K44)</f>
        <v>0.55255541312043877</v>
      </c>
      <c r="L44" s="124">
        <f>IF(RES_hhdet_in_tes!L44=0,"",RES_hhdet_in_tes!L44/RES_hhdet_in_fec!L44)</f>
        <v>0.56037583077930764</v>
      </c>
      <c r="M44" s="124">
        <f>IF(RES_hhdet_in_tes!M44=0,"",RES_hhdet_in_tes!M44/RES_hhdet_in_fec!M44)</f>
        <v>0.5722227137688809</v>
      </c>
      <c r="N44" s="124">
        <f>IF(RES_hhdet_in_tes!N44=0,"",RES_hhdet_in_tes!N44/RES_hhdet_in_fec!N44)</f>
        <v>0.58850903608751481</v>
      </c>
      <c r="O44" s="124">
        <f>IF(RES_hhdet_in_tes!O44=0,"",RES_hhdet_in_tes!O44/RES_hhdet_in_fec!O44)</f>
        <v>0.61338634027838967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>
        <f>IF(RES_hhdet_in_tes!V44=0,"",RES_hhdet_in_tes!V44/RES_hhdet_in_fec!V44)</f>
        <v>0.69729795844419884</v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0.49915607638758597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0.52762820228213259</v>
      </c>
      <c r="I45" s="111">
        <f>IF(RES_hhdet_in_tes!I45=0,"",RES_hhdet_in_tes!I45/RES_hhdet_in_fec!I45)</f>
        <v>0.5337360432662196</v>
      </c>
      <c r="J45" s="111">
        <f>IF(RES_hhdet_in_tes!J45=0,"",RES_hhdet_in_tes!J45/RES_hhdet_in_fec!J45)</f>
        <v>0.54020486345253949</v>
      </c>
      <c r="K45" s="111">
        <f>IF(RES_hhdet_in_tes!K45=0,"",RES_hhdet_in_tes!K45/RES_hhdet_in_fec!K45)</f>
        <v>0.54718345932543</v>
      </c>
      <c r="L45" s="111">
        <f>IF(RES_hhdet_in_tes!L45=0,"",RES_hhdet_in_tes!L45/RES_hhdet_in_fec!L45)</f>
        <v>0.55469901740494798</v>
      </c>
      <c r="M45" s="111">
        <f>IF(RES_hhdet_in_tes!M45=0,"",RES_hhdet_in_tes!M45/RES_hhdet_in_fec!M45)</f>
        <v>0.56674653299650379</v>
      </c>
      <c r="N45" s="111">
        <f>IF(RES_hhdet_in_tes!N45=0,"",RES_hhdet_in_tes!N45/RES_hhdet_in_fec!N45)</f>
        <v>0.58449086575683462</v>
      </c>
      <c r="O45" s="111">
        <f>IF(RES_hhdet_in_tes!O45=0,"",RES_hhdet_in_tes!O45/RES_hhdet_in_fec!O45)</f>
        <v>0.60859124110623608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>
        <f>IF(RES_hhdet_in_tes!V45=0,"",RES_hhdet_in_tes!V45/RES_hhdet_in_fec!V45)</f>
        <v>0.69265981732621251</v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2.5479820334816665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>
        <f>IF(RES_hhdet_in_tes!I47=0,"",RES_hhdet_in_tes!I47/RES_hhdet_in_fec!I47)</f>
        <v>3.1028506558168942</v>
      </c>
      <c r="J47" s="124">
        <f>IF(RES_hhdet_in_tes!J47=0,"",RES_hhdet_in_tes!J47/RES_hhdet_in_fec!J47)</f>
        <v>3.1990009635709922</v>
      </c>
      <c r="K47" s="124">
        <f>IF(RES_hhdet_in_tes!K47=0,"",RES_hhdet_in_tes!K47/RES_hhdet_in_fec!K47)</f>
        <v>3.297529721529207</v>
      </c>
      <c r="L47" s="124">
        <f>IF(RES_hhdet_in_tes!L47=0,"",RES_hhdet_in_tes!L47/RES_hhdet_in_fec!L47)</f>
        <v>3.3985973199755088</v>
      </c>
      <c r="M47" s="124">
        <f>IF(RES_hhdet_in_tes!M47=0,"",RES_hhdet_in_tes!M47/RES_hhdet_in_fec!M47)</f>
        <v>3.5193130428395003</v>
      </c>
      <c r="N47" s="124">
        <f>IF(RES_hhdet_in_tes!N47=0,"",RES_hhdet_in_tes!N47/RES_hhdet_in_fec!N47)</f>
        <v>3.6652760751088618</v>
      </c>
      <c r="O47" s="124">
        <f>IF(RES_hhdet_in_tes!O47=0,"",RES_hhdet_in_tes!O47/RES_hhdet_in_fec!O47)</f>
        <v>3.8395819139485958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>
        <f>IF(RES_hhdet_in_tes!V47=0,"",RES_hhdet_in_tes!V47/RES_hhdet_in_fec!V47)</f>
        <v>4.566490154206587</v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2.5479820334816665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>
        <f>IF(RES_hhdet_in_tes!I48=0,"",RES_hhdet_in_tes!I48/RES_hhdet_in_fec!I48)</f>
        <v>3.1028506558168942</v>
      </c>
      <c r="J48" s="111">
        <f>IF(RES_hhdet_in_tes!J48=0,"",RES_hhdet_in_tes!J48/RES_hhdet_in_fec!J48)</f>
        <v>3.1990009635709922</v>
      </c>
      <c r="K48" s="111">
        <f>IF(RES_hhdet_in_tes!K48=0,"",RES_hhdet_in_tes!K48/RES_hhdet_in_fec!K48)</f>
        <v>3.297529721529207</v>
      </c>
      <c r="L48" s="111">
        <f>IF(RES_hhdet_in_tes!L48=0,"",RES_hhdet_in_tes!L48/RES_hhdet_in_fec!L48)</f>
        <v>3.3985973199755088</v>
      </c>
      <c r="M48" s="111">
        <f>IF(RES_hhdet_in_tes!M48=0,"",RES_hhdet_in_tes!M48/RES_hhdet_in_fec!M48)</f>
        <v>3.5193130428395003</v>
      </c>
      <c r="N48" s="111">
        <f>IF(RES_hhdet_in_tes!N48=0,"",RES_hhdet_in_tes!N48/RES_hhdet_in_fec!N48)</f>
        <v>3.6652760751088618</v>
      </c>
      <c r="O48" s="111">
        <f>IF(RES_hhdet_in_tes!O48=0,"",RES_hhdet_in_tes!O48/RES_hhdet_in_fec!O48)</f>
        <v>3.8395819139485958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>
        <f>IF(RES_hhdet_in_tes!V48=0,"",RES_hhdet_in_tes!V48/RES_hhdet_in_fec!V48)</f>
        <v>4.566490154206587</v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0.53215546062400232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0.55299696397234666</v>
      </c>
      <c r="I49" s="124">
        <f>IF(RES_hhdet_in_tes!I49=0,"",RES_hhdet_in_tes!I49/RES_hhdet_in_fec!I49)</f>
        <v>0.57565486307476754</v>
      </c>
      <c r="J49" s="124">
        <f>IF(RES_hhdet_in_tes!J49=0,"",RES_hhdet_in_tes!J49/RES_hhdet_in_fec!J49)</f>
        <v>0.5796409492940845</v>
      </c>
      <c r="K49" s="124">
        <f>IF(RES_hhdet_in_tes!K49=0,"",RES_hhdet_in_tes!K49/RES_hhdet_in_fec!K49)</f>
        <v>0.67197100665817899</v>
      </c>
      <c r="L49" s="124">
        <f>IF(RES_hhdet_in_tes!L49=0,"",RES_hhdet_in_tes!L49/RES_hhdet_in_fec!L49)</f>
        <v>0.90048521895747269</v>
      </c>
      <c r="M49" s="124">
        <f>IF(RES_hhdet_in_tes!M49=0,"",RES_hhdet_in_tes!M49/RES_hhdet_in_fec!M49)</f>
        <v>0.64607748333584725</v>
      </c>
      <c r="N49" s="124">
        <f>IF(RES_hhdet_in_tes!N49=0,"",RES_hhdet_in_tes!N49/RES_hhdet_in_fec!N49)</f>
        <v>0.73748376535999649</v>
      </c>
      <c r="O49" s="124">
        <f>IF(RES_hhdet_in_tes!O49=0,"",RES_hhdet_in_tes!O49/RES_hhdet_in_fec!O49)</f>
        <v>0.58321422617044083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>
        <f>IF(RES_hhdet_in_tes!V49=0,"",RES_hhdet_in_tes!V49/RES_hhdet_in_fec!V49)</f>
        <v>0.70991671991662086</v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0.53215546062400232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0.54135890659388353</v>
      </c>
      <c r="I54" s="112">
        <f>IF(RES_hhdet_in_tes!I54=0,"",RES_hhdet_in_tes!I54/RES_hhdet_in_fec!I54)</f>
        <v>0.54352249630271499</v>
      </c>
      <c r="J54" s="112">
        <f>IF(RES_hhdet_in_tes!J54=0,"",RES_hhdet_in_tes!J54/RES_hhdet_in_fec!J54)</f>
        <v>0.54592540456334571</v>
      </c>
      <c r="K54" s="112">
        <f>IF(RES_hhdet_in_tes!K54=0,"",RES_hhdet_in_tes!K54/RES_hhdet_in_fec!K54)</f>
        <v>0.54866131163222265</v>
      </c>
      <c r="L54" s="112">
        <f>IF(RES_hhdet_in_tes!L54=0,"",RES_hhdet_in_tes!L54/RES_hhdet_in_fec!L54)</f>
        <v>0.55176300440486814</v>
      </c>
      <c r="M54" s="112">
        <f>IF(RES_hhdet_in_tes!M54=0,"",RES_hhdet_in_tes!M54/RES_hhdet_in_fec!M54)</f>
        <v>0.55737968238920033</v>
      </c>
      <c r="N54" s="112">
        <f>IF(RES_hhdet_in_tes!N54=0,"",RES_hhdet_in_tes!N54/RES_hhdet_in_fec!N54)</f>
        <v>0.56645567155896503</v>
      </c>
      <c r="O54" s="112">
        <f>IF(RES_hhdet_in_tes!O54=0,"",RES_hhdet_in_tes!O54/RES_hhdet_in_fec!O54)</f>
        <v>0.58020195981128986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>
        <f>IF(RES_hhdet_in_tes!V54=0,"",RES_hhdet_in_tes!V54/RES_hhdet_in_fec!V54)</f>
        <v>0.67414462443270751</v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>
        <f>IF(RES_hhdet_in_tes!H55=0,"",RES_hhdet_in_tes!H55/RES_hhdet_in_fec!H55)</f>
        <v>0.87143119824104076</v>
      </c>
      <c r="I55" s="113">
        <f>IF(RES_hhdet_in_tes!I55=0,"",RES_hhdet_in_tes!I55/RES_hhdet_in_fec!I55)</f>
        <v>0.87276186600684302</v>
      </c>
      <c r="J55" s="113">
        <f>IF(RES_hhdet_in_tes!J55=0,"",RES_hhdet_in_tes!J55/RES_hhdet_in_fec!J55)</f>
        <v>0.87356688628738899</v>
      </c>
      <c r="K55" s="113">
        <f>IF(RES_hhdet_in_tes!K55=0,"",RES_hhdet_in_tes!K55/RES_hhdet_in_fec!K55)</f>
        <v>0.73015092609832288</v>
      </c>
      <c r="L55" s="113">
        <f>IF(RES_hhdet_in_tes!L55=0,"",RES_hhdet_in_tes!L55/RES_hhdet_in_fec!L55)</f>
        <v>0.92193749137991121</v>
      </c>
      <c r="M55" s="113">
        <f>IF(RES_hhdet_in_tes!M55=0,"",RES_hhdet_in_tes!M55/RES_hhdet_in_fec!M55)</f>
        <v>0.87806895597263734</v>
      </c>
      <c r="N55" s="113">
        <f>IF(RES_hhdet_in_tes!N55=0,"",RES_hhdet_in_tes!N55/RES_hhdet_in_fec!N55)</f>
        <v>0.88173516655058026</v>
      </c>
      <c r="O55" s="113">
        <f>IF(RES_hhdet_in_tes!O55=0,"",RES_hhdet_in_tes!O55/RES_hhdet_in_fec!O55)</f>
        <v>0.91464099210339633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0.93309393367351523</v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>
        <f>IF(RES_hhdet_in_tes!H56=0,"",RES_hhdet_in_tes!H56/RES_hhdet_in_fec!H56)</f>
        <v>0.54135890659388353</v>
      </c>
      <c r="I56" s="111">
        <f>IF(RES_hhdet_in_tes!I56=0,"",RES_hhdet_in_tes!I56/RES_hhdet_in_fec!I56)</f>
        <v>0.54352249630271499</v>
      </c>
      <c r="J56" s="111">
        <f>IF(RES_hhdet_in_tes!J56=0,"",RES_hhdet_in_tes!J56/RES_hhdet_in_fec!J56)</f>
        <v>0.54592540456334571</v>
      </c>
      <c r="K56" s="111">
        <f>IF(RES_hhdet_in_tes!K56=0,"",RES_hhdet_in_tes!K56/RES_hhdet_in_fec!K56)</f>
        <v>0.54866131163222265</v>
      </c>
      <c r="L56" s="111">
        <f>IF(RES_hhdet_in_tes!L56=0,"",RES_hhdet_in_tes!L56/RES_hhdet_in_fec!L56)</f>
        <v>0.55176300440486814</v>
      </c>
      <c r="M56" s="111">
        <f>IF(RES_hhdet_in_tes!M56=0,"",RES_hhdet_in_tes!M56/RES_hhdet_in_fec!M56)</f>
        <v>0.55737968238920033</v>
      </c>
      <c r="N56" s="111">
        <f>IF(RES_hhdet_in_tes!N56=0,"",RES_hhdet_in_tes!N56/RES_hhdet_in_fec!N56)</f>
        <v>0.56645567155896503</v>
      </c>
      <c r="O56" s="111">
        <f>IF(RES_hhdet_in_tes!O56=0,"",RES_hhdet_in_tes!O56/RES_hhdet_in_fec!O56)</f>
        <v>0.58020195981128986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0.67414462443270751</v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0.60610340590708855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0.61450600866418281</v>
      </c>
      <c r="I58" s="124">
        <f>IF(RES_hhdet_in_tes!I58=0,"",RES_hhdet_in_tes!I58/RES_hhdet_in_fec!I58)</f>
        <v>0.59909657055766108</v>
      </c>
      <c r="J58" s="124">
        <f>IF(RES_hhdet_in_tes!J58=0,"",RES_hhdet_in_tes!J58/RES_hhdet_in_fec!J58)</f>
        <v>0.60332208198196546</v>
      </c>
      <c r="K58" s="124">
        <f>IF(RES_hhdet_in_tes!K58=0,"",RES_hhdet_in_tes!K58/RES_hhdet_in_fec!K58)</f>
        <v>0.6180448553120601</v>
      </c>
      <c r="L58" s="124">
        <f>IF(RES_hhdet_in_tes!L58=0,"",RES_hhdet_in_tes!L58/RES_hhdet_in_fec!L58)</f>
        <v>0.6527536564737072</v>
      </c>
      <c r="M58" s="124">
        <f>IF(RES_hhdet_in_tes!M58=0,"",RES_hhdet_in_tes!M58/RES_hhdet_in_fec!M58)</f>
        <v>0.64502084581135199</v>
      </c>
      <c r="N58" s="124">
        <f>IF(RES_hhdet_in_tes!N58=0,"",RES_hhdet_in_tes!N58/RES_hhdet_in_fec!N58)</f>
        <v>0.6100819928688398</v>
      </c>
      <c r="O58" s="124">
        <f>IF(RES_hhdet_in_tes!O58=0,"",RES_hhdet_in_tes!O58/RES_hhdet_in_fec!O58)</f>
        <v>0.63405239747549258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>
        <f>IF(RES_hhdet_in_tes!V58=0,"",RES_hhdet_in_tes!V58/RES_hhdet_in_fec!V58)</f>
        <v>0.66417821511088271</v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0.58694145652632412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0.59018546388255644</v>
      </c>
      <c r="I59" s="111">
        <f>IF(RES_hhdet_in_tes!I59=0,"",RES_hhdet_in_tes!I59/RES_hhdet_in_fec!I59)</f>
        <v>0.59081106170463227</v>
      </c>
      <c r="J59" s="111">
        <f>IF(RES_hhdet_in_tes!J59=0,"",RES_hhdet_in_tes!J59/RES_hhdet_in_fec!J59)</f>
        <v>0.59141975872243913</v>
      </c>
      <c r="K59" s="111">
        <f>IF(RES_hhdet_in_tes!K59=0,"",RES_hhdet_in_tes!K59/RES_hhdet_in_fec!K59)</f>
        <v>0.59200526800450892</v>
      </c>
      <c r="L59" s="111">
        <f>IF(RES_hhdet_in_tes!L59=0,"",RES_hhdet_in_tes!L59/RES_hhdet_in_fec!L59)</f>
        <v>0.5925659075389228</v>
      </c>
      <c r="M59" s="111">
        <f>IF(RES_hhdet_in_tes!M59=0,"",RES_hhdet_in_tes!M59/RES_hhdet_in_fec!M59)</f>
        <v>0.59286760583562392</v>
      </c>
      <c r="N59" s="111">
        <f>IF(RES_hhdet_in_tes!N59=0,"",RES_hhdet_in_tes!N59/RES_hhdet_in_fec!N59)</f>
        <v>0.59286760583562392</v>
      </c>
      <c r="O59" s="111">
        <f>IF(RES_hhdet_in_tes!O59=0,"",RES_hhdet_in_tes!O59/RES_hhdet_in_fec!O59)</f>
        <v>0.59286760583562392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>
        <f>IF(RES_hhdet_in_tes!V59=0,"",RES_hhdet_in_tes!V59/RES_hhdet_in_fec!V59)</f>
        <v>0.6087992690578431</v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0.74963866077981034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0.75738187178874494</v>
      </c>
      <c r="I60" s="45">
        <f>IF(RES_hhdet_in_tes!I60=0,"",RES_hhdet_in_tes!I60/RES_hhdet_in_fec!I60)</f>
        <v>0.75906575663992903</v>
      </c>
      <c r="J60" s="45">
        <f>IF(RES_hhdet_in_tes!J60=0,"",RES_hhdet_in_tes!J60/RES_hhdet_in_fec!J60)</f>
        <v>0.76084814796005273</v>
      </c>
      <c r="K60" s="45">
        <f>IF(RES_hhdet_in_tes!K60=0,"",RES_hhdet_in_tes!K60/RES_hhdet_in_fec!K60)</f>
        <v>0.76276568917800136</v>
      </c>
      <c r="L60" s="45">
        <f>IF(RES_hhdet_in_tes!L60=0,"",RES_hhdet_in_tes!L60/RES_hhdet_in_fec!L60)</f>
        <v>0.76482818391330631</v>
      </c>
      <c r="M60" s="45">
        <f>IF(RES_hhdet_in_tes!M60=0,"",RES_hhdet_in_tes!M60/RES_hhdet_in_fec!M60)</f>
        <v>0.76763427455739675</v>
      </c>
      <c r="N60" s="45">
        <f>IF(RES_hhdet_in_tes!N60=0,"",RES_hhdet_in_tes!N60/RES_hhdet_in_fec!N60)</f>
        <v>0.77135370837251038</v>
      </c>
      <c r="O60" s="45">
        <f>IF(RES_hhdet_in_tes!O60=0,"",RES_hhdet_in_tes!O60/RES_hhdet_in_fec!O60)</f>
        <v>0.77639922229162617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>
        <f>IF(RES_hhdet_in_tes!V60=0,"",RES_hhdet_in_tes!V60/RES_hhdet_in_fec!V60)</f>
        <v>0.860072502128574</v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 t="str">
        <f>IF(RES_hhdet_in_tes!C62=0,"",RES_hhdet_in_tes!C62/RES_hhdet_in_fec!C62)</f>
        <v/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 t="str">
        <f>IF(RES_hhdet_in_tes!H62=0,"",RES_hhdet_in_tes!H62/RES_hhdet_in_fec!H62)</f>
        <v/>
      </c>
      <c r="I62" s="119" t="str">
        <f>IF(RES_hhdet_in_tes!I62=0,"",RES_hhdet_in_tes!I62/RES_hhdet_in_fec!I62)</f>
        <v/>
      </c>
      <c r="J62" s="119" t="str">
        <f>IF(RES_hhdet_in_tes!J62=0,"",RES_hhdet_in_tes!J62/RES_hhdet_in_fec!J62)</f>
        <v/>
      </c>
      <c r="K62" s="119" t="str">
        <f>IF(RES_hhdet_in_tes!K62=0,"",RES_hhdet_in_tes!K62/RES_hhdet_in_fec!K62)</f>
        <v/>
      </c>
      <c r="L62" s="119" t="str">
        <f>IF(RES_hhdet_in_tes!L62=0,"",RES_hhdet_in_tes!L62/RES_hhdet_in_fec!L62)</f>
        <v/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 t="str">
        <f>IF(RES_hhdet_in_tes!O62=0,"",RES_hhdet_in_tes!O62/RES_hhdet_in_fec!O62)</f>
        <v/>
      </c>
      <c r="P62" s="119" t="str">
        <f>IF(RES_hhdet_in_tes!P62=0,"",RES_hhdet_in_tes!P62/RES_hhdet_in_fec!P62)</f>
        <v/>
      </c>
      <c r="Q62" s="119" t="str">
        <f>IF(RES_hhdet_in_tes!Q62=0,"",RES_hhdet_in_tes!Q62/RES_hhdet_in_fec!Q62)</f>
        <v/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 t="str">
        <f>IF(RES_hhdet_in_tes!C63=0,"",RES_hhdet_in_tes!C63/RES_hhdet_in_fec!C63)</f>
        <v/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 t="str">
        <f>IF(RES_hhdet_in_tes!H63=0,"",RES_hhdet_in_tes!H63/RES_hhdet_in_fec!H63)</f>
        <v/>
      </c>
      <c r="I63" s="124" t="str">
        <f>IF(RES_hhdet_in_tes!I63=0,"",RES_hhdet_in_tes!I63/RES_hhdet_in_fec!I63)</f>
        <v/>
      </c>
      <c r="J63" s="124" t="str">
        <f>IF(RES_hhdet_in_tes!J63=0,"",RES_hhdet_in_tes!J63/RES_hhdet_in_fec!J63)</f>
        <v/>
      </c>
      <c r="K63" s="124" t="str">
        <f>IF(RES_hhdet_in_tes!K63=0,"",RES_hhdet_in_tes!K63/RES_hhdet_in_fec!K63)</f>
        <v/>
      </c>
      <c r="L63" s="124" t="str">
        <f>IF(RES_hhdet_in_tes!L63=0,"",RES_hhdet_in_tes!L63/RES_hhdet_in_fec!L63)</f>
        <v/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 t="str">
        <f>IF(RES_hhdet_in_tes!O63=0,"",RES_hhdet_in_tes!O63/RES_hhdet_in_fec!O63)</f>
        <v/>
      </c>
      <c r="P63" s="124" t="str">
        <f>IF(RES_hhdet_in_tes!P63=0,"",RES_hhdet_in_tes!P63/RES_hhdet_in_fec!P63)</f>
        <v/>
      </c>
      <c r="Q63" s="124" t="str">
        <f>IF(RES_hhdet_in_tes!Q63=0,"",RES_hhdet_in_tes!Q63/RES_hhdet_in_fec!Q63)</f>
        <v/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 t="str">
        <f>IF(RES_hhdet_in_tes!C64=0,"",RES_hhdet_in_tes!C64/RES_hhdet_in_fec!C64)</f>
        <v/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 t="str">
        <f>IF(RES_hhdet_in_tes!H64=0,"",RES_hhdet_in_tes!H64/RES_hhdet_in_fec!H64)</f>
        <v/>
      </c>
      <c r="I64" s="111" t="str">
        <f>IF(RES_hhdet_in_tes!I64=0,"",RES_hhdet_in_tes!I64/RES_hhdet_in_fec!I64)</f>
        <v/>
      </c>
      <c r="J64" s="111" t="str">
        <f>IF(RES_hhdet_in_tes!J64=0,"",RES_hhdet_in_tes!J64/RES_hhdet_in_fec!J64)</f>
        <v/>
      </c>
      <c r="K64" s="111" t="str">
        <f>IF(RES_hhdet_in_tes!K64=0,"",RES_hhdet_in_tes!K64/RES_hhdet_in_fec!K64)</f>
        <v/>
      </c>
      <c r="L64" s="111" t="str">
        <f>IF(RES_hhdet_in_tes!L64=0,"",RES_hhdet_in_tes!L64/RES_hhdet_in_fec!L64)</f>
        <v/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 t="str">
        <f>IF(RES_hhdet_in_tes!O64=0,"",RES_hhdet_in_tes!O64/RES_hhdet_in_fec!O64)</f>
        <v/>
      </c>
      <c r="P64" s="111" t="str">
        <f>IF(RES_hhdet_in_tes!P64=0,"",RES_hhdet_in_tes!P64/RES_hhdet_in_fec!P64)</f>
        <v/>
      </c>
      <c r="Q64" s="111" t="str">
        <f>IF(RES_hhdet_in_tes!Q64=0,"",RES_hhdet_in_tes!Q64/RES_hhdet_in_fec!Q64)</f>
        <v/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 t="str">
        <f>IF(RES_hhdet_in_tes!C65=0,"",RES_hhdet_in_tes!C65/RES_hhdet_in_fec!C65)</f>
        <v/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 t="str">
        <f>IF(RES_hhdet_in_tes!H65=0,"",RES_hhdet_in_tes!H65/RES_hhdet_in_fec!H65)</f>
        <v/>
      </c>
      <c r="I65" s="111" t="str">
        <f>IF(RES_hhdet_in_tes!I65=0,"",RES_hhdet_in_tes!I65/RES_hhdet_in_fec!I65)</f>
        <v/>
      </c>
      <c r="J65" s="111" t="str">
        <f>IF(RES_hhdet_in_tes!J65=0,"",RES_hhdet_in_tes!J65/RES_hhdet_in_fec!J65)</f>
        <v/>
      </c>
      <c r="K65" s="111" t="str">
        <f>IF(RES_hhdet_in_tes!K65=0,"",RES_hhdet_in_tes!K65/RES_hhdet_in_fec!K65)</f>
        <v/>
      </c>
      <c r="L65" s="111" t="str">
        <f>IF(RES_hhdet_in_tes!L65=0,"",RES_hhdet_in_tes!L65/RES_hhdet_in_fec!L65)</f>
        <v/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 t="str">
        <f>IF(RES_hhdet_in_tes!O65=0,"",RES_hhdet_in_tes!O65/RES_hhdet_in_fec!O65)</f>
        <v/>
      </c>
      <c r="P65" s="111" t="str">
        <f>IF(RES_hhdet_in_tes!P65=0,"",RES_hhdet_in_tes!P65/RES_hhdet_in_fec!P65)</f>
        <v/>
      </c>
      <c r="Q65" s="111" t="str">
        <f>IF(RES_hhdet_in_tes!Q65=0,"",RES_hhdet_in_tes!Q65/RES_hhdet_in_fec!Q65)</f>
        <v/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 t="str">
        <f>IF(RES_hhdet_in_tes!H66=0,"",RES_hhdet_in_tes!H66/RES_hhdet_in_fec!H66)</f>
        <v/>
      </c>
      <c r="I66" s="124" t="str">
        <f>IF(RES_hhdet_in_tes!I66=0,"",RES_hhdet_in_tes!I66/RES_hhdet_in_fec!I66)</f>
        <v/>
      </c>
      <c r="J66" s="124" t="str">
        <f>IF(RES_hhdet_in_tes!J66=0,"",RES_hhdet_in_tes!J66/RES_hhdet_in_fec!J66)</f>
        <v/>
      </c>
      <c r="K66" s="124" t="str">
        <f>IF(RES_hhdet_in_tes!K66=0,"",RES_hhdet_in_tes!K66/RES_hhdet_in_fec!K66)</f>
        <v/>
      </c>
      <c r="L66" s="124" t="str">
        <f>IF(RES_hhdet_in_tes!L66=0,"",RES_hhdet_in_tes!L66/RES_hhdet_in_fec!L66)</f>
        <v/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 t="str">
        <f>IF(RES_hhdet_in_tes!P66=0,"",RES_hhdet_in_tes!P66/RES_hhdet_in_fec!P66)</f>
        <v/>
      </c>
      <c r="Q66" s="124" t="str">
        <f>IF(RES_hhdet_in_tes!Q66=0,"",RES_hhdet_in_tes!Q66/RES_hhdet_in_fec!Q66)</f>
        <v/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 t="str">
        <f>IF(RES_hhdet_in_tes!H67=0,"",RES_hhdet_in_tes!H67/RES_hhdet_in_fec!H67)</f>
        <v/>
      </c>
      <c r="I67" s="111" t="str">
        <f>IF(RES_hhdet_in_tes!I67=0,"",RES_hhdet_in_tes!I67/RES_hhdet_in_fec!I67)</f>
        <v/>
      </c>
      <c r="J67" s="111" t="str">
        <f>IF(RES_hhdet_in_tes!J67=0,"",RES_hhdet_in_tes!J67/RES_hhdet_in_fec!J67)</f>
        <v/>
      </c>
      <c r="K67" s="111" t="str">
        <f>IF(RES_hhdet_in_tes!K67=0,"",RES_hhdet_in_tes!K67/RES_hhdet_in_fec!K67)</f>
        <v/>
      </c>
      <c r="L67" s="111" t="str">
        <f>IF(RES_hhdet_in_tes!L67=0,"",RES_hhdet_in_tes!L67/RES_hhdet_in_fec!L67)</f>
        <v/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 t="str">
        <f>IF(RES_hhdet_in_tes!P67=0,"",RES_hhdet_in_tes!P67/RES_hhdet_in_fec!P67)</f>
        <v/>
      </c>
      <c r="Q67" s="111" t="str">
        <f>IF(RES_hhdet_in_tes!Q67=0,"",RES_hhdet_in_tes!Q67/RES_hhdet_in_fec!Q67)</f>
        <v/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 t="str">
        <f>IF(RES_hhdet_in_tes!C68=0,"",RES_hhdet_in_tes!C68/RES_hhdet_in_fec!C68)</f>
        <v/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 t="str">
        <f>IF(RES_hhdet_in_tes!H68=0,"",RES_hhdet_in_tes!H68/RES_hhdet_in_fec!H68)</f>
        <v/>
      </c>
      <c r="I68" s="124" t="str">
        <f>IF(RES_hhdet_in_tes!I68=0,"",RES_hhdet_in_tes!I68/RES_hhdet_in_fec!I68)</f>
        <v/>
      </c>
      <c r="J68" s="124" t="str">
        <f>IF(RES_hhdet_in_tes!J68=0,"",RES_hhdet_in_tes!J68/RES_hhdet_in_fec!J68)</f>
        <v/>
      </c>
      <c r="K68" s="124" t="str">
        <f>IF(RES_hhdet_in_tes!K68=0,"",RES_hhdet_in_tes!K68/RES_hhdet_in_fec!K68)</f>
        <v/>
      </c>
      <c r="L68" s="124" t="str">
        <f>IF(RES_hhdet_in_tes!L68=0,"",RES_hhdet_in_tes!L68/RES_hhdet_in_fec!L68)</f>
        <v/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 t="str">
        <f>IF(RES_hhdet_in_tes!O68=0,"",RES_hhdet_in_tes!O68/RES_hhdet_in_fec!O68)</f>
        <v/>
      </c>
      <c r="P68" s="124" t="str">
        <f>IF(RES_hhdet_in_tes!P68=0,"",RES_hhdet_in_tes!P68/RES_hhdet_in_fec!P68)</f>
        <v/>
      </c>
      <c r="Q68" s="124" t="str">
        <f>IF(RES_hhdet_in_tes!Q68=0,"",RES_hhdet_in_tes!Q68/RES_hhdet_in_fec!Q68)</f>
        <v/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 t="str">
        <f>IF(RES_hhdet_in_tes!C69=0,"",RES_hhdet_in_tes!C69/RES_hhdet_in_fec!C69)</f>
        <v/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 t="str">
        <f>IF(RES_hhdet_in_tes!H69=0,"",RES_hhdet_in_tes!H69/RES_hhdet_in_fec!H69)</f>
        <v/>
      </c>
      <c r="I69" s="111" t="str">
        <f>IF(RES_hhdet_in_tes!I69=0,"",RES_hhdet_in_tes!I69/RES_hhdet_in_fec!I69)</f>
        <v/>
      </c>
      <c r="J69" s="111" t="str">
        <f>IF(RES_hhdet_in_tes!J69=0,"",RES_hhdet_in_tes!J69/RES_hhdet_in_fec!J69)</f>
        <v/>
      </c>
      <c r="K69" s="111" t="str">
        <f>IF(RES_hhdet_in_tes!K69=0,"",RES_hhdet_in_tes!K69/RES_hhdet_in_fec!K69)</f>
        <v/>
      </c>
      <c r="L69" s="111" t="str">
        <f>IF(RES_hhdet_in_tes!L69=0,"",RES_hhdet_in_tes!L69/RES_hhdet_in_fec!L69)</f>
        <v/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 t="str">
        <f>IF(RES_hhdet_in_tes!O69=0,"",RES_hhdet_in_tes!O69/RES_hhdet_in_fec!O69)</f>
        <v/>
      </c>
      <c r="P69" s="111" t="str">
        <f>IF(RES_hhdet_in_tes!P69=0,"",RES_hhdet_in_tes!P69/RES_hhdet_in_fec!P69)</f>
        <v/>
      </c>
      <c r="Q69" s="111" t="str">
        <f>IF(RES_hhdet_in_tes!Q69=0,"",RES_hhdet_in_tes!Q69/RES_hhdet_in_fec!Q69)</f>
        <v/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 t="str">
        <f>IF(RES_hhdet_in_tes!C77=0,"",RES_hhdet_in_tes!C77/RES_hhdet_in_fec!C77)</f>
        <v/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 t="str">
        <f>IF(RES_hhdet_in_tes!H77=0,"",RES_hhdet_in_tes!H77/RES_hhdet_in_fec!H77)</f>
        <v/>
      </c>
      <c r="I77" s="124" t="str">
        <f>IF(RES_hhdet_in_tes!I77=0,"",RES_hhdet_in_tes!I77/RES_hhdet_in_fec!I77)</f>
        <v/>
      </c>
      <c r="J77" s="124" t="str">
        <f>IF(RES_hhdet_in_tes!J77=0,"",RES_hhdet_in_tes!J77/RES_hhdet_in_fec!J77)</f>
        <v/>
      </c>
      <c r="K77" s="124" t="str">
        <f>IF(RES_hhdet_in_tes!K77=0,"",RES_hhdet_in_tes!K77/RES_hhdet_in_fec!K77)</f>
        <v/>
      </c>
      <c r="L77" s="124" t="str">
        <f>IF(RES_hhdet_in_tes!L77=0,"",RES_hhdet_in_tes!L77/RES_hhdet_in_fec!L77)</f>
        <v/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 t="str">
        <f>IF(RES_hhdet_in_tes!O77=0,"",RES_hhdet_in_tes!O77/RES_hhdet_in_fec!O77)</f>
        <v/>
      </c>
      <c r="P77" s="124" t="str">
        <f>IF(RES_hhdet_in_tes!P77=0,"",RES_hhdet_in_tes!P77/RES_hhdet_in_fec!P77)</f>
        <v/>
      </c>
      <c r="Q77" s="124" t="str">
        <f>IF(RES_hhdet_in_tes!Q77=0,"",RES_hhdet_in_tes!Q77/RES_hhdet_in_fec!Q77)</f>
        <v/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 t="str">
        <f>IF(RES_hhdet_in_tes!C78=0,"",RES_hhdet_in_tes!C78/RES_hhdet_in_fec!C78)</f>
        <v/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 t="str">
        <f>IF(RES_hhdet_in_tes!H78=0,"",RES_hhdet_in_tes!H78/RES_hhdet_in_fec!H78)</f>
        <v/>
      </c>
      <c r="I78" s="111" t="str">
        <f>IF(RES_hhdet_in_tes!I78=0,"",RES_hhdet_in_tes!I78/RES_hhdet_in_fec!I78)</f>
        <v/>
      </c>
      <c r="J78" s="111" t="str">
        <f>IF(RES_hhdet_in_tes!J78=0,"",RES_hhdet_in_tes!J78/RES_hhdet_in_fec!J78)</f>
        <v/>
      </c>
      <c r="K78" s="111" t="str">
        <f>IF(RES_hhdet_in_tes!K78=0,"",RES_hhdet_in_tes!K78/RES_hhdet_in_fec!K78)</f>
        <v/>
      </c>
      <c r="L78" s="111" t="str">
        <f>IF(RES_hhdet_in_tes!L78=0,"",RES_hhdet_in_tes!L78/RES_hhdet_in_fec!L78)</f>
        <v/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 t="str">
        <f>IF(RES_hhdet_in_tes!O78=0,"",RES_hhdet_in_tes!O78/RES_hhdet_in_fec!O78)</f>
        <v/>
      </c>
      <c r="P78" s="111" t="str">
        <f>IF(RES_hhdet_in_tes!P78=0,"",RES_hhdet_in_tes!P78/RES_hhdet_in_fec!P78)</f>
        <v/>
      </c>
      <c r="Q78" s="111" t="str">
        <f>IF(RES_hhdet_in_tes!Q78=0,"",RES_hhdet_in_tes!Q78/RES_hhdet_in_fec!Q78)</f>
        <v/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 t="str">
        <f>IF(RES_hhdet_in_tes!C79=0,"",RES_hhdet_in_tes!C79/RES_hhdet_in_fec!C79)</f>
        <v/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 t="str">
        <f>IF(RES_hhdet_in_tes!H79=0,"",RES_hhdet_in_tes!H79/RES_hhdet_in_fec!H79)</f>
        <v/>
      </c>
      <c r="I79" s="45" t="str">
        <f>IF(RES_hhdet_in_tes!I79=0,"",RES_hhdet_in_tes!I79/RES_hhdet_in_fec!I79)</f>
        <v/>
      </c>
      <c r="J79" s="45" t="str">
        <f>IF(RES_hhdet_in_tes!J79=0,"",RES_hhdet_in_tes!J79/RES_hhdet_in_fec!J79)</f>
        <v/>
      </c>
      <c r="K79" s="45" t="str">
        <f>IF(RES_hhdet_in_tes!K79=0,"",RES_hhdet_in_tes!K79/RES_hhdet_in_fec!K79)</f>
        <v/>
      </c>
      <c r="L79" s="45" t="str">
        <f>IF(RES_hhdet_in_tes!L79=0,"",RES_hhdet_in_tes!L79/RES_hhdet_in_fec!L79)</f>
        <v/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 t="str">
        <f>IF(RES_hhdet_in_tes!O79=0,"",RES_hhdet_in_tes!O79/RES_hhdet_in_fec!O79)</f>
        <v/>
      </c>
      <c r="P79" s="45" t="str">
        <f>IF(RES_hhdet_in_tes!P79=0,"",RES_hhdet_in_tes!P79/RES_hhdet_in_fec!P79)</f>
        <v/>
      </c>
      <c r="Q79" s="45" t="str">
        <f>IF(RES_hhdet_in_tes!Q79=0,"",RES_hhdet_in_tes!Q79/RES_hhdet_in_fec!Q79)</f>
        <v/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 t="str">
        <f>IF(RES_hhdet_in_tes!C81=0,"",RES_hhdet_in_tes!C81/RES_hhdet_in_fec!C81)</f>
        <v/>
      </c>
      <c r="D81" s="119" t="str">
        <f>IF(RES_hhdet_in_tes!D81=0,"",RES_hhdet_in_tes!D81/RES_hhdet_in_fec!D81)</f>
        <v/>
      </c>
      <c r="E81" s="119" t="str">
        <f>IF(RES_hhdet_in_tes!E81=0,"",RES_hhdet_in_tes!E81/RES_hhdet_in_fec!E81)</f>
        <v/>
      </c>
      <c r="F81" s="119" t="str">
        <f>IF(RES_hhdet_in_tes!F81=0,"",RES_hhdet_in_tes!F81/RES_hhdet_in_fec!F81)</f>
        <v/>
      </c>
      <c r="G81" s="119" t="str">
        <f>IF(RES_hhdet_in_tes!G81=0,"",RES_hhdet_in_tes!G81/RES_hhdet_in_fec!G81)</f>
        <v/>
      </c>
      <c r="H81" s="119" t="str">
        <f>IF(RES_hhdet_in_tes!H81=0,"",RES_hhdet_in_tes!H81/RES_hhdet_in_fec!H81)</f>
        <v/>
      </c>
      <c r="I81" s="119" t="str">
        <f>IF(RES_hhdet_in_tes!I81=0,"",RES_hhdet_in_tes!I81/RES_hhdet_in_fec!I81)</f>
        <v/>
      </c>
      <c r="J81" s="119" t="str">
        <f>IF(RES_hhdet_in_tes!J81=0,"",RES_hhdet_in_tes!J81/RES_hhdet_in_fec!J81)</f>
        <v/>
      </c>
      <c r="K81" s="119" t="str">
        <f>IF(RES_hhdet_in_tes!K81=0,"",RES_hhdet_in_tes!K81/RES_hhdet_in_fec!K81)</f>
        <v/>
      </c>
      <c r="L81" s="119">
        <f>IF(RES_hhdet_in_tes!L81=0,"",RES_hhdet_in_tes!L81/RES_hhdet_in_fec!L81)</f>
        <v>0.88640455417812158</v>
      </c>
      <c r="M81" s="119">
        <f>IF(RES_hhdet_in_tes!M81=0,"",RES_hhdet_in_tes!M81/RES_hhdet_in_fec!M81)</f>
        <v>0.73891857452261733</v>
      </c>
      <c r="N81" s="119">
        <f>IF(RES_hhdet_in_tes!N81=0,"",RES_hhdet_in_tes!N81/RES_hhdet_in_fec!N81)</f>
        <v>0.83769207536254164</v>
      </c>
      <c r="O81" s="119">
        <f>IF(RES_hhdet_in_tes!O81=0,"",RES_hhdet_in_tes!O81/RES_hhdet_in_fec!O81)</f>
        <v>0.71218343053097566</v>
      </c>
      <c r="P81" s="119">
        <f>IF(RES_hhdet_in_tes!P81=0,"",RES_hhdet_in_tes!P81/RES_hhdet_in_fec!P81)</f>
        <v>0.72821943908398912</v>
      </c>
      <c r="Q81" s="119" t="str">
        <f>IF(RES_hhdet_in_tes!Q81=0,"",RES_hhdet_in_tes!Q81/RES_hhdet_in_fec!Q81)</f>
        <v/>
      </c>
      <c r="R81" s="119">
        <f>IF(RES_hhdet_in_tes!R81=0,"",RES_hhdet_in_tes!R81/RES_hhdet_in_fec!R81)</f>
        <v>0.77422987781292718</v>
      </c>
      <c r="S81" s="119" t="str">
        <f>IF(RES_hhdet_in_tes!S81=0,"",RES_hhdet_in_tes!S81/RES_hhdet_in_fec!S81)</f>
        <v/>
      </c>
      <c r="T81" s="119">
        <f>IF(RES_hhdet_in_tes!T81=0,"",RES_hhdet_in_tes!T81/RES_hhdet_in_fec!T81)</f>
        <v>0.81159090363364805</v>
      </c>
      <c r="U81" s="119">
        <f>IF(RES_hhdet_in_tes!U81=0,"",RES_hhdet_in_tes!U81/RES_hhdet_in_fec!U81)</f>
        <v>0.81962877652119792</v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1.3575785880874973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 t="str">
        <f>IF(RES_hhdet_in_tes!C82=0,"",RES_hhdet_in_tes!C82/RES_hhdet_in_fec!C82)</f>
        <v/>
      </c>
      <c r="D82" s="124" t="str">
        <f>IF(RES_hhdet_in_tes!D82=0,"",RES_hhdet_in_tes!D82/RES_hhdet_in_fec!D82)</f>
        <v/>
      </c>
      <c r="E82" s="124" t="str">
        <f>IF(RES_hhdet_in_tes!E82=0,"",RES_hhdet_in_tes!E82/RES_hhdet_in_fec!E82)</f>
        <v/>
      </c>
      <c r="F82" s="124" t="str">
        <f>IF(RES_hhdet_in_tes!F82=0,"",RES_hhdet_in_tes!F82/RES_hhdet_in_fec!F82)</f>
        <v/>
      </c>
      <c r="G82" s="124" t="str">
        <f>IF(RES_hhdet_in_tes!G82=0,"",RES_hhdet_in_tes!G82/RES_hhdet_in_fec!G82)</f>
        <v/>
      </c>
      <c r="H82" s="124" t="str">
        <f>IF(RES_hhdet_in_tes!H82=0,"",RES_hhdet_in_tes!H82/RES_hhdet_in_fec!H82)</f>
        <v/>
      </c>
      <c r="I82" s="124" t="str">
        <f>IF(RES_hhdet_in_tes!I82=0,"",RES_hhdet_in_tes!I82/RES_hhdet_in_fec!I82)</f>
        <v/>
      </c>
      <c r="J82" s="124" t="str">
        <f>IF(RES_hhdet_in_tes!J82=0,"",RES_hhdet_in_tes!J82/RES_hhdet_in_fec!J82)</f>
        <v/>
      </c>
      <c r="K82" s="124" t="str">
        <f>IF(RES_hhdet_in_tes!K82=0,"",RES_hhdet_in_tes!K82/RES_hhdet_in_fec!K82)</f>
        <v/>
      </c>
      <c r="L82" s="124">
        <f>IF(RES_hhdet_in_tes!L82=0,"",RES_hhdet_in_tes!L82/RES_hhdet_in_fec!L82)</f>
        <v>0.77498917492553976</v>
      </c>
      <c r="M82" s="124">
        <f>IF(RES_hhdet_in_tes!M82=0,"",RES_hhdet_in_tes!M82/RES_hhdet_in_fec!M82)</f>
        <v>0.78688729978265681</v>
      </c>
      <c r="N82" s="124">
        <f>IF(RES_hhdet_in_tes!N82=0,"",RES_hhdet_in_tes!N82/RES_hhdet_in_fec!N82)</f>
        <v>0.796921898289077</v>
      </c>
      <c r="O82" s="124">
        <f>IF(RES_hhdet_in_tes!O82=0,"",RES_hhdet_in_tes!O82/RES_hhdet_in_fec!O82)</f>
        <v>0.80576755624409035</v>
      </c>
      <c r="P82" s="124">
        <f>IF(RES_hhdet_in_tes!P82=0,"",RES_hhdet_in_tes!P82/RES_hhdet_in_fec!P82)</f>
        <v>0.8132811492763411</v>
      </c>
      <c r="Q82" s="124" t="str">
        <f>IF(RES_hhdet_in_tes!Q82=0,"",RES_hhdet_in_tes!Q82/RES_hhdet_in_fec!Q82)</f>
        <v/>
      </c>
      <c r="R82" s="124">
        <f>IF(RES_hhdet_in_tes!R82=0,"",RES_hhdet_in_tes!R82/RES_hhdet_in_fec!R82)</f>
        <v>0.83550263957657034</v>
      </c>
      <c r="S82" s="124" t="str">
        <f>IF(RES_hhdet_in_tes!S82=0,"",RES_hhdet_in_tes!S82/RES_hhdet_in_fec!S82)</f>
        <v/>
      </c>
      <c r="T82" s="124">
        <f>IF(RES_hhdet_in_tes!T82=0,"",RES_hhdet_in_tes!T82/RES_hhdet_in_fec!T82)</f>
        <v>0.8654473770967922</v>
      </c>
      <c r="U82" s="124">
        <f>IF(RES_hhdet_in_tes!U82=0,"",RES_hhdet_in_tes!U82/RES_hhdet_in_fec!U82)</f>
        <v>0.87906086219717583</v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0.89976213471189859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 t="str">
        <f>IF(RES_hhdet_in_tes!C83=0,"",RES_hhdet_in_tes!C83/RES_hhdet_in_fec!C83)</f>
        <v/>
      </c>
      <c r="D83" s="111" t="str">
        <f>IF(RES_hhdet_in_tes!D83=0,"",RES_hhdet_in_tes!D83/RES_hhdet_in_fec!D83)</f>
        <v/>
      </c>
      <c r="E83" s="111" t="str">
        <f>IF(RES_hhdet_in_tes!E83=0,"",RES_hhdet_in_tes!E83/RES_hhdet_in_fec!E83)</f>
        <v/>
      </c>
      <c r="F83" s="111" t="str">
        <f>IF(RES_hhdet_in_tes!F83=0,"",RES_hhdet_in_tes!F83/RES_hhdet_in_fec!F83)</f>
        <v/>
      </c>
      <c r="G83" s="111" t="str">
        <f>IF(RES_hhdet_in_tes!G83=0,"",RES_hhdet_in_tes!G83/RES_hhdet_in_fec!G83)</f>
        <v/>
      </c>
      <c r="H83" s="111" t="str">
        <f>IF(RES_hhdet_in_tes!H83=0,"",RES_hhdet_in_tes!H83/RES_hhdet_in_fec!H83)</f>
        <v/>
      </c>
      <c r="I83" s="111" t="str">
        <f>IF(RES_hhdet_in_tes!I83=0,"",RES_hhdet_in_tes!I83/RES_hhdet_in_fec!I83)</f>
        <v/>
      </c>
      <c r="J83" s="111" t="str">
        <f>IF(RES_hhdet_in_tes!J83=0,"",RES_hhdet_in_tes!J83/RES_hhdet_in_fec!J83)</f>
        <v/>
      </c>
      <c r="K83" s="111" t="str">
        <f>IF(RES_hhdet_in_tes!K83=0,"",RES_hhdet_in_tes!K83/RES_hhdet_in_fec!K83)</f>
        <v/>
      </c>
      <c r="L83" s="111">
        <f>IF(RES_hhdet_in_tes!L83=0,"",RES_hhdet_in_tes!L83/RES_hhdet_in_fec!L83)</f>
        <v>0.77336879926816793</v>
      </c>
      <c r="M83" s="111">
        <f>IF(RES_hhdet_in_tes!M83=0,"",RES_hhdet_in_tes!M83/RES_hhdet_in_fec!M83)</f>
        <v>0.78537507058919609</v>
      </c>
      <c r="N83" s="111">
        <f>IF(RES_hhdet_in_tes!N83=0,"",RES_hhdet_in_tes!N83/RES_hhdet_in_fec!N83)</f>
        <v>0.7958418574565469</v>
      </c>
      <c r="O83" s="111">
        <f>IF(RES_hhdet_in_tes!O83=0,"",RES_hhdet_in_tes!O83/RES_hhdet_in_fec!O83)</f>
        <v>0.8044937623918923</v>
      </c>
      <c r="P83" s="111">
        <f>IF(RES_hhdet_in_tes!P83=0,"",RES_hhdet_in_tes!P83/RES_hhdet_in_fec!P83)</f>
        <v>0.81207203794202265</v>
      </c>
      <c r="Q83" s="111" t="str">
        <f>IF(RES_hhdet_in_tes!Q83=0,"",RES_hhdet_in_tes!Q83/RES_hhdet_in_fec!Q83)</f>
        <v/>
      </c>
      <c r="R83" s="111">
        <f>IF(RES_hhdet_in_tes!R83=0,"",RES_hhdet_in_tes!R83/RES_hhdet_in_fec!R83)</f>
        <v>0.83439694811399534</v>
      </c>
      <c r="S83" s="111" t="str">
        <f>IF(RES_hhdet_in_tes!S83=0,"",RES_hhdet_in_tes!S83/RES_hhdet_in_fec!S83)</f>
        <v/>
      </c>
      <c r="T83" s="111">
        <f>IF(RES_hhdet_in_tes!T83=0,"",RES_hhdet_in_tes!T83/RES_hhdet_in_fec!T83)</f>
        <v>0.86428807172792677</v>
      </c>
      <c r="U83" s="111">
        <f>IF(RES_hhdet_in_tes!U83=0,"",RES_hhdet_in_tes!U83/RES_hhdet_in_fec!U83)</f>
        <v>0.8780882509654282</v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0.89896052231535584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 t="str">
        <f>IF(RES_hhdet_in_tes!C84=0,"",RES_hhdet_in_tes!C84/RES_hhdet_in_fec!C84)</f>
        <v/>
      </c>
      <c r="D84" s="111" t="str">
        <f>IF(RES_hhdet_in_tes!D84=0,"",RES_hhdet_in_tes!D84/RES_hhdet_in_fec!D84)</f>
        <v/>
      </c>
      <c r="E84" s="111" t="str">
        <f>IF(RES_hhdet_in_tes!E84=0,"",RES_hhdet_in_tes!E84/RES_hhdet_in_fec!E84)</f>
        <v/>
      </c>
      <c r="F84" s="111" t="str">
        <f>IF(RES_hhdet_in_tes!F84=0,"",RES_hhdet_in_tes!F84/RES_hhdet_in_fec!F84)</f>
        <v/>
      </c>
      <c r="G84" s="111" t="str">
        <f>IF(RES_hhdet_in_tes!G84=0,"",RES_hhdet_in_tes!G84/RES_hhdet_in_fec!G84)</f>
        <v/>
      </c>
      <c r="H84" s="111" t="str">
        <f>IF(RES_hhdet_in_tes!H84=0,"",RES_hhdet_in_tes!H84/RES_hhdet_in_fec!H84)</f>
        <v/>
      </c>
      <c r="I84" s="111" t="str">
        <f>IF(RES_hhdet_in_tes!I84=0,"",RES_hhdet_in_tes!I84/RES_hhdet_in_fec!I84)</f>
        <v/>
      </c>
      <c r="J84" s="111" t="str">
        <f>IF(RES_hhdet_in_tes!J84=0,"",RES_hhdet_in_tes!J84/RES_hhdet_in_fec!J84)</f>
        <v/>
      </c>
      <c r="K84" s="111" t="str">
        <f>IF(RES_hhdet_in_tes!K84=0,"",RES_hhdet_in_tes!K84/RES_hhdet_in_fec!K84)</f>
        <v/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 t="str">
        <f>IF(RES_hhdet_in_tes!E85=0,"",RES_hhdet_in_tes!E85/RES_hhdet_in_fec!E85)</f>
        <v/>
      </c>
      <c r="F85" s="124" t="str">
        <f>IF(RES_hhdet_in_tes!F85=0,"",RES_hhdet_in_tes!F85/RES_hhdet_in_fec!F85)</f>
        <v/>
      </c>
      <c r="G85" s="124" t="str">
        <f>IF(RES_hhdet_in_tes!G85=0,"",RES_hhdet_in_tes!G85/RES_hhdet_in_fec!G85)</f>
        <v/>
      </c>
      <c r="H85" s="124" t="str">
        <f>IF(RES_hhdet_in_tes!H85=0,"",RES_hhdet_in_tes!H85/RES_hhdet_in_fec!H85)</f>
        <v/>
      </c>
      <c r="I85" s="124" t="str">
        <f>IF(RES_hhdet_in_tes!I85=0,"",RES_hhdet_in_tes!I85/RES_hhdet_in_fec!I85)</f>
        <v/>
      </c>
      <c r="J85" s="124" t="str">
        <f>IF(RES_hhdet_in_tes!J85=0,"",RES_hhdet_in_tes!J85/RES_hhdet_in_fec!J85)</f>
        <v/>
      </c>
      <c r="K85" s="124" t="str">
        <f>IF(RES_hhdet_in_tes!K85=0,"",RES_hhdet_in_tes!K85/RES_hhdet_in_fec!K85)</f>
        <v/>
      </c>
      <c r="L85" s="124">
        <f>IF(RES_hhdet_in_tes!L85=0,"",RES_hhdet_in_tes!L85/RES_hhdet_in_fec!L85)</f>
        <v>3.3985973199755093</v>
      </c>
      <c r="M85" s="124">
        <f>IF(RES_hhdet_in_tes!M85=0,"",RES_hhdet_in_tes!M85/RES_hhdet_in_fec!M85)</f>
        <v>3.5193130428395003</v>
      </c>
      <c r="N85" s="124">
        <f>IF(RES_hhdet_in_tes!N85=0,"",RES_hhdet_in_tes!N85/RES_hhdet_in_fec!N85)</f>
        <v>3.6652760751088618</v>
      </c>
      <c r="O85" s="124">
        <f>IF(RES_hhdet_in_tes!O85=0,"",RES_hhdet_in_tes!O85/RES_hhdet_in_fec!O85)</f>
        <v>3.8395819139485958</v>
      </c>
      <c r="P85" s="124">
        <f>IF(RES_hhdet_in_tes!P85=0,"",RES_hhdet_in_tes!P85/RES_hhdet_in_fec!P85)</f>
        <v>4.0286128428267274</v>
      </c>
      <c r="Q85" s="124" t="str">
        <f>IF(RES_hhdet_in_tes!Q85=0,"",RES_hhdet_in_tes!Q85/RES_hhdet_in_fec!Q85)</f>
        <v/>
      </c>
      <c r="R85" s="124">
        <f>IF(RES_hhdet_in_tes!R85=0,"",RES_hhdet_in_tes!R85/RES_hhdet_in_fec!R85)</f>
        <v>4.2929773113034546</v>
      </c>
      <c r="S85" s="124" t="str">
        <f>IF(RES_hhdet_in_tes!S85=0,"",RES_hhdet_in_tes!S85/RES_hhdet_in_fec!S85)</f>
        <v/>
      </c>
      <c r="T85" s="124">
        <f>IF(RES_hhdet_in_tes!T85=0,"",RES_hhdet_in_tes!T85/RES_hhdet_in_fec!T85)</f>
        <v>4.4418740507139844</v>
      </c>
      <c r="U85" s="124">
        <f>IF(RES_hhdet_in_tes!U85=0,"",RES_hhdet_in_tes!U85/RES_hhdet_in_fec!U85)</f>
        <v>4.5035771225810803</v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4.6280828909726557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 t="str">
        <f>IF(RES_hhdet_in_tes!E86=0,"",RES_hhdet_in_tes!E86/RES_hhdet_in_fec!E86)</f>
        <v/>
      </c>
      <c r="F86" s="111" t="str">
        <f>IF(RES_hhdet_in_tes!F86=0,"",RES_hhdet_in_tes!F86/RES_hhdet_in_fec!F86)</f>
        <v/>
      </c>
      <c r="G86" s="111" t="str">
        <f>IF(RES_hhdet_in_tes!G86=0,"",RES_hhdet_in_tes!G86/RES_hhdet_in_fec!G86)</f>
        <v/>
      </c>
      <c r="H86" s="111" t="str">
        <f>IF(RES_hhdet_in_tes!H86=0,"",RES_hhdet_in_tes!H86/RES_hhdet_in_fec!H86)</f>
        <v/>
      </c>
      <c r="I86" s="111" t="str">
        <f>IF(RES_hhdet_in_tes!I86=0,"",RES_hhdet_in_tes!I86/RES_hhdet_in_fec!I86)</f>
        <v/>
      </c>
      <c r="J86" s="111" t="str">
        <f>IF(RES_hhdet_in_tes!J86=0,"",RES_hhdet_in_tes!J86/RES_hhdet_in_fec!J86)</f>
        <v/>
      </c>
      <c r="K86" s="111" t="str">
        <f>IF(RES_hhdet_in_tes!K86=0,"",RES_hhdet_in_tes!K86/RES_hhdet_in_fec!K86)</f>
        <v/>
      </c>
      <c r="L86" s="111">
        <f>IF(RES_hhdet_in_tes!L86=0,"",RES_hhdet_in_tes!L86/RES_hhdet_in_fec!L86)</f>
        <v>3.3985973199755093</v>
      </c>
      <c r="M86" s="111">
        <f>IF(RES_hhdet_in_tes!M86=0,"",RES_hhdet_in_tes!M86/RES_hhdet_in_fec!M86)</f>
        <v>3.5193130428395003</v>
      </c>
      <c r="N86" s="111">
        <f>IF(RES_hhdet_in_tes!N86=0,"",RES_hhdet_in_tes!N86/RES_hhdet_in_fec!N86)</f>
        <v>3.6652760751088618</v>
      </c>
      <c r="O86" s="111">
        <f>IF(RES_hhdet_in_tes!O86=0,"",RES_hhdet_in_tes!O86/RES_hhdet_in_fec!O86)</f>
        <v>3.8395819139485958</v>
      </c>
      <c r="P86" s="111">
        <f>IF(RES_hhdet_in_tes!P86=0,"",RES_hhdet_in_tes!P86/RES_hhdet_in_fec!P86)</f>
        <v>4.0286128428267274</v>
      </c>
      <c r="Q86" s="111" t="str">
        <f>IF(RES_hhdet_in_tes!Q86=0,"",RES_hhdet_in_tes!Q86/RES_hhdet_in_fec!Q86)</f>
        <v/>
      </c>
      <c r="R86" s="111">
        <f>IF(RES_hhdet_in_tes!R86=0,"",RES_hhdet_in_tes!R86/RES_hhdet_in_fec!R86)</f>
        <v>4.2929773113034546</v>
      </c>
      <c r="S86" s="111" t="str">
        <f>IF(RES_hhdet_in_tes!S86=0,"",RES_hhdet_in_tes!S86/RES_hhdet_in_fec!S86)</f>
        <v/>
      </c>
      <c r="T86" s="111">
        <f>IF(RES_hhdet_in_tes!T86=0,"",RES_hhdet_in_tes!T86/RES_hhdet_in_fec!T86)</f>
        <v>4.4418740507139844</v>
      </c>
      <c r="U86" s="111">
        <f>IF(RES_hhdet_in_tes!U86=0,"",RES_hhdet_in_tes!U86/RES_hhdet_in_fec!U86)</f>
        <v>4.5035771225810803</v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4.6280828909726557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 t="str">
        <f>IF(RES_hhdet_in_tes!C87=0,"",RES_hhdet_in_tes!C87/RES_hhdet_in_fec!C87)</f>
        <v/>
      </c>
      <c r="D87" s="124" t="str">
        <f>IF(RES_hhdet_in_tes!D87=0,"",RES_hhdet_in_tes!D87/RES_hhdet_in_fec!D87)</f>
        <v/>
      </c>
      <c r="E87" s="124" t="str">
        <f>IF(RES_hhdet_in_tes!E87=0,"",RES_hhdet_in_tes!E87/RES_hhdet_in_fec!E87)</f>
        <v/>
      </c>
      <c r="F87" s="124" t="str">
        <f>IF(RES_hhdet_in_tes!F87=0,"",RES_hhdet_in_tes!F87/RES_hhdet_in_fec!F87)</f>
        <v/>
      </c>
      <c r="G87" s="124" t="str">
        <f>IF(RES_hhdet_in_tes!G87=0,"",RES_hhdet_in_tes!G87/RES_hhdet_in_fec!G87)</f>
        <v/>
      </c>
      <c r="H87" s="124" t="str">
        <f>IF(RES_hhdet_in_tes!H87=0,"",RES_hhdet_in_tes!H87/RES_hhdet_in_fec!H87)</f>
        <v/>
      </c>
      <c r="I87" s="124" t="str">
        <f>IF(RES_hhdet_in_tes!I87=0,"",RES_hhdet_in_tes!I87/RES_hhdet_in_fec!I87)</f>
        <v/>
      </c>
      <c r="J87" s="124" t="str">
        <f>IF(RES_hhdet_in_tes!J87=0,"",RES_hhdet_in_tes!J87/RES_hhdet_in_fec!J87)</f>
        <v/>
      </c>
      <c r="K87" s="124" t="str">
        <f>IF(RES_hhdet_in_tes!K87=0,"",RES_hhdet_in_tes!K87/RES_hhdet_in_fec!K87)</f>
        <v/>
      </c>
      <c r="L87" s="124">
        <f>IF(RES_hhdet_in_tes!L87=0,"",RES_hhdet_in_tes!L87/RES_hhdet_in_fec!L87)</f>
        <v>0.90443889580707226</v>
      </c>
      <c r="M87" s="124">
        <f>IF(RES_hhdet_in_tes!M87=0,"",RES_hhdet_in_tes!M87/RES_hhdet_in_fec!M87)</f>
        <v>0.64472607013156868</v>
      </c>
      <c r="N87" s="124">
        <f>IF(RES_hhdet_in_tes!N87=0,"",RES_hhdet_in_tes!N87/RES_hhdet_in_fec!N87)</f>
        <v>0.73585423230147939</v>
      </c>
      <c r="O87" s="124">
        <f>IF(RES_hhdet_in_tes!O87=0,"",RES_hhdet_in_tes!O87/RES_hhdet_in_fec!O87)</f>
        <v>0.58374462883238643</v>
      </c>
      <c r="P87" s="124">
        <f>IF(RES_hhdet_in_tes!P87=0,"",RES_hhdet_in_tes!P87/RES_hhdet_in_fec!P87)</f>
        <v>0.66492040758495796</v>
      </c>
      <c r="Q87" s="124" t="str">
        <f>IF(RES_hhdet_in_tes!Q87=0,"",RES_hhdet_in_tes!Q87/RES_hhdet_in_fec!Q87)</f>
        <v/>
      </c>
      <c r="R87" s="124">
        <f>IF(RES_hhdet_in_tes!R87=0,"",RES_hhdet_in_tes!R87/RES_hhdet_in_fec!R87)</f>
        <v>0.75038820519796512</v>
      </c>
      <c r="S87" s="124" t="str">
        <f>IF(RES_hhdet_in_tes!S87=0,"",RES_hhdet_in_tes!S87/RES_hhdet_in_fec!S87)</f>
        <v/>
      </c>
      <c r="T87" s="124">
        <f>IF(RES_hhdet_in_tes!T87=0,"",RES_hhdet_in_tes!T87/RES_hhdet_in_fec!T87)</f>
        <v>0.72576917406778707</v>
      </c>
      <c r="U87" s="124">
        <f>IF(RES_hhdet_in_tes!U87=0,"",RES_hhdet_in_tes!U87/RES_hhdet_in_fec!U87)</f>
        <v>0.69687336330127114</v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0.68207486764279779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 t="str">
        <f>IF(RES_hhdet_in_tes!H96=0,"",RES_hhdet_in_tes!H96/RES_hhdet_in_fec!H96)</f>
        <v/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0.55176300440486814</v>
      </c>
      <c r="M96" s="112">
        <f>IF(RES_hhdet_in_tes!M96=0,"",RES_hhdet_in_tes!M96/RES_hhdet_in_fec!M96)</f>
        <v>0.55737968238920033</v>
      </c>
      <c r="N96" s="112">
        <f>IF(RES_hhdet_in_tes!N96=0,"",RES_hhdet_in_tes!N96/RES_hhdet_in_fec!N96)</f>
        <v>0.56645567155896503</v>
      </c>
      <c r="O96" s="112">
        <f>IF(RES_hhdet_in_tes!O96=0,"",RES_hhdet_in_tes!O96/RES_hhdet_in_fec!O96)</f>
        <v>0.58020195981128975</v>
      </c>
      <c r="P96" s="112">
        <f>IF(RES_hhdet_in_tes!P96=0,"",RES_hhdet_in_tes!P96/RES_hhdet_in_fec!P96)</f>
        <v>0.59808411621186075</v>
      </c>
      <c r="Q96" s="112" t="str">
        <f>IF(RES_hhdet_in_tes!Q96=0,"",RES_hhdet_in_tes!Q96/RES_hhdet_in_fec!Q96)</f>
        <v/>
      </c>
      <c r="R96" s="112">
        <f>IF(RES_hhdet_in_tes!R96=0,"",RES_hhdet_in_tes!R96/RES_hhdet_in_fec!R96)</f>
        <v>0.62820926104467301</v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0.65273299870470669</v>
      </c>
      <c r="U96" s="112">
        <f>IF(RES_hhdet_in_tes!U96=0,"",RES_hhdet_in_tes!U96/RES_hhdet_in_fec!U96)</f>
        <v>0.66407055117184366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0.68207486764279779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0.92193749137991132</v>
      </c>
      <c r="M97" s="113">
        <f>IF(RES_hhdet_in_tes!M97=0,"",RES_hhdet_in_tes!M97/RES_hhdet_in_fec!M97)</f>
        <v>0.87806895597263745</v>
      </c>
      <c r="N97" s="113">
        <f>IF(RES_hhdet_in_tes!N97=0,"",RES_hhdet_in_tes!N97/RES_hhdet_in_fec!N97)</f>
        <v>0.88173516655058026</v>
      </c>
      <c r="O97" s="113">
        <f>IF(RES_hhdet_in_tes!O97=0,"",RES_hhdet_in_tes!O97/RES_hhdet_in_fec!O97)</f>
        <v>0.91464099210339633</v>
      </c>
      <c r="P97" s="113">
        <f>IF(RES_hhdet_in_tes!P97=0,"",RES_hhdet_in_tes!P97/RES_hhdet_in_fec!P97)</f>
        <v>0.93749149347622907</v>
      </c>
      <c r="Q97" s="113" t="str">
        <f>IF(RES_hhdet_in_tes!Q97=0,"",RES_hhdet_in_tes!Q97/RES_hhdet_in_fec!Q97)</f>
        <v/>
      </c>
      <c r="R97" s="113">
        <f>IF(RES_hhdet_in_tes!R97=0,"",RES_hhdet_in_tes!R97/RES_hhdet_in_fec!R97)</f>
        <v>0.94462511798934246</v>
      </c>
      <c r="S97" s="113" t="str">
        <f>IF(RES_hhdet_in_tes!S97=0,"",RES_hhdet_in_tes!S97/RES_hhdet_in_fec!S97)</f>
        <v/>
      </c>
      <c r="T97" s="113">
        <f>IF(RES_hhdet_in_tes!T97=0,"",RES_hhdet_in_tes!T97/RES_hhdet_in_fec!T97)</f>
        <v>0.88268706526432772</v>
      </c>
      <c r="U97" s="113">
        <f>IF(RES_hhdet_in_tes!U97=0,"",RES_hhdet_in_tes!U97/RES_hhdet_in_fec!U97)</f>
        <v>0.89945025929471745</v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0.55176300440486814</v>
      </c>
      <c r="M98" s="111">
        <f>IF(RES_hhdet_in_tes!M98=0,"",RES_hhdet_in_tes!M98/RES_hhdet_in_fec!M98)</f>
        <v>0.55737968238920033</v>
      </c>
      <c r="N98" s="111">
        <f>IF(RES_hhdet_in_tes!N98=0,"",RES_hhdet_in_tes!N98/RES_hhdet_in_fec!N98)</f>
        <v>0.56645567155896503</v>
      </c>
      <c r="O98" s="111">
        <f>IF(RES_hhdet_in_tes!O98=0,"",RES_hhdet_in_tes!O98/RES_hhdet_in_fec!O98)</f>
        <v>0.58020195981128986</v>
      </c>
      <c r="P98" s="111">
        <f>IF(RES_hhdet_in_tes!P98=0,"",RES_hhdet_in_tes!P98/RES_hhdet_in_fec!P98)</f>
        <v>0.59808411621186075</v>
      </c>
      <c r="Q98" s="111" t="str">
        <f>IF(RES_hhdet_in_tes!Q98=0,"",RES_hhdet_in_tes!Q98/RES_hhdet_in_fec!Q98)</f>
        <v/>
      </c>
      <c r="R98" s="111">
        <f>IF(RES_hhdet_in_tes!R98=0,"",RES_hhdet_in_tes!R98/RES_hhdet_in_fec!R98)</f>
        <v>0.62820926104467301</v>
      </c>
      <c r="S98" s="111" t="str">
        <f>IF(RES_hhdet_in_tes!S98=0,"",RES_hhdet_in_tes!S98/RES_hhdet_in_fec!S98)</f>
        <v/>
      </c>
      <c r="T98" s="111">
        <f>IF(RES_hhdet_in_tes!T98=0,"",RES_hhdet_in_tes!T98/RES_hhdet_in_fec!T98)</f>
        <v>0.65273299870470669</v>
      </c>
      <c r="U98" s="111">
        <f>IF(RES_hhdet_in_tes!U98=0,"",RES_hhdet_in_tes!U98/RES_hhdet_in_fec!U98)</f>
        <v>0.66407055117184366</v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 t="str">
        <f>IF(RES_hhdet_in_tes!C100=0,"",RES_hhdet_in_tes!C100/RES_hhdet_in_fec!C100)</f>
        <v/>
      </c>
      <c r="D100" s="124" t="str">
        <f>IF(RES_hhdet_in_tes!D100=0,"",RES_hhdet_in_tes!D100/RES_hhdet_in_fec!D100)</f>
        <v/>
      </c>
      <c r="E100" s="124" t="str">
        <f>IF(RES_hhdet_in_tes!E100=0,"",RES_hhdet_in_tes!E100/RES_hhdet_in_fec!E100)</f>
        <v/>
      </c>
      <c r="F100" s="124" t="str">
        <f>IF(RES_hhdet_in_tes!F100=0,"",RES_hhdet_in_tes!F100/RES_hhdet_in_fec!F100)</f>
        <v/>
      </c>
      <c r="G100" s="124" t="str">
        <f>IF(RES_hhdet_in_tes!G100=0,"",RES_hhdet_in_tes!G100/RES_hhdet_in_fec!G100)</f>
        <v/>
      </c>
      <c r="H100" s="124" t="str">
        <f>IF(RES_hhdet_in_tes!H100=0,"",RES_hhdet_in_tes!H100/RES_hhdet_in_fec!H100)</f>
        <v/>
      </c>
      <c r="I100" s="124" t="str">
        <f>IF(RES_hhdet_in_tes!I100=0,"",RES_hhdet_in_tes!I100/RES_hhdet_in_fec!I100)</f>
        <v/>
      </c>
      <c r="J100" s="124" t="str">
        <f>IF(RES_hhdet_in_tes!J100=0,"",RES_hhdet_in_tes!J100/RES_hhdet_in_fec!J100)</f>
        <v/>
      </c>
      <c r="K100" s="124" t="str">
        <f>IF(RES_hhdet_in_tes!K100=0,"",RES_hhdet_in_tes!K100/RES_hhdet_in_fec!K100)</f>
        <v/>
      </c>
      <c r="L100" s="124">
        <f>IF(RES_hhdet_in_tes!L100=0,"",RES_hhdet_in_tes!L100/RES_hhdet_in_fec!L100)</f>
        <v>0.65404274549523134</v>
      </c>
      <c r="M100" s="124">
        <f>IF(RES_hhdet_in_tes!M100=0,"",RES_hhdet_in_tes!M100/RES_hhdet_in_fec!M100)</f>
        <v>0.64425832144844852</v>
      </c>
      <c r="N100" s="124">
        <f>IF(RES_hhdet_in_tes!N100=0,"",RES_hhdet_in_tes!N100/RES_hhdet_in_fec!N100)</f>
        <v>0.60952757045590256</v>
      </c>
      <c r="O100" s="124">
        <f>IF(RES_hhdet_in_tes!O100=0,"",RES_hhdet_in_tes!O100/RES_hhdet_in_fec!O100)</f>
        <v>0.63512989345517301</v>
      </c>
      <c r="P100" s="124">
        <f>IF(RES_hhdet_in_tes!P100=0,"",RES_hhdet_in_tes!P100/RES_hhdet_in_fec!P100)</f>
        <v>0.64991112911279925</v>
      </c>
      <c r="Q100" s="124" t="str">
        <f>IF(RES_hhdet_in_tes!Q100=0,"",RES_hhdet_in_tes!Q100/RES_hhdet_in_fec!Q100)</f>
        <v/>
      </c>
      <c r="R100" s="124">
        <f>IF(RES_hhdet_in_tes!R100=0,"",RES_hhdet_in_tes!R100/RES_hhdet_in_fec!R100)</f>
        <v>0.64190757061788739</v>
      </c>
      <c r="S100" s="124" t="str">
        <f>IF(RES_hhdet_in_tes!S100=0,"",RES_hhdet_in_tes!S100/RES_hhdet_in_fec!S100)</f>
        <v/>
      </c>
      <c r="T100" s="124">
        <f>IF(RES_hhdet_in_tes!T100=0,"",RES_hhdet_in_tes!T100/RES_hhdet_in_fec!T100)</f>
        <v>0.64293499315889413</v>
      </c>
      <c r="U100" s="124">
        <f>IF(RES_hhdet_in_tes!U100=0,"",RES_hhdet_in_tes!U100/RES_hhdet_in_fec!U100)</f>
        <v>0.65450955906462904</v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0.65789596559818631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>
        <f>IF(RES_hhdet_in_tes!L102=0,"",RES_hhdet_in_tes!L102/RES_hhdet_in_fec!L102)</f>
        <v>0.5925659075389228</v>
      </c>
      <c r="M102" s="111">
        <f>IF(RES_hhdet_in_tes!M102=0,"",RES_hhdet_in_tes!M102/RES_hhdet_in_fec!M102)</f>
        <v>0.59286760583562392</v>
      </c>
      <c r="N102" s="111">
        <f>IF(RES_hhdet_in_tes!N102=0,"",RES_hhdet_in_tes!N102/RES_hhdet_in_fec!N102)</f>
        <v>0.59286760583562392</v>
      </c>
      <c r="O102" s="111">
        <f>IF(RES_hhdet_in_tes!O102=0,"",RES_hhdet_in_tes!O102/RES_hhdet_in_fec!O102)</f>
        <v>0.59286760583562392</v>
      </c>
      <c r="P102" s="111">
        <f>IF(RES_hhdet_in_tes!P102=0,"",RES_hhdet_in_tes!P102/RES_hhdet_in_fec!P102)</f>
        <v>0.59286760583562392</v>
      </c>
      <c r="Q102" s="111" t="str">
        <f>IF(RES_hhdet_in_tes!Q102=0,"",RES_hhdet_in_tes!Q102/RES_hhdet_in_fec!Q102)</f>
        <v/>
      </c>
      <c r="R102" s="111">
        <f>IF(RES_hhdet_in_tes!R102=0,"",RES_hhdet_in_tes!R102/RES_hhdet_in_fec!R102)</f>
        <v>0.59477364470549499</v>
      </c>
      <c r="S102" s="111" t="str">
        <f>IF(RES_hhdet_in_tes!S102=0,"",RES_hhdet_in_tes!S102/RES_hhdet_in_fec!S102)</f>
        <v/>
      </c>
      <c r="T102" s="111">
        <f>IF(RES_hhdet_in_tes!T102=0,"",RES_hhdet_in_tes!T102/RES_hhdet_in_fec!T102)</f>
        <v>0.60152672309736677</v>
      </c>
      <c r="U102" s="111">
        <f>IF(RES_hhdet_in_tes!U102=0,"",RES_hhdet_in_tes!U102/RES_hhdet_in_fec!U102)</f>
        <v>0.60529286296975626</v>
      </c>
      <c r="V102" s="111" t="str">
        <f>IF(RES_hhdet_in_tes!V102=0,"",RES_hhdet_in_tes!V102/RES_hhdet_in_fec!V102)</f>
        <v/>
      </c>
      <c r="W102" s="111">
        <f>IF(RES_hhdet_in_tes!W102=0,"",RES_hhdet_in_tes!W102/RES_hhdet_in_fec!W102)</f>
        <v>0.61204594136162549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 t="str">
        <f>IF(RES_hhdet_in_tes!C103=0,"",RES_hhdet_in_tes!C103/RES_hhdet_in_fec!C103)</f>
        <v/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 t="str">
        <f>IF(RES_hhdet_in_tes!F103=0,"",RES_hhdet_in_tes!F103/RES_hhdet_in_fec!F103)</f>
        <v/>
      </c>
      <c r="G103" s="45" t="str">
        <f>IF(RES_hhdet_in_tes!G103=0,"",RES_hhdet_in_tes!G103/RES_hhdet_in_fec!G103)</f>
        <v/>
      </c>
      <c r="H103" s="45" t="str">
        <f>IF(RES_hhdet_in_tes!H103=0,"",RES_hhdet_in_tes!H103/RES_hhdet_in_fec!H103)</f>
        <v/>
      </c>
      <c r="I103" s="45" t="str">
        <f>IF(RES_hhdet_in_tes!I103=0,"",RES_hhdet_in_tes!I103/RES_hhdet_in_fec!I103)</f>
        <v/>
      </c>
      <c r="J103" s="45" t="str">
        <f>IF(RES_hhdet_in_tes!J103=0,"",RES_hhdet_in_tes!J103/RES_hhdet_in_fec!J103)</f>
        <v/>
      </c>
      <c r="K103" s="45" t="str">
        <f>IF(RES_hhdet_in_tes!K103=0,"",RES_hhdet_in_tes!K103/RES_hhdet_in_fec!K103)</f>
        <v/>
      </c>
      <c r="L103" s="45">
        <f>IF(RES_hhdet_in_tes!L103=0,"",RES_hhdet_in_tes!L103/RES_hhdet_in_fec!L103)</f>
        <v>0.7648281839133062</v>
      </c>
      <c r="M103" s="45">
        <f>IF(RES_hhdet_in_tes!M103=0,"",RES_hhdet_in_tes!M103/RES_hhdet_in_fec!M103)</f>
        <v>0.76763427455739686</v>
      </c>
      <c r="N103" s="45">
        <f>IF(RES_hhdet_in_tes!N103=0,"",RES_hhdet_in_tes!N103/RES_hhdet_in_fec!N103)</f>
        <v>0.77135370837251038</v>
      </c>
      <c r="O103" s="45">
        <f>IF(RES_hhdet_in_tes!O103=0,"",RES_hhdet_in_tes!O103/RES_hhdet_in_fec!O103)</f>
        <v>0.77639922229162606</v>
      </c>
      <c r="P103" s="45">
        <f>IF(RES_hhdet_in_tes!P103=0,"",RES_hhdet_in_tes!P103/RES_hhdet_in_fec!P103)</f>
        <v>0.78298758947712566</v>
      </c>
      <c r="Q103" s="45" t="str">
        <f>IF(RES_hhdet_in_tes!Q103=0,"",RES_hhdet_in_tes!Q103/RES_hhdet_in_fec!Q103)</f>
        <v/>
      </c>
      <c r="R103" s="45">
        <f>IF(RES_hhdet_in_tes!R103=0,"",RES_hhdet_in_tes!R103/RES_hhdet_in_fec!R103)</f>
        <v>0.80303053082626952</v>
      </c>
      <c r="S103" s="45" t="str">
        <f>IF(RES_hhdet_in_tes!S103=0,"",RES_hhdet_in_tes!S103/RES_hhdet_in_fec!S103)</f>
        <v/>
      </c>
      <c r="T103" s="45">
        <f>IF(RES_hhdet_in_tes!T103=0,"",RES_hhdet_in_tes!T103/RES_hhdet_in_fec!T103)</f>
        <v>0.83294865219956116</v>
      </c>
      <c r="U103" s="45">
        <f>IF(RES_hhdet_in_tes!U103=0,"",RES_hhdet_in_tes!U103/RES_hhdet_in_fec!U103)</f>
        <v>0.84775096082337376</v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0.86928724692472226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1.2984147796851098</v>
      </c>
      <c r="D143" s="119">
        <f>IF(RES_hhdet_in_tes!D143=0,"",RES_hhdet_in_tes!D143/RES_hhdet_in_fec!D143)</f>
        <v>1.0136115088542885</v>
      </c>
      <c r="E143" s="119">
        <f>IF(RES_hhdet_in_tes!E143=0,"",RES_hhdet_in_tes!E143/RES_hhdet_in_fec!E143)</f>
        <v>0.8894941299917527</v>
      </c>
      <c r="F143" s="119">
        <f>IF(RES_hhdet_in_tes!F143=0,"",RES_hhdet_in_tes!F143/RES_hhdet_in_fec!F143)</f>
        <v>0.97641554396258567</v>
      </c>
      <c r="G143" s="119">
        <f>IF(RES_hhdet_in_tes!G143=0,"",RES_hhdet_in_tes!G143/RES_hhdet_in_fec!G143)</f>
        <v>0.77935338705262092</v>
      </c>
      <c r="H143" s="119">
        <f>IF(RES_hhdet_in_tes!H143=0,"",RES_hhdet_in_tes!H143/RES_hhdet_in_fec!H143)</f>
        <v>0.85783716504087248</v>
      </c>
      <c r="I143" s="119">
        <f>IF(RES_hhdet_in_tes!I143=0,"",RES_hhdet_in_tes!I143/RES_hhdet_in_fec!I143)</f>
        <v>1.1290116319723809</v>
      </c>
      <c r="J143" s="119">
        <f>IF(RES_hhdet_in_tes!J143=0,"",RES_hhdet_in_tes!J143/RES_hhdet_in_fec!J143)</f>
        <v>1.1301812427311237</v>
      </c>
      <c r="K143" s="119">
        <f>IF(RES_hhdet_in_tes!K143=0,"",RES_hhdet_in_tes!K143/RES_hhdet_in_fec!K143)</f>
        <v>1.4711340841102354</v>
      </c>
      <c r="L143" s="119">
        <f>IF(RES_hhdet_in_tes!L143=0,"",RES_hhdet_in_tes!L143/RES_hhdet_in_fec!L143)</f>
        <v>1.6782864154567032</v>
      </c>
      <c r="M143" s="119">
        <f>IF(RES_hhdet_in_tes!M143=0,"",RES_hhdet_in_tes!M143/RES_hhdet_in_fec!M143)</f>
        <v>1.3443924421072098</v>
      </c>
      <c r="N143" s="119">
        <f>IF(RES_hhdet_in_tes!N143=0,"",RES_hhdet_in_tes!N143/RES_hhdet_in_fec!N143)</f>
        <v>1.8395478657100726</v>
      </c>
      <c r="O143" s="119">
        <f>IF(RES_hhdet_in_tes!O143=0,"",RES_hhdet_in_tes!O143/RES_hhdet_in_fec!O143)</f>
        <v>1.3531850255733815</v>
      </c>
      <c r="P143" s="119">
        <f>IF(RES_hhdet_in_tes!P143=0,"",RES_hhdet_in_tes!P143/RES_hhdet_in_fec!P143)</f>
        <v>1.1597548147932035</v>
      </c>
      <c r="Q143" s="119">
        <f>IF(RES_hhdet_in_tes!Q143=0,"",RES_hhdet_in_tes!Q143/RES_hhdet_in_fec!Q143)</f>
        <v>1.4354022086799025</v>
      </c>
      <c r="R143" s="119">
        <f>IF(RES_hhdet_in_tes!R143=0,"",RES_hhdet_in_tes!R143/RES_hhdet_in_fec!R143)</f>
        <v>1.3775492646523992</v>
      </c>
      <c r="S143" s="119">
        <f>IF(RES_hhdet_in_tes!S143=0,"",RES_hhdet_in_tes!S143/RES_hhdet_in_fec!S143)</f>
        <v>1.9032051363028102</v>
      </c>
      <c r="T143" s="119">
        <f>IF(RES_hhdet_in_tes!T143=0,"",RES_hhdet_in_tes!T143/RES_hhdet_in_fec!T143)</f>
        <v>1.5647854208034642</v>
      </c>
      <c r="U143" s="119">
        <f>IF(RES_hhdet_in_tes!U143=0,"",RES_hhdet_in_tes!U143/RES_hhdet_in_fec!U143)</f>
        <v>1.6890806912214509</v>
      </c>
      <c r="V143" s="119">
        <f>IF(RES_hhdet_in_tes!V143=0,"",RES_hhdet_in_tes!V143/RES_hhdet_in_fec!V143)</f>
        <v>1.94437007131365</v>
      </c>
      <c r="W143" s="119">
        <f>IF(RES_hhdet_in_tes!W143=0,"",RES_hhdet_in_tes!W143/RES_hhdet_in_fec!W143)</f>
        <v>2.5045950753789157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1.607986780039842</v>
      </c>
      <c r="D144" s="124">
        <f>IF(RES_hhdet_in_tes!D144=0,"",RES_hhdet_in_tes!D144/RES_hhdet_in_fec!D144)</f>
        <v>1.724357956032273</v>
      </c>
      <c r="E144" s="124">
        <f>IF(RES_hhdet_in_tes!E144=0,"",RES_hhdet_in_tes!E144/RES_hhdet_in_fec!E144)</f>
        <v>1.8440620219008408</v>
      </c>
      <c r="F144" s="124">
        <f>IF(RES_hhdet_in_tes!F144=0,"",RES_hhdet_in_tes!F144/RES_hhdet_in_fec!F144)</f>
        <v>1.9666013861366238</v>
      </c>
      <c r="G144" s="124">
        <f>IF(RES_hhdet_in_tes!G144=0,"",RES_hhdet_in_tes!G144/RES_hhdet_in_fec!G144)</f>
        <v>2.0923894422571072</v>
      </c>
      <c r="H144" s="124">
        <f>IF(RES_hhdet_in_tes!H144=0,"",RES_hhdet_in_tes!H144/RES_hhdet_in_fec!H144)</f>
        <v>2.2213481870833451</v>
      </c>
      <c r="I144" s="124">
        <f>IF(RES_hhdet_in_tes!I144=0,"",RES_hhdet_in_tes!I144/RES_hhdet_in_fec!I144)</f>
        <v>2.3535509317380545</v>
      </c>
      <c r="J144" s="124">
        <f>IF(RES_hhdet_in_tes!J144=0,"",RES_hhdet_in_tes!J144/RES_hhdet_in_fec!J144)</f>
        <v>2.4893615907886604</v>
      </c>
      <c r="K144" s="124">
        <f>IF(RES_hhdet_in_tes!K144=0,"",RES_hhdet_in_tes!K144/RES_hhdet_in_fec!K144)</f>
        <v>2.6290494888704048</v>
      </c>
      <c r="L144" s="124">
        <f>IF(RES_hhdet_in_tes!L144=0,"",RES_hhdet_in_tes!L144/RES_hhdet_in_fec!L144)</f>
        <v>2.7726140510248736</v>
      </c>
      <c r="M144" s="124">
        <f>IF(RES_hhdet_in_tes!M144=0,"",RES_hhdet_in_tes!M144/RES_hhdet_in_fec!M144)</f>
        <v>2.9304745982428719</v>
      </c>
      <c r="N144" s="124">
        <f>IF(RES_hhdet_in_tes!N144=0,"",RES_hhdet_in_tes!N144/RES_hhdet_in_fec!N144)</f>
        <v>3.1052779673023005</v>
      </c>
      <c r="O144" s="124">
        <f>IF(RES_hhdet_in_tes!O144=0,"",RES_hhdet_in_tes!O144/RES_hhdet_in_fec!O144)</f>
        <v>3.2952578370669485</v>
      </c>
      <c r="P144" s="124">
        <f>IF(RES_hhdet_in_tes!P144=0,"",RES_hhdet_in_tes!P144/RES_hhdet_in_fec!P144)</f>
        <v>3.4859501337910657</v>
      </c>
      <c r="Q144" s="124">
        <f>IF(RES_hhdet_in_tes!Q144=0,"",RES_hhdet_in_tes!Q144/RES_hhdet_in_fec!Q144)</f>
        <v>3.6422677258775766</v>
      </c>
      <c r="R144" s="124">
        <f>IF(RES_hhdet_in_tes!R144=0,"",RES_hhdet_in_tes!R144/RES_hhdet_in_fec!R144)</f>
        <v>3.7054420133565253</v>
      </c>
      <c r="S144" s="124">
        <f>IF(RES_hhdet_in_tes!S144=0,"",RES_hhdet_in_tes!S144/RES_hhdet_in_fec!S144)</f>
        <v>3.7454288578182156</v>
      </c>
      <c r="T144" s="124">
        <f>IF(RES_hhdet_in_tes!T144=0,"",RES_hhdet_in_tes!T144/RES_hhdet_in_fec!T144)</f>
        <v>3.7710750589006024</v>
      </c>
      <c r="U144" s="124">
        <f>IF(RES_hhdet_in_tes!U144=0,"",RES_hhdet_in_tes!U144/RES_hhdet_in_fec!U144)</f>
        <v>3.7914859174323077</v>
      </c>
      <c r="V144" s="124">
        <f>IF(RES_hhdet_in_tes!V144=0,"",RES_hhdet_in_tes!V144/RES_hhdet_in_fec!V144)</f>
        <v>3.8161243931662434</v>
      </c>
      <c r="W144" s="124">
        <f>IF(RES_hhdet_in_tes!W144=0,"",RES_hhdet_in_tes!W144/RES_hhdet_in_fec!W144)</f>
        <v>3.8442912099002582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1.607986780039842</v>
      </c>
      <c r="D145" s="111">
        <f>IF(RES_hhdet_in_tes!D145=0,"",RES_hhdet_in_tes!D145/RES_hhdet_in_fec!D145)</f>
        <v>1.724357956032273</v>
      </c>
      <c r="E145" s="111">
        <f>IF(RES_hhdet_in_tes!E145=0,"",RES_hhdet_in_tes!E145/RES_hhdet_in_fec!E145)</f>
        <v>1.8440620219008408</v>
      </c>
      <c r="F145" s="111">
        <f>IF(RES_hhdet_in_tes!F145=0,"",RES_hhdet_in_tes!F145/RES_hhdet_in_fec!F145)</f>
        <v>1.9666013861366238</v>
      </c>
      <c r="G145" s="111">
        <f>IF(RES_hhdet_in_tes!G145=0,"",RES_hhdet_in_tes!G145/RES_hhdet_in_fec!G145)</f>
        <v>2.0923894422571072</v>
      </c>
      <c r="H145" s="111">
        <f>IF(RES_hhdet_in_tes!H145=0,"",RES_hhdet_in_tes!H145/RES_hhdet_in_fec!H145)</f>
        <v>2.2213481870833451</v>
      </c>
      <c r="I145" s="111">
        <f>IF(RES_hhdet_in_tes!I145=0,"",RES_hhdet_in_tes!I145/RES_hhdet_in_fec!I145)</f>
        <v>2.3535509317380545</v>
      </c>
      <c r="J145" s="111">
        <f>IF(RES_hhdet_in_tes!J145=0,"",RES_hhdet_in_tes!J145/RES_hhdet_in_fec!J145)</f>
        <v>2.4893615907886604</v>
      </c>
      <c r="K145" s="111">
        <f>IF(RES_hhdet_in_tes!K145=0,"",RES_hhdet_in_tes!K145/RES_hhdet_in_fec!K145)</f>
        <v>2.6290494888704048</v>
      </c>
      <c r="L145" s="111">
        <f>IF(RES_hhdet_in_tes!L145=0,"",RES_hhdet_in_tes!L145/RES_hhdet_in_fec!L145)</f>
        <v>2.7726140510248736</v>
      </c>
      <c r="M145" s="111">
        <f>IF(RES_hhdet_in_tes!M145=0,"",RES_hhdet_in_tes!M145/RES_hhdet_in_fec!M145)</f>
        <v>2.9304745982428719</v>
      </c>
      <c r="N145" s="111">
        <f>IF(RES_hhdet_in_tes!N145=0,"",RES_hhdet_in_tes!N145/RES_hhdet_in_fec!N145)</f>
        <v>3.1052779673023005</v>
      </c>
      <c r="O145" s="111">
        <f>IF(RES_hhdet_in_tes!O145=0,"",RES_hhdet_in_tes!O145/RES_hhdet_in_fec!O145)</f>
        <v>3.2952578370669485</v>
      </c>
      <c r="P145" s="111">
        <f>IF(RES_hhdet_in_tes!P145=0,"",RES_hhdet_in_tes!P145/RES_hhdet_in_fec!P145)</f>
        <v>3.4859501337910657</v>
      </c>
      <c r="Q145" s="111">
        <f>IF(RES_hhdet_in_tes!Q145=0,"",RES_hhdet_in_tes!Q145/RES_hhdet_in_fec!Q145)</f>
        <v>3.6422677258775766</v>
      </c>
      <c r="R145" s="111">
        <f>IF(RES_hhdet_in_tes!R145=0,"",RES_hhdet_in_tes!R145/RES_hhdet_in_fec!R145)</f>
        <v>3.7054420133565253</v>
      </c>
      <c r="S145" s="111">
        <f>IF(RES_hhdet_in_tes!S145=0,"",RES_hhdet_in_tes!S145/RES_hhdet_in_fec!S145)</f>
        <v>3.7454288578182156</v>
      </c>
      <c r="T145" s="111">
        <f>IF(RES_hhdet_in_tes!T145=0,"",RES_hhdet_in_tes!T145/RES_hhdet_in_fec!T145)</f>
        <v>3.7710750589006024</v>
      </c>
      <c r="U145" s="111">
        <f>IF(RES_hhdet_in_tes!U145=0,"",RES_hhdet_in_tes!U145/RES_hhdet_in_fec!U145)</f>
        <v>3.7914859174323077</v>
      </c>
      <c r="V145" s="111">
        <f>IF(RES_hhdet_in_tes!V145=0,"",RES_hhdet_in_tes!V145/RES_hhdet_in_fec!V145)</f>
        <v>3.8161243931662434</v>
      </c>
      <c r="W145" s="111">
        <f>IF(RES_hhdet_in_tes!W145=0,"",RES_hhdet_in_tes!W145/RES_hhdet_in_fec!W145)</f>
        <v>3.8442912099002582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2.5479820334816665</v>
      </c>
      <c r="D146" s="124">
        <f>IF(RES_hhdet_in_tes!D146=0,"",RES_hhdet_in_tes!D146/RES_hhdet_in_fec!D146)</f>
        <v>2.6387423561279824</v>
      </c>
      <c r="E146" s="124">
        <f>IF(RES_hhdet_in_tes!E146=0,"",RES_hhdet_in_tes!E146/RES_hhdet_in_fec!E146)</f>
        <v>2.7304609828002286</v>
      </c>
      <c r="F146" s="124">
        <f>IF(RES_hhdet_in_tes!F146=0,"",RES_hhdet_in_tes!F146/RES_hhdet_in_fec!F146)</f>
        <v>2.8222781126431027</v>
      </c>
      <c r="G146" s="124">
        <f>IF(RES_hhdet_in_tes!G146=0,"",RES_hhdet_in_tes!G146/RES_hhdet_in_fec!G146)</f>
        <v>2.9149677324398513</v>
      </c>
      <c r="H146" s="124">
        <f>IF(RES_hhdet_in_tes!H146=0,"",RES_hhdet_in_tes!H146/RES_hhdet_in_fec!H146)</f>
        <v>3.0084300861027562</v>
      </c>
      <c r="I146" s="124">
        <f>IF(RES_hhdet_in_tes!I146=0,"",RES_hhdet_in_tes!I146/RES_hhdet_in_fec!I146)</f>
        <v>3.1028506558168938</v>
      </c>
      <c r="J146" s="124">
        <f>IF(RES_hhdet_in_tes!J146=0,"",RES_hhdet_in_tes!J146/RES_hhdet_in_fec!J146)</f>
        <v>3.1990009635709926</v>
      </c>
      <c r="K146" s="124">
        <f>IF(RES_hhdet_in_tes!K146=0,"",RES_hhdet_in_tes!K146/RES_hhdet_in_fec!K146)</f>
        <v>3.297529721529207</v>
      </c>
      <c r="L146" s="124">
        <f>IF(RES_hhdet_in_tes!L146=0,"",RES_hhdet_in_tes!L146/RES_hhdet_in_fec!L146)</f>
        <v>3.3985973199755088</v>
      </c>
      <c r="M146" s="124">
        <f>IF(RES_hhdet_in_tes!M146=0,"",RES_hhdet_in_tes!M146/RES_hhdet_in_fec!M146)</f>
        <v>3.5193130428395003</v>
      </c>
      <c r="N146" s="124">
        <f>IF(RES_hhdet_in_tes!N146=0,"",RES_hhdet_in_tes!N146/RES_hhdet_in_fec!N146)</f>
        <v>3.6652760751088618</v>
      </c>
      <c r="O146" s="124">
        <f>IF(RES_hhdet_in_tes!O146=0,"",RES_hhdet_in_tes!O146/RES_hhdet_in_fec!O146)</f>
        <v>3.8395819139485954</v>
      </c>
      <c r="P146" s="124">
        <f>IF(RES_hhdet_in_tes!P146=0,"",RES_hhdet_in_tes!P146/RES_hhdet_in_fec!P146)</f>
        <v>4.0286128428267274</v>
      </c>
      <c r="Q146" s="124">
        <f>IF(RES_hhdet_in_tes!Q146=0,"",RES_hhdet_in_tes!Q146/RES_hhdet_in_fec!Q146)</f>
        <v>4.1910629203818237</v>
      </c>
      <c r="R146" s="124">
        <f>IF(RES_hhdet_in_tes!R146=0,"",RES_hhdet_in_tes!R146/RES_hhdet_in_fec!R146)</f>
        <v>4.2929773113034546</v>
      </c>
      <c r="S146" s="124">
        <f>IF(RES_hhdet_in_tes!S146=0,"",RES_hhdet_in_tes!S146/RES_hhdet_in_fec!S146)</f>
        <v>4.3740961625413295</v>
      </c>
      <c r="T146" s="124">
        <f>IF(RES_hhdet_in_tes!T146=0,"",RES_hhdet_in_tes!T146/RES_hhdet_in_fec!T146)</f>
        <v>4.4418740507139844</v>
      </c>
      <c r="U146" s="124">
        <f>IF(RES_hhdet_in_tes!U146=0,"",RES_hhdet_in_tes!U146/RES_hhdet_in_fec!U146)</f>
        <v>4.5035771225810803</v>
      </c>
      <c r="V146" s="124">
        <f>IF(RES_hhdet_in_tes!V146=0,"",RES_hhdet_in_tes!V146/RES_hhdet_in_fec!V146)</f>
        <v>4.566490154206587</v>
      </c>
      <c r="W146" s="124">
        <f>IF(RES_hhdet_in_tes!W146=0,"",RES_hhdet_in_tes!W146/RES_hhdet_in_fec!W146)</f>
        <v>4.6280828909726557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2.5479820334816665</v>
      </c>
      <c r="D147" s="111">
        <f>IF(RES_hhdet_in_tes!D147=0,"",RES_hhdet_in_tes!D147/RES_hhdet_in_fec!D147)</f>
        <v>2.6387423561279824</v>
      </c>
      <c r="E147" s="111">
        <f>IF(RES_hhdet_in_tes!E147=0,"",RES_hhdet_in_tes!E147/RES_hhdet_in_fec!E147)</f>
        <v>2.7304609828002286</v>
      </c>
      <c r="F147" s="111">
        <f>IF(RES_hhdet_in_tes!F147=0,"",RES_hhdet_in_tes!F147/RES_hhdet_in_fec!F147)</f>
        <v>2.8222781126431027</v>
      </c>
      <c r="G147" s="111">
        <f>IF(RES_hhdet_in_tes!G147=0,"",RES_hhdet_in_tes!G147/RES_hhdet_in_fec!G147)</f>
        <v>2.9149677324398513</v>
      </c>
      <c r="H147" s="111">
        <f>IF(RES_hhdet_in_tes!H147=0,"",RES_hhdet_in_tes!H147/RES_hhdet_in_fec!H147)</f>
        <v>3.0084300861027562</v>
      </c>
      <c r="I147" s="111">
        <f>IF(RES_hhdet_in_tes!I147=0,"",RES_hhdet_in_tes!I147/RES_hhdet_in_fec!I147)</f>
        <v>3.1028506558168938</v>
      </c>
      <c r="J147" s="111">
        <f>IF(RES_hhdet_in_tes!J147=0,"",RES_hhdet_in_tes!J147/RES_hhdet_in_fec!J147)</f>
        <v>3.1990009635709926</v>
      </c>
      <c r="K147" s="111">
        <f>IF(RES_hhdet_in_tes!K147=0,"",RES_hhdet_in_tes!K147/RES_hhdet_in_fec!K147)</f>
        <v>3.297529721529207</v>
      </c>
      <c r="L147" s="111">
        <f>IF(RES_hhdet_in_tes!L147=0,"",RES_hhdet_in_tes!L147/RES_hhdet_in_fec!L147)</f>
        <v>3.3985973199755088</v>
      </c>
      <c r="M147" s="111">
        <f>IF(RES_hhdet_in_tes!M147=0,"",RES_hhdet_in_tes!M147/RES_hhdet_in_fec!M147)</f>
        <v>3.5193130428395003</v>
      </c>
      <c r="N147" s="111">
        <f>IF(RES_hhdet_in_tes!N147=0,"",RES_hhdet_in_tes!N147/RES_hhdet_in_fec!N147)</f>
        <v>3.6652760751088618</v>
      </c>
      <c r="O147" s="111">
        <f>IF(RES_hhdet_in_tes!O147=0,"",RES_hhdet_in_tes!O147/RES_hhdet_in_fec!O147)</f>
        <v>3.8395819139485954</v>
      </c>
      <c r="P147" s="111">
        <f>IF(RES_hhdet_in_tes!P147=0,"",RES_hhdet_in_tes!P147/RES_hhdet_in_fec!P147)</f>
        <v>4.0286128428267274</v>
      </c>
      <c r="Q147" s="111">
        <f>IF(RES_hhdet_in_tes!Q147=0,"",RES_hhdet_in_tes!Q147/RES_hhdet_in_fec!Q147)</f>
        <v>4.1910629203818237</v>
      </c>
      <c r="R147" s="111">
        <f>IF(RES_hhdet_in_tes!R147=0,"",RES_hhdet_in_tes!R147/RES_hhdet_in_fec!R147)</f>
        <v>4.2929773113034546</v>
      </c>
      <c r="S147" s="111">
        <f>IF(RES_hhdet_in_tes!S147=0,"",RES_hhdet_in_tes!S147/RES_hhdet_in_fec!S147)</f>
        <v>4.3740961625413295</v>
      </c>
      <c r="T147" s="111">
        <f>IF(RES_hhdet_in_tes!T147=0,"",RES_hhdet_in_tes!T147/RES_hhdet_in_fec!T147)</f>
        <v>4.4418740507139844</v>
      </c>
      <c r="U147" s="111">
        <f>IF(RES_hhdet_in_tes!U147=0,"",RES_hhdet_in_tes!U147/RES_hhdet_in_fec!U147)</f>
        <v>4.5035771225810803</v>
      </c>
      <c r="V147" s="111">
        <f>IF(RES_hhdet_in_tes!V147=0,"",RES_hhdet_in_tes!V147/RES_hhdet_in_fec!V147)</f>
        <v>4.566490154206587</v>
      </c>
      <c r="W147" s="111">
        <f>IF(RES_hhdet_in_tes!W147=0,"",RES_hhdet_in_tes!W147/RES_hhdet_in_fec!W147)</f>
        <v>4.6280828909726557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0.53215546062400232</v>
      </c>
      <c r="D148" s="124">
        <f>IF(RES_hhdet_in_tes!D148=0,"",RES_hhdet_in_tes!D148/RES_hhdet_in_fec!D148)</f>
        <v>0.57721278671329845</v>
      </c>
      <c r="E148" s="124">
        <f>IF(RES_hhdet_in_tes!E148=0,"",RES_hhdet_in_tes!E148/RES_hhdet_in_fec!E148)</f>
        <v>0.54925407684652516</v>
      </c>
      <c r="F148" s="124">
        <f>IF(RES_hhdet_in_tes!F148=0,"",RES_hhdet_in_tes!F148/RES_hhdet_in_fec!F148)</f>
        <v>0.54225548264957302</v>
      </c>
      <c r="G148" s="124">
        <f>IF(RES_hhdet_in_tes!G148=0,"",RES_hhdet_in_tes!G148/RES_hhdet_in_fec!G148)</f>
        <v>0.55442486037593164</v>
      </c>
      <c r="H148" s="124">
        <f>IF(RES_hhdet_in_tes!H148=0,"",RES_hhdet_in_tes!H148/RES_hhdet_in_fec!H148)</f>
        <v>0.55532421655054143</v>
      </c>
      <c r="I148" s="124">
        <f>IF(RES_hhdet_in_tes!I148=0,"",RES_hhdet_in_tes!I148/RES_hhdet_in_fec!I148)</f>
        <v>0.57607662183798636</v>
      </c>
      <c r="J148" s="124">
        <f>IF(RES_hhdet_in_tes!J148=0,"",RES_hhdet_in_tes!J148/RES_hhdet_in_fec!J148)</f>
        <v>0.57913505092366546</v>
      </c>
      <c r="K148" s="124">
        <f>IF(RES_hhdet_in_tes!K148=0,"",RES_hhdet_in_tes!K148/RES_hhdet_in_fec!K148)</f>
        <v>0.67229552869992504</v>
      </c>
      <c r="L148" s="124">
        <f>IF(RES_hhdet_in_tes!L148=0,"",RES_hhdet_in_tes!L148/RES_hhdet_in_fec!L148)</f>
        <v>0.90462997046542637</v>
      </c>
      <c r="M148" s="124">
        <f>IF(RES_hhdet_in_tes!M148=0,"",RES_hhdet_in_tes!M148/RES_hhdet_in_fec!M148)</f>
        <v>0.6447779349693793</v>
      </c>
      <c r="N148" s="124">
        <f>IF(RES_hhdet_in_tes!N148=0,"",RES_hhdet_in_tes!N148/RES_hhdet_in_fec!N148)</f>
        <v>0.73599242123628594</v>
      </c>
      <c r="O148" s="124">
        <f>IF(RES_hhdet_in_tes!O148=0,"",RES_hhdet_in_tes!O148/RES_hhdet_in_fec!O148)</f>
        <v>0.58286554013371417</v>
      </c>
      <c r="P148" s="124">
        <f>IF(RES_hhdet_in_tes!P148=0,"",RES_hhdet_in_tes!P148/RES_hhdet_in_fec!P148)</f>
        <v>0.66492025576600811</v>
      </c>
      <c r="Q148" s="124">
        <f>IF(RES_hhdet_in_tes!Q148=0,"",RES_hhdet_in_tes!Q148/RES_hhdet_in_fec!Q148)</f>
        <v>0.68923971692635111</v>
      </c>
      <c r="R148" s="124">
        <f>IF(RES_hhdet_in_tes!R148=0,"",RES_hhdet_in_tes!R148/RES_hhdet_in_fec!R148)</f>
        <v>0.75121879174249717</v>
      </c>
      <c r="S148" s="124">
        <f>IF(RES_hhdet_in_tes!S148=0,"",RES_hhdet_in_tes!S148/RES_hhdet_in_fec!S148)</f>
        <v>0.75664957738849314</v>
      </c>
      <c r="T148" s="124">
        <f>IF(RES_hhdet_in_tes!T148=0,"",RES_hhdet_in_tes!T148/RES_hhdet_in_fec!T148)</f>
        <v>0.72605673134295257</v>
      </c>
      <c r="U148" s="124">
        <f>IF(RES_hhdet_in_tes!U148=0,"",RES_hhdet_in_tes!U148/RES_hhdet_in_fec!U148)</f>
        <v>0.696665290354056</v>
      </c>
      <c r="V148" s="124">
        <f>IF(RES_hhdet_in_tes!V148=0,"",RES_hhdet_in_tes!V148/RES_hhdet_in_fec!V148)</f>
        <v>0.71544796528971411</v>
      </c>
      <c r="W148" s="124">
        <f>IF(RES_hhdet_in_tes!W148=0,"",RES_hhdet_in_tes!W148/RES_hhdet_in_fec!W148)</f>
        <v>0.68369579304893491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0.53215546062400232</v>
      </c>
      <c r="D153" s="112">
        <f>IF(RES_hhdet_in_tes!D153=0,"",RES_hhdet_in_tes!D153/RES_hhdet_in_fec!D153)</f>
        <v>0.53381487789631299</v>
      </c>
      <c r="E153" s="112">
        <f>IF(RES_hhdet_in_tes!E153=0,"",RES_hhdet_in_tes!E153/RES_hhdet_in_fec!E153)</f>
        <v>0.53560192782473781</v>
      </c>
      <c r="F153" s="112">
        <f>IF(RES_hhdet_in_tes!F153=0,"",RES_hhdet_in_tes!F153/RES_hhdet_in_fec!F153)</f>
        <v>0.53740614400005815</v>
      </c>
      <c r="G153" s="112">
        <f>IF(RES_hhdet_in_tes!G153=0,"",RES_hhdet_in_tes!G153/RES_hhdet_in_fec!G153)</f>
        <v>0.5393289254108784</v>
      </c>
      <c r="H153" s="112">
        <f>IF(RES_hhdet_in_tes!H153=0,"",RES_hhdet_in_tes!H153/RES_hhdet_in_fec!H153)</f>
        <v>0.54135890659388353</v>
      </c>
      <c r="I153" s="112">
        <f>IF(RES_hhdet_in_tes!I153=0,"",RES_hhdet_in_tes!I153/RES_hhdet_in_fec!I153)</f>
        <v>0.54352249630271499</v>
      </c>
      <c r="J153" s="112">
        <f>IF(RES_hhdet_in_tes!J153=0,"",RES_hhdet_in_tes!J153/RES_hhdet_in_fec!J153)</f>
        <v>0.54592540456334571</v>
      </c>
      <c r="K153" s="112">
        <f>IF(RES_hhdet_in_tes!K153=0,"",RES_hhdet_in_tes!K153/RES_hhdet_in_fec!K153)</f>
        <v>0.54866131163222265</v>
      </c>
      <c r="L153" s="112">
        <f>IF(RES_hhdet_in_tes!L153=0,"",RES_hhdet_in_tes!L153/RES_hhdet_in_fec!L153)</f>
        <v>0.55176300440486814</v>
      </c>
      <c r="M153" s="112">
        <f>IF(RES_hhdet_in_tes!M153=0,"",RES_hhdet_in_tes!M153/RES_hhdet_in_fec!M153)</f>
        <v>0.55737968238920033</v>
      </c>
      <c r="N153" s="112">
        <f>IF(RES_hhdet_in_tes!N153=0,"",RES_hhdet_in_tes!N153/RES_hhdet_in_fec!N153)</f>
        <v>0.56645567155896503</v>
      </c>
      <c r="O153" s="112">
        <f>IF(RES_hhdet_in_tes!O153=0,"",RES_hhdet_in_tes!O153/RES_hhdet_in_fec!O153)</f>
        <v>0.58020195981128986</v>
      </c>
      <c r="P153" s="112">
        <f>IF(RES_hhdet_in_tes!P153=0,"",RES_hhdet_in_tes!P153/RES_hhdet_in_fec!P153)</f>
        <v>0.59808411621186075</v>
      </c>
      <c r="Q153" s="112">
        <f>IF(RES_hhdet_in_tes!Q153=0,"",RES_hhdet_in_tes!Q153/RES_hhdet_in_fec!Q153)</f>
        <v>0.61563081233007366</v>
      </c>
      <c r="R153" s="112">
        <f>IF(RES_hhdet_in_tes!R153=0,"",RES_hhdet_in_tes!R153/RES_hhdet_in_fec!R153)</f>
        <v>0.62820926104467301</v>
      </c>
      <c r="S153" s="112">
        <f>IF(RES_hhdet_in_tes!S153=0,"",RES_hhdet_in_tes!S153/RES_hhdet_in_fec!S153)</f>
        <v>0.64066370535695338</v>
      </c>
      <c r="T153" s="112">
        <f>IF(RES_hhdet_in_tes!T153=0,"",RES_hhdet_in_tes!T153/RES_hhdet_in_fec!T153)</f>
        <v>0.65273299870470669</v>
      </c>
      <c r="U153" s="112">
        <f>IF(RES_hhdet_in_tes!U153=0,"",RES_hhdet_in_tes!U153/RES_hhdet_in_fec!U153)</f>
        <v>0.66407055117184366</v>
      </c>
      <c r="V153" s="112">
        <f>IF(RES_hhdet_in_tes!V153=0,"",RES_hhdet_in_tes!V153/RES_hhdet_in_fec!V153)</f>
        <v>0.67414462443270751</v>
      </c>
      <c r="W153" s="112">
        <f>IF(RES_hhdet_in_tes!W153=0,"",RES_hhdet_in_tes!W153/RES_hhdet_in_fec!W153)</f>
        <v>0.68207486764279779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0.8678339681584426</v>
      </c>
      <c r="E154" s="113">
        <f>IF(RES_hhdet_in_tes!E154=0,"",RES_hhdet_in_tes!E154/RES_hhdet_in_fec!E154)</f>
        <v>0.86876454608188458</v>
      </c>
      <c r="F154" s="113">
        <f>IF(RES_hhdet_in_tes!F154=0,"",RES_hhdet_in_tes!F154/RES_hhdet_in_fec!F154)</f>
        <v>0.86975801276726705</v>
      </c>
      <c r="G154" s="113">
        <f>IF(RES_hhdet_in_tes!G154=0,"",RES_hhdet_in_tes!G154/RES_hhdet_in_fec!G154)</f>
        <v>0.87034318836625368</v>
      </c>
      <c r="H154" s="113">
        <f>IF(RES_hhdet_in_tes!H154=0,"",RES_hhdet_in_tes!H154/RES_hhdet_in_fec!H154)</f>
        <v>0.87143119824104076</v>
      </c>
      <c r="I154" s="113">
        <f>IF(RES_hhdet_in_tes!I154=0,"",RES_hhdet_in_tes!I154/RES_hhdet_in_fec!I154)</f>
        <v>0.87276186600684302</v>
      </c>
      <c r="J154" s="113">
        <f>IF(RES_hhdet_in_tes!J154=0,"",RES_hhdet_in_tes!J154/RES_hhdet_in_fec!J154)</f>
        <v>0.8735668862873891</v>
      </c>
      <c r="K154" s="113">
        <f>IF(RES_hhdet_in_tes!K154=0,"",RES_hhdet_in_tes!K154/RES_hhdet_in_fec!K154)</f>
        <v>0.73015092609832288</v>
      </c>
      <c r="L154" s="113">
        <f>IF(RES_hhdet_in_tes!L154=0,"",RES_hhdet_in_tes!L154/RES_hhdet_in_fec!L154)</f>
        <v>0.9219374913799111</v>
      </c>
      <c r="M154" s="113">
        <f>IF(RES_hhdet_in_tes!M154=0,"",RES_hhdet_in_tes!M154/RES_hhdet_in_fec!M154)</f>
        <v>0.87806895597263734</v>
      </c>
      <c r="N154" s="113">
        <f>IF(RES_hhdet_in_tes!N154=0,"",RES_hhdet_in_tes!N154/RES_hhdet_in_fec!N154)</f>
        <v>0.88173516655058026</v>
      </c>
      <c r="O154" s="113">
        <f>IF(RES_hhdet_in_tes!O154=0,"",RES_hhdet_in_tes!O154/RES_hhdet_in_fec!O154)</f>
        <v>0.91464099210339633</v>
      </c>
      <c r="P154" s="113">
        <f>IF(RES_hhdet_in_tes!P154=0,"",RES_hhdet_in_tes!P154/RES_hhdet_in_fec!P154)</f>
        <v>0.93749149347622918</v>
      </c>
      <c r="Q154" s="113">
        <f>IF(RES_hhdet_in_tes!Q154=0,"",RES_hhdet_in_tes!Q154/RES_hhdet_in_fec!Q154)</f>
        <v>0.93150705964003466</v>
      </c>
      <c r="R154" s="113">
        <f>IF(RES_hhdet_in_tes!R154=0,"",RES_hhdet_in_tes!R154/RES_hhdet_in_fec!R154)</f>
        <v>0.94462511798934223</v>
      </c>
      <c r="S154" s="113">
        <f>IF(RES_hhdet_in_tes!S154=0,"",RES_hhdet_in_tes!S154/RES_hhdet_in_fec!S154)</f>
        <v>0.93209804303308008</v>
      </c>
      <c r="T154" s="113">
        <f>IF(RES_hhdet_in_tes!T154=0,"",RES_hhdet_in_tes!T154/RES_hhdet_in_fec!T154)</f>
        <v>0.88268706526432761</v>
      </c>
      <c r="U154" s="113">
        <f>IF(RES_hhdet_in_tes!U154=0,"",RES_hhdet_in_tes!U154/RES_hhdet_in_fec!U154)</f>
        <v>0.89945025929471734</v>
      </c>
      <c r="V154" s="113">
        <f>IF(RES_hhdet_in_tes!V154=0,"",RES_hhdet_in_tes!V154/RES_hhdet_in_fec!V154)</f>
        <v>0.93309393367351523</v>
      </c>
      <c r="W154" s="113">
        <f>IF(RES_hhdet_in_tes!W154=0,"",RES_hhdet_in_tes!W154/RES_hhdet_in_fec!W154)</f>
        <v>0.9257020120905779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0.53381487789631299</v>
      </c>
      <c r="E155" s="111">
        <f>IF(RES_hhdet_in_tes!E155=0,"",RES_hhdet_in_tes!E155/RES_hhdet_in_fec!E155)</f>
        <v>0.53560192782473781</v>
      </c>
      <c r="F155" s="111">
        <f>IF(RES_hhdet_in_tes!F155=0,"",RES_hhdet_in_tes!F155/RES_hhdet_in_fec!F155)</f>
        <v>0.53740614400005815</v>
      </c>
      <c r="G155" s="111">
        <f>IF(RES_hhdet_in_tes!G155=0,"",RES_hhdet_in_tes!G155/RES_hhdet_in_fec!G155)</f>
        <v>0.5393289254108784</v>
      </c>
      <c r="H155" s="111">
        <f>IF(RES_hhdet_in_tes!H155=0,"",RES_hhdet_in_tes!H155/RES_hhdet_in_fec!H155)</f>
        <v>0.54135890659388353</v>
      </c>
      <c r="I155" s="111">
        <f>IF(RES_hhdet_in_tes!I155=0,"",RES_hhdet_in_tes!I155/RES_hhdet_in_fec!I155)</f>
        <v>0.54352249630271499</v>
      </c>
      <c r="J155" s="111">
        <f>IF(RES_hhdet_in_tes!J155=0,"",RES_hhdet_in_tes!J155/RES_hhdet_in_fec!J155)</f>
        <v>0.54592540456334571</v>
      </c>
      <c r="K155" s="111">
        <f>IF(RES_hhdet_in_tes!K155=0,"",RES_hhdet_in_tes!K155/RES_hhdet_in_fec!K155)</f>
        <v>0.54866131163222265</v>
      </c>
      <c r="L155" s="111">
        <f>IF(RES_hhdet_in_tes!L155=0,"",RES_hhdet_in_tes!L155/RES_hhdet_in_fec!L155)</f>
        <v>0.55176300440486814</v>
      </c>
      <c r="M155" s="111">
        <f>IF(RES_hhdet_in_tes!M155=0,"",RES_hhdet_in_tes!M155/RES_hhdet_in_fec!M155)</f>
        <v>0.55737968238920033</v>
      </c>
      <c r="N155" s="111">
        <f>IF(RES_hhdet_in_tes!N155=0,"",RES_hhdet_in_tes!N155/RES_hhdet_in_fec!N155)</f>
        <v>0.56645567155896503</v>
      </c>
      <c r="O155" s="111">
        <f>IF(RES_hhdet_in_tes!O155=0,"",RES_hhdet_in_tes!O155/RES_hhdet_in_fec!O155)</f>
        <v>0.58020195981128986</v>
      </c>
      <c r="P155" s="111">
        <f>IF(RES_hhdet_in_tes!P155=0,"",RES_hhdet_in_tes!P155/RES_hhdet_in_fec!P155)</f>
        <v>0.59808411621186075</v>
      </c>
      <c r="Q155" s="111">
        <f>IF(RES_hhdet_in_tes!Q155=0,"",RES_hhdet_in_tes!Q155/RES_hhdet_in_fec!Q155)</f>
        <v>0.61563081233007366</v>
      </c>
      <c r="R155" s="111">
        <f>IF(RES_hhdet_in_tes!R155=0,"",RES_hhdet_in_tes!R155/RES_hhdet_in_fec!R155)</f>
        <v>0.62820926104467301</v>
      </c>
      <c r="S155" s="111">
        <f>IF(RES_hhdet_in_tes!S155=0,"",RES_hhdet_in_tes!S155/RES_hhdet_in_fec!S155)</f>
        <v>0.64066370535695338</v>
      </c>
      <c r="T155" s="111">
        <f>IF(RES_hhdet_in_tes!T155=0,"",RES_hhdet_in_tes!T155/RES_hhdet_in_fec!T155)</f>
        <v>0.65273299870470669</v>
      </c>
      <c r="U155" s="111">
        <f>IF(RES_hhdet_in_tes!U155=0,"",RES_hhdet_in_tes!U155/RES_hhdet_in_fec!U155)</f>
        <v>0.66407055117184366</v>
      </c>
      <c r="V155" s="111">
        <f>IF(RES_hhdet_in_tes!V155=0,"",RES_hhdet_in_tes!V155/RES_hhdet_in_fec!V155)</f>
        <v>0.67414462443270751</v>
      </c>
      <c r="W155" s="111">
        <f>IF(RES_hhdet_in_tes!W155=0,"",RES_hhdet_in_tes!W155/RES_hhdet_in_fec!W155)</f>
        <v>0.68207486764279779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0.60679625150270911</v>
      </c>
      <c r="D157" s="124">
        <f>IF(RES_hhdet_in_tes!D157=0,"",RES_hhdet_in_tes!D157/RES_hhdet_in_fec!D157)</f>
        <v>0.64106117355568182</v>
      </c>
      <c r="E157" s="124">
        <f>IF(RES_hhdet_in_tes!E157=0,"",RES_hhdet_in_tes!E157/RES_hhdet_in_fec!E157)</f>
        <v>0.64136776573037346</v>
      </c>
      <c r="F157" s="124">
        <f>IF(RES_hhdet_in_tes!F157=0,"",RES_hhdet_in_tes!F157/RES_hhdet_in_fec!F157)</f>
        <v>0.62246640097424366</v>
      </c>
      <c r="G157" s="124">
        <f>IF(RES_hhdet_in_tes!G157=0,"",RES_hhdet_in_tes!G157/RES_hhdet_in_fec!G157)</f>
        <v>0.61642688459266282</v>
      </c>
      <c r="H157" s="124">
        <f>IF(RES_hhdet_in_tes!H157=0,"",RES_hhdet_in_tes!H157/RES_hhdet_in_fec!H157)</f>
        <v>0.6122773146135525</v>
      </c>
      <c r="I157" s="124">
        <f>IF(RES_hhdet_in_tes!I157=0,"",RES_hhdet_in_tes!I157/RES_hhdet_in_fec!I157)</f>
        <v>0.59940328180272495</v>
      </c>
      <c r="J157" s="124">
        <f>IF(RES_hhdet_in_tes!J157=0,"",RES_hhdet_in_tes!J157/RES_hhdet_in_fec!J157)</f>
        <v>0.60323180097417994</v>
      </c>
      <c r="K157" s="124">
        <f>IF(RES_hhdet_in_tes!K157=0,"",RES_hhdet_in_tes!K157/RES_hhdet_in_fec!K157)</f>
        <v>0.6183068449193394</v>
      </c>
      <c r="L157" s="124">
        <f>IF(RES_hhdet_in_tes!L157=0,"",RES_hhdet_in_tes!L157/RES_hhdet_in_fec!L157)</f>
        <v>0.6540344809442773</v>
      </c>
      <c r="M157" s="124">
        <f>IF(RES_hhdet_in_tes!M157=0,"",RES_hhdet_in_tes!M157/RES_hhdet_in_fec!M157)</f>
        <v>0.64422469977518326</v>
      </c>
      <c r="N157" s="124">
        <f>IF(RES_hhdet_in_tes!N157=0,"",RES_hhdet_in_tes!N157/RES_hhdet_in_fec!N157)</f>
        <v>0.60955105723163439</v>
      </c>
      <c r="O157" s="124">
        <f>IF(RES_hhdet_in_tes!O157=0,"",RES_hhdet_in_tes!O157/RES_hhdet_in_fec!O157)</f>
        <v>0.63444264740634915</v>
      </c>
      <c r="P157" s="124">
        <f>IF(RES_hhdet_in_tes!P157=0,"",RES_hhdet_in_tes!P157/RES_hhdet_in_fec!P157)</f>
        <v>0.64995180438794953</v>
      </c>
      <c r="Q157" s="124">
        <f>IF(RES_hhdet_in_tes!Q157=0,"",RES_hhdet_in_tes!Q157/RES_hhdet_in_fec!Q157)</f>
        <v>0.63904347020514451</v>
      </c>
      <c r="R157" s="124">
        <f>IF(RES_hhdet_in_tes!R157=0,"",RES_hhdet_in_tes!R157/RES_hhdet_in_fec!R157)</f>
        <v>0.64165870782310952</v>
      </c>
      <c r="S157" s="124">
        <f>IF(RES_hhdet_in_tes!S157=0,"",RES_hhdet_in_tes!S157/RES_hhdet_in_fec!S157)</f>
        <v>0.60939191958490346</v>
      </c>
      <c r="T157" s="124">
        <f>IF(RES_hhdet_in_tes!T157=0,"",RES_hhdet_in_tes!T157/RES_hhdet_in_fec!T157)</f>
        <v>0.64276903514087369</v>
      </c>
      <c r="U157" s="124">
        <f>IF(RES_hhdet_in_tes!U157=0,"",RES_hhdet_in_tes!U157/RES_hhdet_in_fec!U157)</f>
        <v>0.65472016618962703</v>
      </c>
      <c r="V157" s="124">
        <f>IF(RES_hhdet_in_tes!V157=0,"",RES_hhdet_in_tes!V157/RES_hhdet_in_fec!V157)</f>
        <v>0.66170259354079497</v>
      </c>
      <c r="W157" s="124">
        <f>IF(RES_hhdet_in_tes!W157=0,"",RES_hhdet_in_tes!W157/RES_hhdet_in_fec!W157)</f>
        <v>0.657447603151742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0.58694145652632412</v>
      </c>
      <c r="D158" s="111">
        <f>IF(RES_hhdet_in_tes!D158=0,"",RES_hhdet_in_tes!D158/RES_hhdet_in_fec!D158)</f>
        <v>0.58760347069392005</v>
      </c>
      <c r="E158" s="111">
        <f>IF(RES_hhdet_in_tes!E158=0,"",RES_hhdet_in_tes!E158/RES_hhdet_in_fec!E158)</f>
        <v>0.58825614844423335</v>
      </c>
      <c r="F158" s="111">
        <f>IF(RES_hhdet_in_tes!F158=0,"",RES_hhdet_in_tes!F158/RES_hhdet_in_fec!F158)</f>
        <v>0.58890755304673525</v>
      </c>
      <c r="G158" s="111">
        <f>IF(RES_hhdet_in_tes!G158=0,"",RES_hhdet_in_tes!G158/RES_hhdet_in_fec!G158)</f>
        <v>0.58955035935807909</v>
      </c>
      <c r="H158" s="111">
        <f>IF(RES_hhdet_in_tes!H158=0,"",RES_hhdet_in_tes!H158/RES_hhdet_in_fec!H158)</f>
        <v>0.59018546388255644</v>
      </c>
      <c r="I158" s="111">
        <f>IF(RES_hhdet_in_tes!I158=0,"",RES_hhdet_in_tes!I158/RES_hhdet_in_fec!I158)</f>
        <v>0.59081106170463227</v>
      </c>
      <c r="J158" s="111">
        <f>IF(RES_hhdet_in_tes!J158=0,"",RES_hhdet_in_tes!J158/RES_hhdet_in_fec!J158)</f>
        <v>0.59141975872243913</v>
      </c>
      <c r="K158" s="111">
        <f>IF(RES_hhdet_in_tes!K158=0,"",RES_hhdet_in_tes!K158/RES_hhdet_in_fec!K158)</f>
        <v>0.59200526800450892</v>
      </c>
      <c r="L158" s="111">
        <f>IF(RES_hhdet_in_tes!L158=0,"",RES_hhdet_in_tes!L158/RES_hhdet_in_fec!L158)</f>
        <v>0.5925659075389228</v>
      </c>
      <c r="M158" s="111">
        <f>IF(RES_hhdet_in_tes!M158=0,"",RES_hhdet_in_tes!M158/RES_hhdet_in_fec!M158)</f>
        <v>0.59286760583562392</v>
      </c>
      <c r="N158" s="111">
        <f>IF(RES_hhdet_in_tes!N158=0,"",RES_hhdet_in_tes!N158/RES_hhdet_in_fec!N158)</f>
        <v>0.59286760583562392</v>
      </c>
      <c r="O158" s="111">
        <f>IF(RES_hhdet_in_tes!O158=0,"",RES_hhdet_in_tes!O158/RES_hhdet_in_fec!O158)</f>
        <v>0.59286760583562392</v>
      </c>
      <c r="P158" s="111">
        <f>IF(RES_hhdet_in_tes!P158=0,"",RES_hhdet_in_tes!P158/RES_hhdet_in_fec!P158)</f>
        <v>0.59286760583562392</v>
      </c>
      <c r="Q158" s="111">
        <f>IF(RES_hhdet_in_tes!Q158=0,"",RES_hhdet_in_tes!Q158/RES_hhdet_in_fec!Q158)</f>
        <v>0.59286760583562392</v>
      </c>
      <c r="R158" s="111">
        <f>IF(RES_hhdet_in_tes!R158=0,"",RES_hhdet_in_tes!R158/RES_hhdet_in_fec!R158)</f>
        <v>0.59477364470549499</v>
      </c>
      <c r="S158" s="111">
        <f>IF(RES_hhdet_in_tes!S158=0,"",RES_hhdet_in_tes!S158/RES_hhdet_in_fec!S158)</f>
        <v>0.59789045011712938</v>
      </c>
      <c r="T158" s="111">
        <f>IF(RES_hhdet_in_tes!T158=0,"",RES_hhdet_in_tes!T158/RES_hhdet_in_fec!T158)</f>
        <v>0.60152672309736677</v>
      </c>
      <c r="U158" s="111">
        <f>IF(RES_hhdet_in_tes!U158=0,"",RES_hhdet_in_tes!U158/RES_hhdet_in_fec!U158)</f>
        <v>0.60529286296975626</v>
      </c>
      <c r="V158" s="111">
        <f>IF(RES_hhdet_in_tes!V158=0,"",RES_hhdet_in_tes!V158/RES_hhdet_in_fec!V158)</f>
        <v>0.6087992690578431</v>
      </c>
      <c r="W158" s="111">
        <f>IF(RES_hhdet_in_tes!W158=0,"",RES_hhdet_in_tes!W158/RES_hhdet_in_fec!W158)</f>
        <v>0.61204594136162549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0.74963866077981045</v>
      </c>
      <c r="D159" s="45">
        <f>IF(RES_hhdet_in_tes!D159=0,"",RES_hhdet_in_tes!D159/RES_hhdet_in_fec!D159)</f>
        <v>0.75111029267831175</v>
      </c>
      <c r="E159" s="45">
        <f>IF(RES_hhdet_in_tes!E159=0,"",RES_hhdet_in_tes!E159/RES_hhdet_in_fec!E159)</f>
        <v>0.75263634195745344</v>
      </c>
      <c r="F159" s="45">
        <f>IF(RES_hhdet_in_tes!F159=0,"",RES_hhdet_in_tes!F159/RES_hhdet_in_fec!F159)</f>
        <v>0.75416981178850073</v>
      </c>
      <c r="G159" s="45">
        <f>IF(RES_hhdet_in_tes!G159=0,"",RES_hhdet_in_tes!G159/RES_hhdet_in_fec!G159)</f>
        <v>0.75575339682633935</v>
      </c>
      <c r="H159" s="45">
        <f>IF(RES_hhdet_in_tes!H159=0,"",RES_hhdet_in_tes!H159/RES_hhdet_in_fec!H159)</f>
        <v>0.75738187178874494</v>
      </c>
      <c r="I159" s="45">
        <f>IF(RES_hhdet_in_tes!I159=0,"",RES_hhdet_in_tes!I159/RES_hhdet_in_fec!I159)</f>
        <v>0.75906575663992903</v>
      </c>
      <c r="J159" s="45">
        <f>IF(RES_hhdet_in_tes!J159=0,"",RES_hhdet_in_tes!J159/RES_hhdet_in_fec!J159)</f>
        <v>0.76084814796005273</v>
      </c>
      <c r="K159" s="45">
        <f>IF(RES_hhdet_in_tes!K159=0,"",RES_hhdet_in_tes!K159/RES_hhdet_in_fec!K159)</f>
        <v>0.76276568917800136</v>
      </c>
      <c r="L159" s="45">
        <f>IF(RES_hhdet_in_tes!L159=0,"",RES_hhdet_in_tes!L159/RES_hhdet_in_fec!L159)</f>
        <v>0.7648281839133062</v>
      </c>
      <c r="M159" s="45">
        <f>IF(RES_hhdet_in_tes!M159=0,"",RES_hhdet_in_tes!M159/RES_hhdet_in_fec!M159)</f>
        <v>0.76763427455739675</v>
      </c>
      <c r="N159" s="45">
        <f>IF(RES_hhdet_in_tes!N159=0,"",RES_hhdet_in_tes!N159/RES_hhdet_in_fec!N159)</f>
        <v>0.77135370837251038</v>
      </c>
      <c r="O159" s="45">
        <f>IF(RES_hhdet_in_tes!O159=0,"",RES_hhdet_in_tes!O159/RES_hhdet_in_fec!O159)</f>
        <v>0.77639922229162606</v>
      </c>
      <c r="P159" s="45">
        <f>IF(RES_hhdet_in_tes!P159=0,"",RES_hhdet_in_tes!P159/RES_hhdet_in_fec!P159)</f>
        <v>0.78298758947712566</v>
      </c>
      <c r="Q159" s="45">
        <f>IF(RES_hhdet_in_tes!Q159=0,"",RES_hhdet_in_tes!Q159/RES_hhdet_in_fec!Q159)</f>
        <v>0.79147911699189033</v>
      </c>
      <c r="R159" s="45">
        <f>IF(RES_hhdet_in_tes!R159=0,"",RES_hhdet_in_tes!R159/RES_hhdet_in_fec!R159)</f>
        <v>0.80303053082626941</v>
      </c>
      <c r="S159" s="45">
        <f>IF(RES_hhdet_in_tes!S159=0,"",RES_hhdet_in_tes!S159/RES_hhdet_in_fec!S159)</f>
        <v>0.81744777571468386</v>
      </c>
      <c r="T159" s="45">
        <f>IF(RES_hhdet_in_tes!T159=0,"",RES_hhdet_in_tes!T159/RES_hhdet_in_fec!T159)</f>
        <v>0.83294865219956127</v>
      </c>
      <c r="U159" s="45">
        <f>IF(RES_hhdet_in_tes!U159=0,"",RES_hhdet_in_tes!U159/RES_hhdet_in_fec!U159)</f>
        <v>0.84775096082337376</v>
      </c>
      <c r="V159" s="45">
        <f>IF(RES_hhdet_in_tes!V159=0,"",RES_hhdet_in_tes!V159/RES_hhdet_in_fec!V159)</f>
        <v>0.86007250212857389</v>
      </c>
      <c r="W159" s="45">
        <f>IF(RES_hhdet_in_tes!W159=0,"",RES_hhdet_in_tes!W159/RES_hhdet_in_fec!W159)</f>
        <v>0.86928724692472215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0.96411669701215397</v>
      </c>
      <c r="D161" s="119">
        <f>IF(RES_hhdet_in_tes!D161=0,"",RES_hhdet_in_tes!D161/RES_hhdet_in_fec!D161)</f>
        <v>0.77661633898667015</v>
      </c>
      <c r="E161" s="119">
        <f>IF(RES_hhdet_in_tes!E161=0,"",RES_hhdet_in_tes!E161/RES_hhdet_in_fec!E161)</f>
        <v>0.68477922084595866</v>
      </c>
      <c r="F161" s="119">
        <f>IF(RES_hhdet_in_tes!F161=0,"",RES_hhdet_in_tes!F161/RES_hhdet_in_fec!F161)</f>
        <v>0.74206435915618174</v>
      </c>
      <c r="G161" s="119">
        <f>IF(RES_hhdet_in_tes!G161=0,"",RES_hhdet_in_tes!G161/RES_hhdet_in_fec!G161)</f>
        <v>0.63885850168803482</v>
      </c>
      <c r="H161" s="119">
        <f>IF(RES_hhdet_in_tes!H161=0,"",RES_hhdet_in_tes!H161/RES_hhdet_in_fec!H161)</f>
        <v>0.66851836218577854</v>
      </c>
      <c r="I161" s="119">
        <f>IF(RES_hhdet_in_tes!I161=0,"",RES_hhdet_in_tes!I161/RES_hhdet_in_fec!I161)</f>
        <v>0.81264224252286743</v>
      </c>
      <c r="J161" s="119">
        <f>IF(RES_hhdet_in_tes!J161=0,"",RES_hhdet_in_tes!J161/RES_hhdet_in_fec!J161)</f>
        <v>0.81465915656610577</v>
      </c>
      <c r="K161" s="119" t="str">
        <f>IF(RES_hhdet_in_tes!K161=0,"",RES_hhdet_in_tes!K161/RES_hhdet_in_fec!K161)</f>
        <v/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>
        <f>IF(RES_hhdet_in_tes!Q161=0,"",RES_hhdet_in_tes!Q161/RES_hhdet_in_fec!Q161)</f>
        <v>0.95676964664909137</v>
      </c>
      <c r="R161" s="119">
        <f>IF(RES_hhdet_in_tes!R161=0,"",RES_hhdet_in_tes!R161/RES_hhdet_in_fec!R161)</f>
        <v>0.95299373159006917</v>
      </c>
      <c r="S161" s="119">
        <f>IF(RES_hhdet_in_tes!S161=0,"",RES_hhdet_in_tes!S161/RES_hhdet_in_fec!S161)</f>
        <v>1.1764420870263519</v>
      </c>
      <c r="T161" s="119">
        <f>IF(RES_hhdet_in_tes!T161=0,"",RES_hhdet_in_tes!T161/RES_hhdet_in_fec!T161)</f>
        <v>1.027751771191685</v>
      </c>
      <c r="U161" s="119">
        <f>IF(RES_hhdet_in_tes!U161=0,"",RES_hhdet_in_tes!U161/RES_hhdet_in_fec!U161)</f>
        <v>1.0998363279477061</v>
      </c>
      <c r="V161" s="119">
        <f>IF(RES_hhdet_in_tes!V161=0,"",RES_hhdet_in_tes!V161/RES_hhdet_in_fec!V161)</f>
        <v>1.2277407123339306</v>
      </c>
      <c r="W161" s="119">
        <f>IF(RES_hhdet_in_tes!W161=0,"",RES_hhdet_in_tes!W161/RES_hhdet_in_fec!W161)</f>
        <v>2.0152600384857493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0.59555195486246559</v>
      </c>
      <c r="D162" s="124">
        <f>IF(RES_hhdet_in_tes!D162=0,"",RES_hhdet_in_tes!D162/RES_hhdet_in_fec!D162)</f>
        <v>0.60215681698324963</v>
      </c>
      <c r="E162" s="124">
        <f>IF(RES_hhdet_in_tes!E162=0,"",RES_hhdet_in_tes!E162/RES_hhdet_in_fec!E162)</f>
        <v>0.60893113088850526</v>
      </c>
      <c r="F162" s="124">
        <f>IF(RES_hhdet_in_tes!F162=0,"",RES_hhdet_in_tes!F162/RES_hhdet_in_fec!F162)</f>
        <v>0.61572833146029315</v>
      </c>
      <c r="G162" s="124">
        <f>IF(RES_hhdet_in_tes!G162=0,"",RES_hhdet_in_tes!G162/RES_hhdet_in_fec!G162)</f>
        <v>0.62268148159154624</v>
      </c>
      <c r="H162" s="124">
        <f>IF(RES_hhdet_in_tes!H162=0,"",RES_hhdet_in_tes!H162/RES_hhdet_in_fec!H162)</f>
        <v>0.62977420164176878</v>
      </c>
      <c r="I162" s="124">
        <f>IF(RES_hhdet_in_tes!I162=0,"",RES_hhdet_in_tes!I162/RES_hhdet_in_fec!I162)</f>
        <v>0.63703914242498505</v>
      </c>
      <c r="J162" s="124">
        <f>IF(RES_hhdet_in_tes!J162=0,"",RES_hhdet_in_tes!J162/RES_hhdet_in_fec!J162)</f>
        <v>0.64461028793892894</v>
      </c>
      <c r="K162" s="124" t="str">
        <f>IF(RES_hhdet_in_tes!K162=0,"",RES_hhdet_in_tes!K162/RES_hhdet_in_fec!K162)</f>
        <v/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>
        <f>IF(RES_hhdet_in_tes!Q162=0,"",RES_hhdet_in_tes!Q162/RES_hhdet_in_fec!Q162)</f>
        <v>0.75313053238089001</v>
      </c>
      <c r="R162" s="124">
        <f>IF(RES_hhdet_in_tes!R162=0,"",RES_hhdet_in_tes!R162/RES_hhdet_in_fec!R162)</f>
        <v>0.77920755705273204</v>
      </c>
      <c r="S162" s="124">
        <f>IF(RES_hhdet_in_tes!S162=0,"",RES_hhdet_in_tes!S162/RES_hhdet_in_fec!S162)</f>
        <v>0.80957469805604321</v>
      </c>
      <c r="T162" s="124">
        <f>IF(RES_hhdet_in_tes!T162=0,"",RES_hhdet_in_tes!T162/RES_hhdet_in_fec!T162)</f>
        <v>0.84030109097363193</v>
      </c>
      <c r="U162" s="124">
        <f>IF(RES_hhdet_in_tes!U162=0,"",RES_hhdet_in_tes!U162/RES_hhdet_in_fec!U162)</f>
        <v>0.86746721661921067</v>
      </c>
      <c r="V162" s="124">
        <f>IF(RES_hhdet_in_tes!V162=0,"",RES_hhdet_in_tes!V162/RES_hhdet_in_fec!V162)</f>
        <v>0.88714230388672832</v>
      </c>
      <c r="W162" s="124">
        <f>IF(RES_hhdet_in_tes!W162=0,"",RES_hhdet_in_tes!W162/RES_hhdet_in_fec!W162)</f>
        <v>0.89702621235023006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0.59555195486246559</v>
      </c>
      <c r="D163" s="45">
        <f>IF(RES_hhdet_in_tes!D163=0,"",RES_hhdet_in_tes!D163/RES_hhdet_in_fec!D163)</f>
        <v>0.60215681698324963</v>
      </c>
      <c r="E163" s="45">
        <f>IF(RES_hhdet_in_tes!E163=0,"",RES_hhdet_in_tes!E163/RES_hhdet_in_fec!E163)</f>
        <v>0.60893113088850526</v>
      </c>
      <c r="F163" s="45">
        <f>IF(RES_hhdet_in_tes!F163=0,"",RES_hhdet_in_tes!F163/RES_hhdet_in_fec!F163)</f>
        <v>0.61572833146029315</v>
      </c>
      <c r="G163" s="45">
        <f>IF(RES_hhdet_in_tes!G163=0,"",RES_hhdet_in_tes!G163/RES_hhdet_in_fec!G163)</f>
        <v>0.62268148159154624</v>
      </c>
      <c r="H163" s="45">
        <f>IF(RES_hhdet_in_tes!H163=0,"",RES_hhdet_in_tes!H163/RES_hhdet_in_fec!H163)</f>
        <v>0.62977420164176878</v>
      </c>
      <c r="I163" s="45">
        <f>IF(RES_hhdet_in_tes!I163=0,"",RES_hhdet_in_tes!I163/RES_hhdet_in_fec!I163)</f>
        <v>0.63703914242498505</v>
      </c>
      <c r="J163" s="45">
        <f>IF(RES_hhdet_in_tes!J163=0,"",RES_hhdet_in_tes!J163/RES_hhdet_in_fec!J163)</f>
        <v>0.64461028793892894</v>
      </c>
      <c r="K163" s="45" t="str">
        <f>IF(RES_hhdet_in_tes!K163=0,"",RES_hhdet_in_tes!K163/RES_hhdet_in_fec!K163)</f>
        <v/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>
        <f>IF(RES_hhdet_in_tes!Q163=0,"",RES_hhdet_in_tes!Q163/RES_hhdet_in_fec!Q163)</f>
        <v>0.75313053238089001</v>
      </c>
      <c r="R163" s="45">
        <f>IF(RES_hhdet_in_tes!R163=0,"",RES_hhdet_in_tes!R163/RES_hhdet_in_fec!R163)</f>
        <v>0.77920755705273204</v>
      </c>
      <c r="S163" s="45">
        <f>IF(RES_hhdet_in_tes!S163=0,"",RES_hhdet_in_tes!S163/RES_hhdet_in_fec!S163)</f>
        <v>0.80957469805604321</v>
      </c>
      <c r="T163" s="45">
        <f>IF(RES_hhdet_in_tes!T163=0,"",RES_hhdet_in_tes!T163/RES_hhdet_in_fec!T163)</f>
        <v>0.84030109097363193</v>
      </c>
      <c r="U163" s="45">
        <f>IF(RES_hhdet_in_tes!U163=0,"",RES_hhdet_in_tes!U163/RES_hhdet_in_fec!U163)</f>
        <v>0.86746721661921067</v>
      </c>
      <c r="V163" s="45">
        <f>IF(RES_hhdet_in_tes!V163=0,"",RES_hhdet_in_tes!V163/RES_hhdet_in_fec!V163)</f>
        <v>0.88714230388672832</v>
      </c>
      <c r="W163" s="45">
        <f>IF(RES_hhdet_in_tes!W163=0,"",RES_hhdet_in_tes!W163/RES_hhdet_in_fec!W163)</f>
        <v>0.89702621235023006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2.5479820334816665</v>
      </c>
      <c r="D164" s="124">
        <f>IF(RES_hhdet_in_tes!D164=0,"",RES_hhdet_in_tes!D164/RES_hhdet_in_fec!D164)</f>
        <v>2.6387423561279824</v>
      </c>
      <c r="E164" s="124">
        <f>IF(RES_hhdet_in_tes!E164=0,"",RES_hhdet_in_tes!E164/RES_hhdet_in_fec!E164)</f>
        <v>2.7304609828002286</v>
      </c>
      <c r="F164" s="124">
        <f>IF(RES_hhdet_in_tes!F164=0,"",RES_hhdet_in_tes!F164/RES_hhdet_in_fec!F164)</f>
        <v>2.8222781126431027</v>
      </c>
      <c r="G164" s="124">
        <f>IF(RES_hhdet_in_tes!G164=0,"",RES_hhdet_in_tes!G164/RES_hhdet_in_fec!G164)</f>
        <v>2.9149677324398513</v>
      </c>
      <c r="H164" s="124">
        <f>IF(RES_hhdet_in_tes!H164=0,"",RES_hhdet_in_tes!H164/RES_hhdet_in_fec!H164)</f>
        <v>3.0084300861027562</v>
      </c>
      <c r="I164" s="124">
        <f>IF(RES_hhdet_in_tes!I164=0,"",RES_hhdet_in_tes!I164/RES_hhdet_in_fec!I164)</f>
        <v>3.1028506558168938</v>
      </c>
      <c r="J164" s="124">
        <f>IF(RES_hhdet_in_tes!J164=0,"",RES_hhdet_in_tes!J164/RES_hhdet_in_fec!J164)</f>
        <v>3.1990009635709922</v>
      </c>
      <c r="K164" s="124" t="str">
        <f>IF(RES_hhdet_in_tes!K164=0,"",RES_hhdet_in_tes!K164/RES_hhdet_in_fec!K164)</f>
        <v/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>
        <f>IF(RES_hhdet_in_tes!Q164=0,"",RES_hhdet_in_tes!Q164/RES_hhdet_in_fec!Q164)</f>
        <v>4.1910629203818237</v>
      </c>
      <c r="R164" s="124">
        <f>IF(RES_hhdet_in_tes!R164=0,"",RES_hhdet_in_tes!R164/RES_hhdet_in_fec!R164)</f>
        <v>4.2929773113034546</v>
      </c>
      <c r="S164" s="124">
        <f>IF(RES_hhdet_in_tes!S164=0,"",RES_hhdet_in_tes!S164/RES_hhdet_in_fec!S164)</f>
        <v>4.3740961625413295</v>
      </c>
      <c r="T164" s="124">
        <f>IF(RES_hhdet_in_tes!T164=0,"",RES_hhdet_in_tes!T164/RES_hhdet_in_fec!T164)</f>
        <v>4.4418740507139844</v>
      </c>
      <c r="U164" s="124">
        <f>IF(RES_hhdet_in_tes!U164=0,"",RES_hhdet_in_tes!U164/RES_hhdet_in_fec!U164)</f>
        <v>4.5035771225810803</v>
      </c>
      <c r="V164" s="124">
        <f>IF(RES_hhdet_in_tes!V164=0,"",RES_hhdet_in_tes!V164/RES_hhdet_in_fec!V164)</f>
        <v>4.566490154206587</v>
      </c>
      <c r="W164" s="124">
        <f>IF(RES_hhdet_in_tes!W164=0,"",RES_hhdet_in_tes!W164/RES_hhdet_in_fec!W164)</f>
        <v>4.6280828909726557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2.5479820334816665</v>
      </c>
      <c r="D165" s="111">
        <f>IF(RES_hhdet_in_tes!D165=0,"",RES_hhdet_in_tes!D165/RES_hhdet_in_fec!D165)</f>
        <v>2.6387423561279824</v>
      </c>
      <c r="E165" s="111">
        <f>IF(RES_hhdet_in_tes!E165=0,"",RES_hhdet_in_tes!E165/RES_hhdet_in_fec!E165)</f>
        <v>2.7304609828002286</v>
      </c>
      <c r="F165" s="111">
        <f>IF(RES_hhdet_in_tes!F165=0,"",RES_hhdet_in_tes!F165/RES_hhdet_in_fec!F165)</f>
        <v>2.8222781126431027</v>
      </c>
      <c r="G165" s="111">
        <f>IF(RES_hhdet_in_tes!G165=0,"",RES_hhdet_in_tes!G165/RES_hhdet_in_fec!G165)</f>
        <v>2.9149677324398513</v>
      </c>
      <c r="H165" s="111">
        <f>IF(RES_hhdet_in_tes!H165=0,"",RES_hhdet_in_tes!H165/RES_hhdet_in_fec!H165)</f>
        <v>3.0084300861027562</v>
      </c>
      <c r="I165" s="111">
        <f>IF(RES_hhdet_in_tes!I165=0,"",RES_hhdet_in_tes!I165/RES_hhdet_in_fec!I165)</f>
        <v>3.1028506558168938</v>
      </c>
      <c r="J165" s="111">
        <f>IF(RES_hhdet_in_tes!J165=0,"",RES_hhdet_in_tes!J165/RES_hhdet_in_fec!J165)</f>
        <v>3.1990009635709922</v>
      </c>
      <c r="K165" s="111" t="str">
        <f>IF(RES_hhdet_in_tes!K165=0,"",RES_hhdet_in_tes!K165/RES_hhdet_in_fec!K165)</f>
        <v/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>
        <f>IF(RES_hhdet_in_tes!Q165=0,"",RES_hhdet_in_tes!Q165/RES_hhdet_in_fec!Q165)</f>
        <v>4.1910629203818237</v>
      </c>
      <c r="R165" s="111">
        <f>IF(RES_hhdet_in_tes!R165=0,"",RES_hhdet_in_tes!R165/RES_hhdet_in_fec!R165)</f>
        <v>4.2929773113034546</v>
      </c>
      <c r="S165" s="111">
        <f>IF(RES_hhdet_in_tes!S165=0,"",RES_hhdet_in_tes!S165/RES_hhdet_in_fec!S165)</f>
        <v>4.3740961625413295</v>
      </c>
      <c r="T165" s="111">
        <f>IF(RES_hhdet_in_tes!T165=0,"",RES_hhdet_in_tes!T165/RES_hhdet_in_fec!T165)</f>
        <v>4.4418740507139844</v>
      </c>
      <c r="U165" s="111">
        <f>IF(RES_hhdet_in_tes!U165=0,"",RES_hhdet_in_tes!U165/RES_hhdet_in_fec!U165)</f>
        <v>4.5035771225810803</v>
      </c>
      <c r="V165" s="111">
        <f>IF(RES_hhdet_in_tes!V165=0,"",RES_hhdet_in_tes!V165/RES_hhdet_in_fec!V165)</f>
        <v>4.566490154206587</v>
      </c>
      <c r="W165" s="111">
        <f>IF(RES_hhdet_in_tes!W165=0,"",RES_hhdet_in_tes!W165/RES_hhdet_in_fec!W165)</f>
        <v>4.6280828909726557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0.53215546062400232</v>
      </c>
      <c r="D166" s="124">
        <f>IF(RES_hhdet_in_tes!D166=0,"",RES_hhdet_in_tes!D166/RES_hhdet_in_fec!D166)</f>
        <v>0.57699445526888304</v>
      </c>
      <c r="E166" s="124">
        <f>IF(RES_hhdet_in_tes!E166=0,"",RES_hhdet_in_tes!E166/RES_hhdet_in_fec!E166)</f>
        <v>0.54900471696061448</v>
      </c>
      <c r="F166" s="124">
        <f>IF(RES_hhdet_in_tes!F166=0,"",RES_hhdet_in_tes!F166/RES_hhdet_in_fec!F166)</f>
        <v>0.54235797619274773</v>
      </c>
      <c r="G166" s="124">
        <f>IF(RES_hhdet_in_tes!G166=0,"",RES_hhdet_in_tes!G166/RES_hhdet_in_fec!G166)</f>
        <v>0.55448122875393135</v>
      </c>
      <c r="H166" s="124">
        <f>IF(RES_hhdet_in_tes!H166=0,"",RES_hhdet_in_tes!H166/RES_hhdet_in_fec!H166)</f>
        <v>0.55529113492477833</v>
      </c>
      <c r="I166" s="124">
        <f>IF(RES_hhdet_in_tes!I166=0,"",RES_hhdet_in_tes!I166/RES_hhdet_in_fec!I166)</f>
        <v>0.57593647309911922</v>
      </c>
      <c r="J166" s="124">
        <f>IF(RES_hhdet_in_tes!J166=0,"",RES_hhdet_in_tes!J166/RES_hhdet_in_fec!J166)</f>
        <v>0.57909830328235523</v>
      </c>
      <c r="K166" s="124" t="str">
        <f>IF(RES_hhdet_in_tes!K166=0,"",RES_hhdet_in_tes!K166/RES_hhdet_in_fec!K166)</f>
        <v/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>
        <f>IF(RES_hhdet_in_tes!Q166=0,"",RES_hhdet_in_tes!Q166/RES_hhdet_in_fec!Q166)</f>
        <v>0.68925451330310561</v>
      </c>
      <c r="R166" s="124">
        <f>IF(RES_hhdet_in_tes!R166=0,"",RES_hhdet_in_tes!R166/RES_hhdet_in_fec!R166)</f>
        <v>0.75123606185807312</v>
      </c>
      <c r="S166" s="124">
        <f>IF(RES_hhdet_in_tes!S166=0,"",RES_hhdet_in_tes!S166/RES_hhdet_in_fec!S166)</f>
        <v>0.75666052161054365</v>
      </c>
      <c r="T166" s="124">
        <f>IF(RES_hhdet_in_tes!T166=0,"",RES_hhdet_in_tes!T166/RES_hhdet_in_fec!T166)</f>
        <v>0.7260630204596551</v>
      </c>
      <c r="U166" s="124">
        <f>IF(RES_hhdet_in_tes!U166=0,"",RES_hhdet_in_tes!U166/RES_hhdet_in_fec!U166)</f>
        <v>0.69667928075616836</v>
      </c>
      <c r="V166" s="124">
        <f>IF(RES_hhdet_in_tes!V166=0,"",RES_hhdet_in_tes!V166/RES_hhdet_in_fec!V166)</f>
        <v>0.71546694089703156</v>
      </c>
      <c r="W166" s="124">
        <f>IF(RES_hhdet_in_tes!W166=0,"",RES_hhdet_in_tes!W166/RES_hhdet_in_fec!W166)</f>
        <v>0.68368048030955431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0.53215546062400232</v>
      </c>
      <c r="D171" s="112">
        <f>IF(RES_hhdet_in_tes!D171=0,"",RES_hhdet_in_tes!D171/RES_hhdet_in_fec!D171)</f>
        <v>0.53381487789631299</v>
      </c>
      <c r="E171" s="112">
        <f>IF(RES_hhdet_in_tes!E171=0,"",RES_hhdet_in_tes!E171/RES_hhdet_in_fec!E171)</f>
        <v>0.53560192782473781</v>
      </c>
      <c r="F171" s="112">
        <f>IF(RES_hhdet_in_tes!F171=0,"",RES_hhdet_in_tes!F171/RES_hhdet_in_fec!F171)</f>
        <v>0.53740614400005815</v>
      </c>
      <c r="G171" s="112">
        <f>IF(RES_hhdet_in_tes!G171=0,"",RES_hhdet_in_tes!G171/RES_hhdet_in_fec!G171)</f>
        <v>0.5393289254108784</v>
      </c>
      <c r="H171" s="112">
        <f>IF(RES_hhdet_in_tes!H171=0,"",RES_hhdet_in_tes!H171/RES_hhdet_in_fec!H171)</f>
        <v>0.54135890659388353</v>
      </c>
      <c r="I171" s="112">
        <f>IF(RES_hhdet_in_tes!I171=0,"",RES_hhdet_in_tes!I171/RES_hhdet_in_fec!I171)</f>
        <v>0.54352249630271499</v>
      </c>
      <c r="J171" s="112">
        <f>IF(RES_hhdet_in_tes!J171=0,"",RES_hhdet_in_tes!J171/RES_hhdet_in_fec!J171)</f>
        <v>0.54592540456334571</v>
      </c>
      <c r="K171" s="112" t="str">
        <f>IF(RES_hhdet_in_tes!K171=0,"",RES_hhdet_in_tes!K171/RES_hhdet_in_fec!K171)</f>
        <v/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0.61563081233007366</v>
      </c>
      <c r="R171" s="112">
        <f>IF(RES_hhdet_in_tes!R171=0,"",RES_hhdet_in_tes!R171/RES_hhdet_in_fec!R171)</f>
        <v>0.62820926104467301</v>
      </c>
      <c r="S171" s="112">
        <f>IF(RES_hhdet_in_tes!S171=0,"",RES_hhdet_in_tes!S171/RES_hhdet_in_fec!S171)</f>
        <v>0.64066370535695338</v>
      </c>
      <c r="T171" s="112">
        <f>IF(RES_hhdet_in_tes!T171=0,"",RES_hhdet_in_tes!T171/RES_hhdet_in_fec!T171)</f>
        <v>0.65273299870470669</v>
      </c>
      <c r="U171" s="112">
        <f>IF(RES_hhdet_in_tes!U171=0,"",RES_hhdet_in_tes!U171/RES_hhdet_in_fec!U171)</f>
        <v>0.66407055117184366</v>
      </c>
      <c r="V171" s="112">
        <f>IF(RES_hhdet_in_tes!V171=0,"",RES_hhdet_in_tes!V171/RES_hhdet_in_fec!V171)</f>
        <v>0.67414462443270751</v>
      </c>
      <c r="W171" s="112">
        <f>IF(RES_hhdet_in_tes!W171=0,"",RES_hhdet_in_tes!W171/RES_hhdet_in_fec!W171)</f>
        <v>0.68207486764279779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>
        <f>IF(RES_hhdet_in_tes!D172=0,"",RES_hhdet_in_tes!D172/RES_hhdet_in_fec!D172)</f>
        <v>0.8678339681584426</v>
      </c>
      <c r="E172" s="113">
        <f>IF(RES_hhdet_in_tes!E172=0,"",RES_hhdet_in_tes!E172/RES_hhdet_in_fec!E172)</f>
        <v>0.86876454608188458</v>
      </c>
      <c r="F172" s="113">
        <f>IF(RES_hhdet_in_tes!F172=0,"",RES_hhdet_in_tes!F172/RES_hhdet_in_fec!F172)</f>
        <v>0.86975801276726705</v>
      </c>
      <c r="G172" s="113">
        <f>IF(RES_hhdet_in_tes!G172=0,"",RES_hhdet_in_tes!G172/RES_hhdet_in_fec!G172)</f>
        <v>0.87034318836625357</v>
      </c>
      <c r="H172" s="113">
        <f>IF(RES_hhdet_in_tes!H172=0,"",RES_hhdet_in_tes!H172/RES_hhdet_in_fec!H172)</f>
        <v>0.87143119824104076</v>
      </c>
      <c r="I172" s="113">
        <f>IF(RES_hhdet_in_tes!I172=0,"",RES_hhdet_in_tes!I172/RES_hhdet_in_fec!I172)</f>
        <v>0.87276186600684291</v>
      </c>
      <c r="J172" s="113">
        <f>IF(RES_hhdet_in_tes!J172=0,"",RES_hhdet_in_tes!J172/RES_hhdet_in_fec!J172)</f>
        <v>0.8735668862873891</v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0.93150705964003455</v>
      </c>
      <c r="R172" s="113">
        <f>IF(RES_hhdet_in_tes!R172=0,"",RES_hhdet_in_tes!R172/RES_hhdet_in_fec!R172)</f>
        <v>0.94462511798934234</v>
      </c>
      <c r="S172" s="113">
        <f>IF(RES_hhdet_in_tes!S172=0,"",RES_hhdet_in_tes!S172/RES_hhdet_in_fec!S172)</f>
        <v>0.93209804303308008</v>
      </c>
      <c r="T172" s="113">
        <f>IF(RES_hhdet_in_tes!T172=0,"",RES_hhdet_in_tes!T172/RES_hhdet_in_fec!T172)</f>
        <v>0.88268706526432761</v>
      </c>
      <c r="U172" s="113">
        <f>IF(RES_hhdet_in_tes!U172=0,"",RES_hhdet_in_tes!U172/RES_hhdet_in_fec!U172)</f>
        <v>0.89945025929471745</v>
      </c>
      <c r="V172" s="113">
        <f>IF(RES_hhdet_in_tes!V172=0,"",RES_hhdet_in_tes!V172/RES_hhdet_in_fec!V172)</f>
        <v>0.93309393367351523</v>
      </c>
      <c r="W172" s="113">
        <f>IF(RES_hhdet_in_tes!W172=0,"",RES_hhdet_in_tes!W172/RES_hhdet_in_fec!W172)</f>
        <v>0.9257020120905779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>
        <f>IF(RES_hhdet_in_tes!D173=0,"",RES_hhdet_in_tes!D173/RES_hhdet_in_fec!D173)</f>
        <v>0.53381487789631299</v>
      </c>
      <c r="E173" s="111">
        <f>IF(RES_hhdet_in_tes!E173=0,"",RES_hhdet_in_tes!E173/RES_hhdet_in_fec!E173)</f>
        <v>0.53560192782473781</v>
      </c>
      <c r="F173" s="111">
        <f>IF(RES_hhdet_in_tes!F173=0,"",RES_hhdet_in_tes!F173/RES_hhdet_in_fec!F173)</f>
        <v>0.53740614400005815</v>
      </c>
      <c r="G173" s="111">
        <f>IF(RES_hhdet_in_tes!G173=0,"",RES_hhdet_in_tes!G173/RES_hhdet_in_fec!G173)</f>
        <v>0.5393289254108784</v>
      </c>
      <c r="H173" s="111">
        <f>IF(RES_hhdet_in_tes!H173=0,"",RES_hhdet_in_tes!H173/RES_hhdet_in_fec!H173)</f>
        <v>0.54135890659388353</v>
      </c>
      <c r="I173" s="111">
        <f>IF(RES_hhdet_in_tes!I173=0,"",RES_hhdet_in_tes!I173/RES_hhdet_in_fec!I173)</f>
        <v>0.54352249630271499</v>
      </c>
      <c r="J173" s="111">
        <f>IF(RES_hhdet_in_tes!J173=0,"",RES_hhdet_in_tes!J173/RES_hhdet_in_fec!J173)</f>
        <v>0.54592540456334571</v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0.61563081233007366</v>
      </c>
      <c r="R173" s="111">
        <f>IF(RES_hhdet_in_tes!R173=0,"",RES_hhdet_in_tes!R173/RES_hhdet_in_fec!R173)</f>
        <v>0.62820926104467301</v>
      </c>
      <c r="S173" s="111">
        <f>IF(RES_hhdet_in_tes!S173=0,"",RES_hhdet_in_tes!S173/RES_hhdet_in_fec!S173)</f>
        <v>0.64066370535695338</v>
      </c>
      <c r="T173" s="111">
        <f>IF(RES_hhdet_in_tes!T173=0,"",RES_hhdet_in_tes!T173/RES_hhdet_in_fec!T173)</f>
        <v>0.65273299870470669</v>
      </c>
      <c r="U173" s="111">
        <f>IF(RES_hhdet_in_tes!U173=0,"",RES_hhdet_in_tes!U173/RES_hhdet_in_fec!U173)</f>
        <v>0.66407055117184366</v>
      </c>
      <c r="V173" s="111">
        <f>IF(RES_hhdet_in_tes!V173=0,"",RES_hhdet_in_tes!V173/RES_hhdet_in_fec!V173)</f>
        <v>0.67414462443270751</v>
      </c>
      <c r="W173" s="111">
        <f>IF(RES_hhdet_in_tes!W173=0,"",RES_hhdet_in_tes!W173/RES_hhdet_in_fec!W173)</f>
        <v>0.68207486764279779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0.60665057579428516</v>
      </c>
      <c r="D175" s="124">
        <f>IF(RES_hhdet_in_tes!D175=0,"",RES_hhdet_in_tes!D175/RES_hhdet_in_fec!D175)</f>
        <v>0.64109008168660397</v>
      </c>
      <c r="E175" s="124">
        <f>IF(RES_hhdet_in_tes!E175=0,"",RES_hhdet_in_tes!E175/RES_hhdet_in_fec!E175)</f>
        <v>0.64145966752128447</v>
      </c>
      <c r="F175" s="124">
        <f>IF(RES_hhdet_in_tes!F175=0,"",RES_hhdet_in_tes!F175/RES_hhdet_in_fec!F175)</f>
        <v>0.62248752258432705</v>
      </c>
      <c r="G175" s="124">
        <f>IF(RES_hhdet_in_tes!G175=0,"",RES_hhdet_in_tes!G175/RES_hhdet_in_fec!G175)</f>
        <v>0.61650513688597819</v>
      </c>
      <c r="H175" s="124">
        <f>IF(RES_hhdet_in_tes!H175=0,"",RES_hhdet_in_tes!H175/RES_hhdet_in_fec!H175)</f>
        <v>0.61231753667139865</v>
      </c>
      <c r="I175" s="124">
        <f>IF(RES_hhdet_in_tes!I175=0,"",RES_hhdet_in_tes!I175/RES_hhdet_in_fec!I175)</f>
        <v>0.59935777867178708</v>
      </c>
      <c r="J175" s="124">
        <f>IF(RES_hhdet_in_tes!J175=0,"",RES_hhdet_in_tes!J175/RES_hhdet_in_fec!J175)</f>
        <v>0.60328378136900673</v>
      </c>
      <c r="K175" s="124" t="str">
        <f>IF(RES_hhdet_in_tes!K175=0,"",RES_hhdet_in_tes!K175/RES_hhdet_in_fec!K175)</f>
        <v/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>
        <f>IF(RES_hhdet_in_tes!Q175=0,"",RES_hhdet_in_tes!Q175/RES_hhdet_in_fec!Q175)</f>
        <v>0.63903334341641915</v>
      </c>
      <c r="R175" s="124">
        <f>IF(RES_hhdet_in_tes!R175=0,"",RES_hhdet_in_tes!R175/RES_hhdet_in_fec!R175)</f>
        <v>0.6416523360673283</v>
      </c>
      <c r="S175" s="124">
        <f>IF(RES_hhdet_in_tes!S175=0,"",RES_hhdet_in_tes!S175/RES_hhdet_in_fec!S175)</f>
        <v>0.60939256427095012</v>
      </c>
      <c r="T175" s="124">
        <f>IF(RES_hhdet_in_tes!T175=0,"",RES_hhdet_in_tes!T175/RES_hhdet_in_fec!T175)</f>
        <v>0.64279964778440346</v>
      </c>
      <c r="U175" s="124">
        <f>IF(RES_hhdet_in_tes!U175=0,"",RES_hhdet_in_tes!U175/RES_hhdet_in_fec!U175)</f>
        <v>0.65472992772729877</v>
      </c>
      <c r="V175" s="124">
        <f>IF(RES_hhdet_in_tes!V175=0,"",RES_hhdet_in_tes!V175/RES_hhdet_in_fec!V175)</f>
        <v>0.66172741551397907</v>
      </c>
      <c r="W175" s="124">
        <f>IF(RES_hhdet_in_tes!W175=0,"",RES_hhdet_in_tes!W175/RES_hhdet_in_fec!W175)</f>
        <v>0.65744370901763616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0.58694145652632412</v>
      </c>
      <c r="D176" s="111">
        <f>IF(RES_hhdet_in_tes!D176=0,"",RES_hhdet_in_tes!D176/RES_hhdet_in_fec!D176)</f>
        <v>0.58760347069392005</v>
      </c>
      <c r="E176" s="111">
        <f>IF(RES_hhdet_in_tes!E176=0,"",RES_hhdet_in_tes!E176/RES_hhdet_in_fec!E176)</f>
        <v>0.58825614844423335</v>
      </c>
      <c r="F176" s="111">
        <f>IF(RES_hhdet_in_tes!F176=0,"",RES_hhdet_in_tes!F176/RES_hhdet_in_fec!F176)</f>
        <v>0.58890755304673525</v>
      </c>
      <c r="G176" s="111">
        <f>IF(RES_hhdet_in_tes!G176=0,"",RES_hhdet_in_tes!G176/RES_hhdet_in_fec!G176)</f>
        <v>0.58955035935807909</v>
      </c>
      <c r="H176" s="111">
        <f>IF(RES_hhdet_in_tes!H176=0,"",RES_hhdet_in_tes!H176/RES_hhdet_in_fec!H176)</f>
        <v>0.59018546388255644</v>
      </c>
      <c r="I176" s="111">
        <f>IF(RES_hhdet_in_tes!I176=0,"",RES_hhdet_in_tes!I176/RES_hhdet_in_fec!I176)</f>
        <v>0.59081106170463227</v>
      </c>
      <c r="J176" s="111">
        <f>IF(RES_hhdet_in_tes!J176=0,"",RES_hhdet_in_tes!J176/RES_hhdet_in_fec!J176)</f>
        <v>0.59141975872243913</v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>
        <f>IF(RES_hhdet_in_tes!Q176=0,"",RES_hhdet_in_tes!Q176/RES_hhdet_in_fec!Q176)</f>
        <v>0.59286760583562392</v>
      </c>
      <c r="R176" s="111">
        <f>IF(RES_hhdet_in_tes!R176=0,"",RES_hhdet_in_tes!R176/RES_hhdet_in_fec!R176)</f>
        <v>0.59477364470549499</v>
      </c>
      <c r="S176" s="111">
        <f>IF(RES_hhdet_in_tes!S176=0,"",RES_hhdet_in_tes!S176/RES_hhdet_in_fec!S176)</f>
        <v>0.59789045011712938</v>
      </c>
      <c r="T176" s="111">
        <f>IF(RES_hhdet_in_tes!T176=0,"",RES_hhdet_in_tes!T176/RES_hhdet_in_fec!T176)</f>
        <v>0.60152672309736677</v>
      </c>
      <c r="U176" s="111">
        <f>IF(RES_hhdet_in_tes!U176=0,"",RES_hhdet_in_tes!U176/RES_hhdet_in_fec!U176)</f>
        <v>0.60529286296975626</v>
      </c>
      <c r="V176" s="111">
        <f>IF(RES_hhdet_in_tes!V176=0,"",RES_hhdet_in_tes!V176/RES_hhdet_in_fec!V176)</f>
        <v>0.6087992690578431</v>
      </c>
      <c r="W176" s="111">
        <f>IF(RES_hhdet_in_tes!W176=0,"",RES_hhdet_in_tes!W176/RES_hhdet_in_fec!W176)</f>
        <v>0.61204594136162549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0.74963866077981045</v>
      </c>
      <c r="D177" s="45">
        <f>IF(RES_hhdet_in_tes!D177=0,"",RES_hhdet_in_tes!D177/RES_hhdet_in_fec!D177)</f>
        <v>0.75111029267831175</v>
      </c>
      <c r="E177" s="45">
        <f>IF(RES_hhdet_in_tes!E177=0,"",RES_hhdet_in_tes!E177/RES_hhdet_in_fec!E177)</f>
        <v>0.75263634195745344</v>
      </c>
      <c r="F177" s="45">
        <f>IF(RES_hhdet_in_tes!F177=0,"",RES_hhdet_in_tes!F177/RES_hhdet_in_fec!F177)</f>
        <v>0.75416981178850073</v>
      </c>
      <c r="G177" s="45">
        <f>IF(RES_hhdet_in_tes!G177=0,"",RES_hhdet_in_tes!G177/RES_hhdet_in_fec!G177)</f>
        <v>0.75575339682633935</v>
      </c>
      <c r="H177" s="45">
        <f>IF(RES_hhdet_in_tes!H177=0,"",RES_hhdet_in_tes!H177/RES_hhdet_in_fec!H177)</f>
        <v>0.75738187178874494</v>
      </c>
      <c r="I177" s="45">
        <f>IF(RES_hhdet_in_tes!I177=0,"",RES_hhdet_in_tes!I177/RES_hhdet_in_fec!I177)</f>
        <v>0.75906575663992903</v>
      </c>
      <c r="J177" s="45">
        <f>IF(RES_hhdet_in_tes!J177=0,"",RES_hhdet_in_tes!J177/RES_hhdet_in_fec!J177)</f>
        <v>0.76084814796005273</v>
      </c>
      <c r="K177" s="45" t="str">
        <f>IF(RES_hhdet_in_tes!K177=0,"",RES_hhdet_in_tes!K177/RES_hhdet_in_fec!K177)</f>
        <v/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0.79147911699189022</v>
      </c>
      <c r="R177" s="45">
        <f>IF(RES_hhdet_in_tes!R177=0,"",RES_hhdet_in_tes!R177/RES_hhdet_in_fec!R177)</f>
        <v>0.80303053082626952</v>
      </c>
      <c r="S177" s="45">
        <f>IF(RES_hhdet_in_tes!S177=0,"",RES_hhdet_in_tes!S177/RES_hhdet_in_fec!S177)</f>
        <v>0.81744777571468386</v>
      </c>
      <c r="T177" s="45">
        <f>IF(RES_hhdet_in_tes!T177=0,"",RES_hhdet_in_tes!T177/RES_hhdet_in_fec!T177)</f>
        <v>0.83294865219956116</v>
      </c>
      <c r="U177" s="45">
        <f>IF(RES_hhdet_in_tes!U177=0,"",RES_hhdet_in_tes!U177/RES_hhdet_in_fec!U177)</f>
        <v>0.84775096082337376</v>
      </c>
      <c r="V177" s="45">
        <f>IF(RES_hhdet_in_tes!V177=0,"",RES_hhdet_in_tes!V177/RES_hhdet_in_fec!V177)</f>
        <v>0.860072502128574</v>
      </c>
      <c r="W177" s="45">
        <f>IF(RES_hhdet_in_tes!W177=0,"",RES_hhdet_in_tes!W177/RES_hhdet_in_fec!W177)</f>
        <v>0.86928724692472215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0.59698345392289076</v>
      </c>
      <c r="D24" s="117">
        <f t="shared" si="7"/>
        <v>0.54850474735831078</v>
      </c>
      <c r="E24" s="117">
        <f t="shared" si="7"/>
        <v>0.11648950348762835</v>
      </c>
      <c r="F24" s="117">
        <f t="shared" si="7"/>
        <v>0</v>
      </c>
      <c r="G24" s="117">
        <f t="shared" si="7"/>
        <v>3.5150569898751503E-2</v>
      </c>
      <c r="H24" s="117">
        <f t="shared" si="7"/>
        <v>2.8648507458798607E-2</v>
      </c>
      <c r="I24" s="117">
        <f t="shared" si="7"/>
        <v>0.1319799705649671</v>
      </c>
      <c r="J24" s="117">
        <f t="shared" si="7"/>
        <v>0.27828456255779127</v>
      </c>
      <c r="K24" s="117">
        <f t="shared" si="7"/>
        <v>0.61302020268440338</v>
      </c>
      <c r="L24" s="117">
        <f t="shared" si="7"/>
        <v>0.31527757563565378</v>
      </c>
      <c r="M24" s="117">
        <f t="shared" si="7"/>
        <v>0.62443077755573806</v>
      </c>
      <c r="N24" s="117">
        <f t="shared" si="7"/>
        <v>1.1309295920465829</v>
      </c>
      <c r="O24" s="117">
        <f t="shared" si="7"/>
        <v>1.3909218987873906</v>
      </c>
      <c r="P24" s="117">
        <f t="shared" si="7"/>
        <v>0.26662151877006479</v>
      </c>
      <c r="Q24" s="117">
        <f t="shared" si="7"/>
        <v>0.140145916397032</v>
      </c>
      <c r="R24" s="117">
        <f t="shared" ref="R24:V24" si="8">R25+R28+R30+R39</f>
        <v>0</v>
      </c>
      <c r="S24" s="117">
        <f t="shared" si="8"/>
        <v>5.8131316329759677E-4</v>
      </c>
      <c r="T24" s="117">
        <f t="shared" si="8"/>
        <v>0</v>
      </c>
      <c r="U24" s="117">
        <f t="shared" si="8"/>
        <v>0</v>
      </c>
      <c r="V24" s="117">
        <f t="shared" si="8"/>
        <v>8.2561018731255084E-2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0.21844878274884641</v>
      </c>
      <c r="D25" s="122">
        <f t="shared" si="10"/>
        <v>0.285261368077038</v>
      </c>
      <c r="E25" s="122">
        <f t="shared" si="10"/>
        <v>6.8173878313092434E-2</v>
      </c>
      <c r="F25" s="122">
        <f t="shared" si="10"/>
        <v>0</v>
      </c>
      <c r="G25" s="122">
        <f t="shared" si="10"/>
        <v>1.6690185679725047E-2</v>
      </c>
      <c r="H25" s="122">
        <f t="shared" si="10"/>
        <v>1.4765517617417527E-2</v>
      </c>
      <c r="I25" s="122">
        <f t="shared" si="10"/>
        <v>6.4318249380103068E-2</v>
      </c>
      <c r="J25" s="122">
        <f t="shared" si="10"/>
        <v>0.12357151686798715</v>
      </c>
      <c r="K25" s="122">
        <f t="shared" si="10"/>
        <v>0.29976879090482272</v>
      </c>
      <c r="L25" s="122">
        <f t="shared" si="10"/>
        <v>0.17614218364475068</v>
      </c>
      <c r="M25" s="122">
        <f t="shared" si="10"/>
        <v>0.33450465751538716</v>
      </c>
      <c r="N25" s="122">
        <f t="shared" si="10"/>
        <v>0.61785483473195113</v>
      </c>
      <c r="O25" s="122">
        <f t="shared" si="10"/>
        <v>0.79633163060738288</v>
      </c>
      <c r="P25" s="122">
        <f t="shared" si="10"/>
        <v>0.15704278874413108</v>
      </c>
      <c r="Q25" s="122">
        <f t="shared" si="10"/>
        <v>8.6128145884793755E-2</v>
      </c>
      <c r="R25" s="122">
        <f t="shared" ref="R25:V25" si="11">SUM(R26:R27)</f>
        <v>0</v>
      </c>
      <c r="S25" s="122">
        <f t="shared" si="11"/>
        <v>3.6785140248925648E-4</v>
      </c>
      <c r="T25" s="122">
        <f t="shared" si="11"/>
        <v>0</v>
      </c>
      <c r="U25" s="122">
        <f t="shared" si="11"/>
        <v>0</v>
      </c>
      <c r="V25" s="122">
        <f t="shared" si="11"/>
        <v>5.942855697996597E-2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0.21844878274884641</v>
      </c>
      <c r="D26" s="98">
        <v>0.285261368077038</v>
      </c>
      <c r="E26" s="98">
        <v>6.8173878313092434E-2</v>
      </c>
      <c r="F26" s="98">
        <v>0</v>
      </c>
      <c r="G26" s="98">
        <v>1.6690185679725047E-2</v>
      </c>
      <c r="H26" s="98">
        <v>1.4765517617417527E-2</v>
      </c>
      <c r="I26" s="98">
        <v>6.4318249380103068E-2</v>
      </c>
      <c r="J26" s="98">
        <v>0.12357151686798715</v>
      </c>
      <c r="K26" s="98">
        <v>0.29976879090482272</v>
      </c>
      <c r="L26" s="98">
        <v>0.17614218364475068</v>
      </c>
      <c r="M26" s="98">
        <v>0.33450465751538716</v>
      </c>
      <c r="N26" s="98">
        <v>0.61785483473195113</v>
      </c>
      <c r="O26" s="98">
        <v>0.79633163060738288</v>
      </c>
      <c r="P26" s="98">
        <v>0.15704278874413108</v>
      </c>
      <c r="Q26" s="98">
        <v>8.6128145884793755E-2</v>
      </c>
      <c r="R26" s="98">
        <v>0</v>
      </c>
      <c r="S26" s="98">
        <v>3.6785140248925648E-4</v>
      </c>
      <c r="T26" s="98">
        <v>0</v>
      </c>
      <c r="U26" s="98">
        <v>0</v>
      </c>
      <c r="V26" s="98">
        <v>5.942855697996597E-2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0.37853467117404432</v>
      </c>
      <c r="D39" s="122">
        <v>0.26324337928127278</v>
      </c>
      <c r="E39" s="122">
        <v>4.8315625174535907E-2</v>
      </c>
      <c r="F39" s="122">
        <v>0</v>
      </c>
      <c r="G39" s="122">
        <v>1.8460384219026457E-2</v>
      </c>
      <c r="H39" s="122">
        <v>1.3882989841381081E-2</v>
      </c>
      <c r="I39" s="122">
        <v>6.7661721184864035E-2</v>
      </c>
      <c r="J39" s="122">
        <v>0.15471304568980412</v>
      </c>
      <c r="K39" s="122">
        <v>0.31325141177958066</v>
      </c>
      <c r="L39" s="122">
        <v>0.13913539199090311</v>
      </c>
      <c r="M39" s="122">
        <v>0.28992612004035084</v>
      </c>
      <c r="N39" s="122">
        <v>0.51307475731463192</v>
      </c>
      <c r="O39" s="122">
        <v>0.59459026818000771</v>
      </c>
      <c r="P39" s="122">
        <v>0.10957873002593371</v>
      </c>
      <c r="Q39" s="122">
        <v>5.4017770512238251E-2</v>
      </c>
      <c r="R39" s="122">
        <v>0</v>
      </c>
      <c r="S39" s="122">
        <v>2.1346176080834026E-4</v>
      </c>
      <c r="T39" s="122">
        <v>0</v>
      </c>
      <c r="U39" s="122">
        <v>0</v>
      </c>
      <c r="V39" s="122">
        <v>2.3132461751289111E-2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0.37853467117404432</v>
      </c>
      <c r="D40" s="98">
        <v>0.26324337928127278</v>
      </c>
      <c r="E40" s="98">
        <v>4.8315625174535907E-2</v>
      </c>
      <c r="F40" s="98">
        <v>0</v>
      </c>
      <c r="G40" s="98">
        <v>1.8460384219026457E-2</v>
      </c>
      <c r="H40" s="98">
        <v>1.3882989841381081E-2</v>
      </c>
      <c r="I40" s="98">
        <v>6.7661721184864035E-2</v>
      </c>
      <c r="J40" s="98">
        <v>0.15471304568980412</v>
      </c>
      <c r="K40" s="98">
        <v>0.31325141177958066</v>
      </c>
      <c r="L40" s="98">
        <v>0.13913539199090311</v>
      </c>
      <c r="M40" s="98">
        <v>0.28992612004035084</v>
      </c>
      <c r="N40" s="98">
        <v>0.51307475731463192</v>
      </c>
      <c r="O40" s="98">
        <v>0.59459026818000771</v>
      </c>
      <c r="P40" s="98">
        <v>0.10957873002593371</v>
      </c>
      <c r="Q40" s="98">
        <v>5.4017770512238251E-2</v>
      </c>
      <c r="R40" s="98">
        <v>0</v>
      </c>
      <c r="S40" s="98">
        <v>2.1346176080834026E-4</v>
      </c>
      <c r="T40" s="98">
        <v>0</v>
      </c>
      <c r="U40" s="98">
        <v>0</v>
      </c>
      <c r="V40" s="98">
        <v>2.3132461751289111E-2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5.2530774035782525E-3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6.7179969872115108E-3</v>
      </c>
      <c r="I43" s="117">
        <f t="shared" si="14"/>
        <v>6.4237761608829963E-2</v>
      </c>
      <c r="J43" s="117">
        <f t="shared" si="14"/>
        <v>7.9913456741956393E-2</v>
      </c>
      <c r="K43" s="117">
        <f t="shared" si="14"/>
        <v>7.253842404056185E-2</v>
      </c>
      <c r="L43" s="117">
        <f t="shared" si="14"/>
        <v>2.0068593136135661E-2</v>
      </c>
      <c r="M43" s="117">
        <f t="shared" si="14"/>
        <v>3.5514886698241009E-2</v>
      </c>
      <c r="N43" s="117">
        <f t="shared" si="14"/>
        <v>3.7245987120381352E-2</v>
      </c>
      <c r="O43" s="117">
        <f t="shared" si="14"/>
        <v>5.8891684944981385E-2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4.3954841869695855E-3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1.9680635682894831E-3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3.4125232154541109E-3</v>
      </c>
      <c r="I44" s="122">
        <f t="shared" si="17"/>
        <v>3.1538024014929097E-2</v>
      </c>
      <c r="J44" s="122">
        <f t="shared" si="17"/>
        <v>3.7396894567659072E-2</v>
      </c>
      <c r="K44" s="122">
        <f t="shared" si="17"/>
        <v>3.6267207939768301E-2</v>
      </c>
      <c r="L44" s="122">
        <f t="shared" si="17"/>
        <v>1.1701344476888911E-2</v>
      </c>
      <c r="M44" s="122">
        <f t="shared" si="17"/>
        <v>2.0772880594494361E-2</v>
      </c>
      <c r="N44" s="122">
        <f t="shared" si="17"/>
        <v>2.0651786053387137E-2</v>
      </c>
      <c r="O44" s="122">
        <f t="shared" si="17"/>
        <v>3.4005264200475518E-2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2.9609129155718115E-3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1.9680635682894831E-3</v>
      </c>
      <c r="D45" s="98">
        <v>0</v>
      </c>
      <c r="E45" s="98">
        <v>0</v>
      </c>
      <c r="F45" s="98">
        <v>0</v>
      </c>
      <c r="G45" s="98">
        <v>0</v>
      </c>
      <c r="H45" s="98">
        <v>3.4125232154541109E-3</v>
      </c>
      <c r="I45" s="98">
        <v>3.1538024014929097E-2</v>
      </c>
      <c r="J45" s="98">
        <v>3.7396894567659072E-2</v>
      </c>
      <c r="K45" s="98">
        <v>3.6267207939768301E-2</v>
      </c>
      <c r="L45" s="98">
        <v>1.1701344476888911E-2</v>
      </c>
      <c r="M45" s="98">
        <v>2.0772880594494361E-2</v>
      </c>
      <c r="N45" s="98">
        <v>2.0651786053387137E-2</v>
      </c>
      <c r="O45" s="98">
        <v>3.4005264200475518E-2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2.9609129155718115E-3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3.285013835288769E-3</v>
      </c>
      <c r="D58" s="122">
        <v>0</v>
      </c>
      <c r="E58" s="122">
        <v>0</v>
      </c>
      <c r="F58" s="122">
        <v>0</v>
      </c>
      <c r="G58" s="122">
        <v>0</v>
      </c>
      <c r="H58" s="122">
        <v>3.3054737717573995E-3</v>
      </c>
      <c r="I58" s="122">
        <v>3.2699737593900859E-2</v>
      </c>
      <c r="J58" s="122">
        <v>4.251656217429732E-2</v>
      </c>
      <c r="K58" s="122">
        <v>3.6271216100793549E-2</v>
      </c>
      <c r="L58" s="122">
        <v>8.3672486592467482E-3</v>
      </c>
      <c r="M58" s="122">
        <v>1.4742006103746649E-2</v>
      </c>
      <c r="N58" s="122">
        <v>1.6594201066994219E-2</v>
      </c>
      <c r="O58" s="122">
        <v>2.488642074450587E-2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1.4345712713977742E-3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3.285013835288769E-3</v>
      </c>
      <c r="D59" s="98">
        <v>0</v>
      </c>
      <c r="E59" s="98">
        <v>0</v>
      </c>
      <c r="F59" s="98">
        <v>0</v>
      </c>
      <c r="G59" s="98">
        <v>0</v>
      </c>
      <c r="H59" s="98">
        <v>3.3054737717573995E-3</v>
      </c>
      <c r="I59" s="98">
        <v>3.2699737593900859E-2</v>
      </c>
      <c r="J59" s="98">
        <v>4.251656217429732E-2</v>
      </c>
      <c r="K59" s="98">
        <v>3.6271216100793549E-2</v>
      </c>
      <c r="L59" s="98">
        <v>8.3672486592467482E-3</v>
      </c>
      <c r="M59" s="98">
        <v>1.4742006103746649E-2</v>
      </c>
      <c r="N59" s="98">
        <v>1.6594201066994219E-2</v>
      </c>
      <c r="O59" s="98">
        <v>2.488642074450587E-2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1.4345712713977742E-3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0.52402883031625358</v>
      </c>
      <c r="M81" s="117">
        <f t="shared" si="28"/>
        <v>0.14451633256248611</v>
      </c>
      <c r="N81" s="117">
        <f t="shared" si="28"/>
        <v>0.12535349184391581</v>
      </c>
      <c r="O81" s="117">
        <f t="shared" si="28"/>
        <v>1.0491334235428943E-2</v>
      </c>
      <c r="P81" s="117">
        <f t="shared" si="28"/>
        <v>0.1102635970885958</v>
      </c>
      <c r="Q81" s="117">
        <f t="shared" si="28"/>
        <v>0</v>
      </c>
      <c r="R81" s="117">
        <f t="shared" ref="R81:V81" si="29">R82+R85+R87+R100</f>
        <v>2.2469040314976593E-2</v>
      </c>
      <c r="S81" s="117">
        <f t="shared" si="29"/>
        <v>0</v>
      </c>
      <c r="T81" s="117">
        <f t="shared" si="29"/>
        <v>3.0634487300907783E-2</v>
      </c>
      <c r="U81" s="117">
        <f t="shared" si="29"/>
        <v>4.0611996155724285E-2</v>
      </c>
      <c r="V81" s="117">
        <f t="shared" si="29"/>
        <v>0</v>
      </c>
      <c r="W81" s="117">
        <f t="shared" ref="W81" si="30">W82+W85+W87+W100</f>
        <v>4.2641655111079896E-3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0.52402883031625358</v>
      </c>
      <c r="M100" s="122">
        <v>0.14451633256248611</v>
      </c>
      <c r="N100" s="122">
        <v>0.12535349184391581</v>
      </c>
      <c r="O100" s="122">
        <v>1.0491334235428943E-2</v>
      </c>
      <c r="P100" s="122">
        <v>0.1102635970885958</v>
      </c>
      <c r="Q100" s="122">
        <v>0</v>
      </c>
      <c r="R100" s="122">
        <v>2.2469040314976593E-2</v>
      </c>
      <c r="S100" s="122">
        <v>0</v>
      </c>
      <c r="T100" s="122">
        <v>3.0634487300907783E-2</v>
      </c>
      <c r="U100" s="122">
        <v>4.0611996155724285E-2</v>
      </c>
      <c r="V100" s="122">
        <v>0</v>
      </c>
      <c r="W100" s="122">
        <v>4.2641655111079896E-3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0.52402883031625358</v>
      </c>
      <c r="M102" s="98">
        <v>0.14451633256248611</v>
      </c>
      <c r="N102" s="98">
        <v>0.12535349184391581</v>
      </c>
      <c r="O102" s="98">
        <v>1.0491334235428943E-2</v>
      </c>
      <c r="P102" s="98">
        <v>0.1102635970885958</v>
      </c>
      <c r="Q102" s="98">
        <v>0</v>
      </c>
      <c r="R102" s="98">
        <v>2.2469040314976593E-2</v>
      </c>
      <c r="S102" s="98">
        <v>0</v>
      </c>
      <c r="T102" s="98">
        <v>3.0634487300907783E-2</v>
      </c>
      <c r="U102" s="98">
        <v>4.0611996155724285E-2</v>
      </c>
      <c r="V102" s="98">
        <v>0</v>
      </c>
      <c r="W102" s="98">
        <v>4.2641655111079896E-3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0.37019578989984975</v>
      </c>
      <c r="D143" s="117">
        <f t="shared" si="49"/>
        <v>0.31389520434186929</v>
      </c>
      <c r="E143" s="117">
        <f t="shared" si="49"/>
        <v>0.48293359909478523</v>
      </c>
      <c r="F143" s="117">
        <f t="shared" si="49"/>
        <v>0.66194786520514159</v>
      </c>
      <c r="G143" s="117">
        <f t="shared" si="49"/>
        <v>0.68252845215277269</v>
      </c>
      <c r="H143" s="117">
        <f t="shared" si="49"/>
        <v>0.70957503633725516</v>
      </c>
      <c r="I143" s="117">
        <f t="shared" si="49"/>
        <v>0.7270035999650285</v>
      </c>
      <c r="J143" s="117">
        <f t="shared" si="49"/>
        <v>0.89804427437043555</v>
      </c>
      <c r="K143" s="117">
        <f t="shared" si="49"/>
        <v>0.77310955716936169</v>
      </c>
      <c r="L143" s="117">
        <f t="shared" si="49"/>
        <v>0.22639384229447637</v>
      </c>
      <c r="M143" s="117">
        <f t="shared" si="49"/>
        <v>0.36162587699948223</v>
      </c>
      <c r="N143" s="117">
        <f t="shared" si="49"/>
        <v>0.50186245929639273</v>
      </c>
      <c r="O143" s="117">
        <f t="shared" si="49"/>
        <v>0.6587581961780965</v>
      </c>
      <c r="P143" s="117">
        <f t="shared" si="49"/>
        <v>1.0081243162385902</v>
      </c>
      <c r="Q143" s="117">
        <f t="shared" si="49"/>
        <v>1.5187674941342699</v>
      </c>
      <c r="R143" s="117">
        <f t="shared" ref="R143:V143" si="50">R144+R146+R148+R157</f>
        <v>1.0817237980210159</v>
      </c>
      <c r="S143" s="117">
        <f t="shared" si="50"/>
        <v>0.98875487606423207</v>
      </c>
      <c r="T143" s="117">
        <f t="shared" si="50"/>
        <v>1.2410051365656336</v>
      </c>
      <c r="U143" s="117">
        <f t="shared" si="50"/>
        <v>1.5136858290668114</v>
      </c>
      <c r="V143" s="117">
        <f t="shared" si="50"/>
        <v>1.4715114816362671</v>
      </c>
      <c r="W143" s="117">
        <f t="shared" ref="W143" si="51">W144+W146+W148+W157</f>
        <v>0.37166466594817238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0.37019578989984975</v>
      </c>
      <c r="D157" s="122">
        <v>0.31389520434186929</v>
      </c>
      <c r="E157" s="122">
        <v>0.48293359909478523</v>
      </c>
      <c r="F157" s="122">
        <v>0.66194786520514159</v>
      </c>
      <c r="G157" s="122">
        <v>0.68252845215277269</v>
      </c>
      <c r="H157" s="122">
        <v>0.70957503633725516</v>
      </c>
      <c r="I157" s="122">
        <v>0.7270035999650285</v>
      </c>
      <c r="J157" s="122">
        <v>0.89804427437043555</v>
      </c>
      <c r="K157" s="122">
        <v>0.77310955716936169</v>
      </c>
      <c r="L157" s="122">
        <v>0.22639384229447637</v>
      </c>
      <c r="M157" s="122">
        <v>0.36162587699948223</v>
      </c>
      <c r="N157" s="122">
        <v>0.50186245929639273</v>
      </c>
      <c r="O157" s="122">
        <v>0.6587581961780965</v>
      </c>
      <c r="P157" s="122">
        <v>1.0081243162385902</v>
      </c>
      <c r="Q157" s="122">
        <v>1.5187674941342699</v>
      </c>
      <c r="R157" s="122">
        <v>1.0817237980210159</v>
      </c>
      <c r="S157" s="122">
        <v>0.98875487606423207</v>
      </c>
      <c r="T157" s="122">
        <v>1.2410051365656336</v>
      </c>
      <c r="U157" s="122">
        <v>1.5136858290668114</v>
      </c>
      <c r="V157" s="122">
        <v>1.4715114816362671</v>
      </c>
      <c r="W157" s="122">
        <v>0.37166466594817238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0.37019578989984975</v>
      </c>
      <c r="D158" s="98">
        <v>0.31389520434186929</v>
      </c>
      <c r="E158" s="98">
        <v>0.48293359909478523</v>
      </c>
      <c r="F158" s="98">
        <v>0.66194786520514159</v>
      </c>
      <c r="G158" s="98">
        <v>0.68252845215277269</v>
      </c>
      <c r="H158" s="98">
        <v>0.70957503633725516</v>
      </c>
      <c r="I158" s="98">
        <v>0.7270035999650285</v>
      </c>
      <c r="J158" s="98">
        <v>0.89804427437043555</v>
      </c>
      <c r="K158" s="98">
        <v>0.77310955716936169</v>
      </c>
      <c r="L158" s="98">
        <v>0.22639384229447637</v>
      </c>
      <c r="M158" s="98">
        <v>0.36162587699948223</v>
      </c>
      <c r="N158" s="98">
        <v>0.50186245929639273</v>
      </c>
      <c r="O158" s="98">
        <v>0.6587581961780965</v>
      </c>
      <c r="P158" s="98">
        <v>1.0081243162385902</v>
      </c>
      <c r="Q158" s="98">
        <v>1.5187674941342699</v>
      </c>
      <c r="R158" s="98">
        <v>1.0817237980210159</v>
      </c>
      <c r="S158" s="98">
        <v>0.98875487606423207</v>
      </c>
      <c r="T158" s="98">
        <v>1.2410051365656336</v>
      </c>
      <c r="U158" s="98">
        <v>1.5136858290668114</v>
      </c>
      <c r="V158" s="98">
        <v>1.4715114816362671</v>
      </c>
      <c r="W158" s="98">
        <v>0.37166466594817238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6.9996064028845312E-2</v>
      </c>
      <c r="D161" s="117">
        <f t="shared" si="54"/>
        <v>6.867218589946246E-2</v>
      </c>
      <c r="E161" s="117">
        <f t="shared" si="54"/>
        <v>6.657314252159556E-2</v>
      </c>
      <c r="F161" s="117">
        <f t="shared" si="54"/>
        <v>0.13949493292010484</v>
      </c>
      <c r="G161" s="117">
        <f t="shared" si="54"/>
        <v>0.14945324758143338</v>
      </c>
      <c r="H161" s="117">
        <f t="shared" si="54"/>
        <v>0.17210500104950194</v>
      </c>
      <c r="I161" s="117">
        <f t="shared" si="54"/>
        <v>0.11393493476113885</v>
      </c>
      <c r="J161" s="117">
        <f t="shared" si="54"/>
        <v>0.13652540520413251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0.31349598957995423</v>
      </c>
      <c r="R161" s="117">
        <f t="shared" ref="R161:V161" si="55">R162+R164+R166+R175</f>
        <v>0.55897469681543821</v>
      </c>
      <c r="S161" s="117">
        <f t="shared" si="55"/>
        <v>0.79023543851247569</v>
      </c>
      <c r="T161" s="117">
        <f t="shared" si="55"/>
        <v>0.52222548821681725</v>
      </c>
      <c r="U161" s="117">
        <f t="shared" si="55"/>
        <v>0.37804715315466847</v>
      </c>
      <c r="V161" s="117">
        <f t="shared" si="55"/>
        <v>0.48936812495556581</v>
      </c>
      <c r="W161" s="117">
        <f t="shared" ref="W161" si="56">W162+W164+W166+W175</f>
        <v>0.40407232383259306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6.9996064028845312E-2</v>
      </c>
      <c r="D175" s="122">
        <v>6.867218589946246E-2</v>
      </c>
      <c r="E175" s="122">
        <v>6.657314252159556E-2</v>
      </c>
      <c r="F175" s="122">
        <v>0.13949493292010484</v>
      </c>
      <c r="G175" s="122">
        <v>0.14945324758143338</v>
      </c>
      <c r="H175" s="122">
        <v>0.17210500104950194</v>
      </c>
      <c r="I175" s="122">
        <v>0.11393493476113885</v>
      </c>
      <c r="J175" s="122">
        <v>0.13652540520413251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0.31349598957995423</v>
      </c>
      <c r="R175" s="122">
        <v>0.55897469681543821</v>
      </c>
      <c r="S175" s="122">
        <v>0.79023543851247569</v>
      </c>
      <c r="T175" s="122">
        <v>0.52222548821681725</v>
      </c>
      <c r="U175" s="122">
        <v>0.37804715315466847</v>
      </c>
      <c r="V175" s="122">
        <v>0.48936812495556581</v>
      </c>
      <c r="W175" s="122">
        <v>0.40407232383259306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6.9996064028845312E-2</v>
      </c>
      <c r="D176" s="98">
        <v>6.867218589946246E-2</v>
      </c>
      <c r="E176" s="98">
        <v>6.657314252159556E-2</v>
      </c>
      <c r="F176" s="98">
        <v>0.13949493292010484</v>
      </c>
      <c r="G176" s="98">
        <v>0.14945324758143338</v>
      </c>
      <c r="H176" s="98">
        <v>0.17210500104950194</v>
      </c>
      <c r="I176" s="98">
        <v>0.11393493476113885</v>
      </c>
      <c r="J176" s="98">
        <v>0.13652540520413251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0.31349598957995423</v>
      </c>
      <c r="R176" s="98">
        <v>0.55897469681543821</v>
      </c>
      <c r="S176" s="98">
        <v>0.79023543851247569</v>
      </c>
      <c r="T176" s="98">
        <v>0.52222548821681725</v>
      </c>
      <c r="U176" s="98">
        <v>0.37804715315466847</v>
      </c>
      <c r="V176" s="98">
        <v>0.48936812495556581</v>
      </c>
      <c r="W176" s="98">
        <v>0.40407232383259306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2842.3356785913302</v>
      </c>
      <c r="D24" s="117">
        <f t="shared" si="7"/>
        <v>3098.6639842731129</v>
      </c>
      <c r="E24" s="117">
        <f t="shared" si="7"/>
        <v>3251.0732434000029</v>
      </c>
      <c r="F24" s="117">
        <f t="shared" si="7"/>
        <v>0</v>
      </c>
      <c r="G24" s="117">
        <f t="shared" si="7"/>
        <v>3559.9819268240431</v>
      </c>
      <c r="H24" s="117">
        <f t="shared" si="7"/>
        <v>3573.3045439478642</v>
      </c>
      <c r="I24" s="117">
        <f t="shared" si="7"/>
        <v>3401.5627144351643</v>
      </c>
      <c r="J24" s="117">
        <f t="shared" si="7"/>
        <v>3418.5569293749986</v>
      </c>
      <c r="K24" s="117">
        <f t="shared" si="7"/>
        <v>2852.2922000455628</v>
      </c>
      <c r="L24" s="117">
        <f t="shared" si="7"/>
        <v>2899.4010610188011</v>
      </c>
      <c r="M24" s="117">
        <f t="shared" si="7"/>
        <v>3130.416018065996</v>
      </c>
      <c r="N24" s="117">
        <f t="shared" si="7"/>
        <v>3058.4581523262304</v>
      </c>
      <c r="O24" s="117">
        <f t="shared" si="7"/>
        <v>3510.9074646473255</v>
      </c>
      <c r="P24" s="117">
        <f t="shared" si="7"/>
        <v>3079.8056883079971</v>
      </c>
      <c r="Q24" s="117">
        <f t="shared" si="7"/>
        <v>3518.3938630499661</v>
      </c>
      <c r="R24" s="117">
        <f t="shared" ref="R24:V24" si="8">R25+R28+R30+R39</f>
        <v>0</v>
      </c>
      <c r="S24" s="117">
        <f t="shared" si="8"/>
        <v>3931.6802929910391</v>
      </c>
      <c r="T24" s="117">
        <f t="shared" si="8"/>
        <v>0</v>
      </c>
      <c r="U24" s="117">
        <f t="shared" si="8"/>
        <v>0</v>
      </c>
      <c r="V24" s="117">
        <f t="shared" si="8"/>
        <v>3752.0526785660159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522.15536754123241</v>
      </c>
      <c r="D25" s="122">
        <f t="shared" si="10"/>
        <v>730.68069211474699</v>
      </c>
      <c r="E25" s="122">
        <f t="shared" si="10"/>
        <v>914.49659438221124</v>
      </c>
      <c r="F25" s="122">
        <f t="shared" si="10"/>
        <v>0</v>
      </c>
      <c r="G25" s="122">
        <f t="shared" si="10"/>
        <v>816.28381260349477</v>
      </c>
      <c r="H25" s="122">
        <f t="shared" si="10"/>
        <v>887.49141589394992</v>
      </c>
      <c r="I25" s="122">
        <f t="shared" si="10"/>
        <v>817.21700597916811</v>
      </c>
      <c r="J25" s="122">
        <f t="shared" si="10"/>
        <v>756.26044292812196</v>
      </c>
      <c r="K25" s="122">
        <f t="shared" si="10"/>
        <v>823.32321257386593</v>
      </c>
      <c r="L25" s="122">
        <f t="shared" si="10"/>
        <v>831.76880285286438</v>
      </c>
      <c r="M25" s="122">
        <f t="shared" si="10"/>
        <v>794.35580183767115</v>
      </c>
      <c r="N25" s="122">
        <f t="shared" si="10"/>
        <v>1013.9368038274719</v>
      </c>
      <c r="O25" s="122">
        <f t="shared" si="10"/>
        <v>1049.021431332327</v>
      </c>
      <c r="P25" s="122">
        <f t="shared" si="10"/>
        <v>926.12197262042048</v>
      </c>
      <c r="Q25" s="122">
        <f t="shared" si="10"/>
        <v>1237.7923725595556</v>
      </c>
      <c r="R25" s="122">
        <f t="shared" ref="R25:V25" si="11">SUM(R26:R27)</f>
        <v>0</v>
      </c>
      <c r="S25" s="122">
        <f t="shared" si="11"/>
        <v>1640.7697763852418</v>
      </c>
      <c r="T25" s="122">
        <f t="shared" si="11"/>
        <v>0</v>
      </c>
      <c r="U25" s="122">
        <f t="shared" si="11"/>
        <v>0</v>
      </c>
      <c r="V25" s="122">
        <f t="shared" si="11"/>
        <v>1524.3446081625916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517.57353245429545</v>
      </c>
      <c r="D26" s="98">
        <v>723.37147631847915</v>
      </c>
      <c r="E26" s="98">
        <v>906.68858333070568</v>
      </c>
      <c r="F26" s="98">
        <v>0</v>
      </c>
      <c r="G26" s="98">
        <v>807.39845854522082</v>
      </c>
      <c r="H26" s="98">
        <v>878.38537531692896</v>
      </c>
      <c r="I26" s="98">
        <v>808.9735287915762</v>
      </c>
      <c r="J26" s="98">
        <v>748.25927170074897</v>
      </c>
      <c r="K26" s="98">
        <v>814.59087656935856</v>
      </c>
      <c r="L26" s="98">
        <v>822.28018186830093</v>
      </c>
      <c r="M26" s="98">
        <v>785.36046842844894</v>
      </c>
      <c r="N26" s="98">
        <v>1005.140557410705</v>
      </c>
      <c r="O26" s="98">
        <v>1037.4660998095021</v>
      </c>
      <c r="P26" s="98">
        <v>915.67042481438568</v>
      </c>
      <c r="Q26" s="98">
        <v>1223.0706491487276</v>
      </c>
      <c r="R26" s="98">
        <v>0</v>
      </c>
      <c r="S26" s="98">
        <v>1619.3493682393751</v>
      </c>
      <c r="T26" s="98">
        <v>0</v>
      </c>
      <c r="U26" s="98">
        <v>0</v>
      </c>
      <c r="V26" s="98">
        <v>1503.5368503228765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4.5818350869369731</v>
      </c>
      <c r="D27" s="98">
        <v>7.3092157962678668</v>
      </c>
      <c r="E27" s="98">
        <v>7.8080110515056056</v>
      </c>
      <c r="F27" s="98">
        <v>0</v>
      </c>
      <c r="G27" s="98">
        <v>8.8853540582739612</v>
      </c>
      <c r="H27" s="98">
        <v>9.106040577021016</v>
      </c>
      <c r="I27" s="98">
        <v>8.2434771875919353</v>
      </c>
      <c r="J27" s="98">
        <v>8.0011712273729412</v>
      </c>
      <c r="K27" s="98">
        <v>8.7323360045073706</v>
      </c>
      <c r="L27" s="98">
        <v>9.4886209845634397</v>
      </c>
      <c r="M27" s="98">
        <v>8.995333409222189</v>
      </c>
      <c r="N27" s="98">
        <v>8.7962464167668806</v>
      </c>
      <c r="O27" s="98">
        <v>11.555331522824906</v>
      </c>
      <c r="P27" s="98">
        <v>10.451547806034849</v>
      </c>
      <c r="Q27" s="98">
        <v>14.721723410827863</v>
      </c>
      <c r="R27" s="98">
        <v>0</v>
      </c>
      <c r="S27" s="98">
        <v>21.420408145866734</v>
      </c>
      <c r="T27" s="98">
        <v>0</v>
      </c>
      <c r="U27" s="98">
        <v>0</v>
      </c>
      <c r="V27" s="98">
        <v>20.807757839715052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125.25587138694139</v>
      </c>
      <c r="D28" s="122">
        <f t="shared" si="13"/>
        <v>51.545837173692895</v>
      </c>
      <c r="E28" s="122">
        <f t="shared" si="13"/>
        <v>27.031317711432685</v>
      </c>
      <c r="F28" s="122">
        <f t="shared" si="13"/>
        <v>0</v>
      </c>
      <c r="G28" s="122">
        <f t="shared" si="13"/>
        <v>12.404706477603039</v>
      </c>
      <c r="H28" s="122">
        <f t="shared" si="13"/>
        <v>20.496166521396855</v>
      </c>
      <c r="I28" s="122">
        <f t="shared" si="13"/>
        <v>61.809332008837977</v>
      </c>
      <c r="J28" s="122">
        <f t="shared" si="13"/>
        <v>59.033209356872248</v>
      </c>
      <c r="K28" s="122">
        <f t="shared" si="13"/>
        <v>87.097362213997968</v>
      </c>
      <c r="L28" s="122">
        <f t="shared" si="13"/>
        <v>126.19812793644715</v>
      </c>
      <c r="M28" s="122">
        <f t="shared" si="13"/>
        <v>65.734224031796515</v>
      </c>
      <c r="N28" s="122">
        <f t="shared" si="13"/>
        <v>120.85000566724339</v>
      </c>
      <c r="O28" s="122">
        <f t="shared" si="13"/>
        <v>64.550362259699938</v>
      </c>
      <c r="P28" s="122">
        <f t="shared" si="13"/>
        <v>26.447540749924457</v>
      </c>
      <c r="Q28" s="122">
        <f t="shared" si="13"/>
        <v>50.812338754344758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92.996999778632983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125.25587138694139</v>
      </c>
      <c r="D29" s="98">
        <f>IF(RES_hhdet_in_fec!D29=0,0,RES_hhdet_in_fec!D29*1000*11630/RES_hhdet_in_new!D26)</f>
        <v>51.545837173692895</v>
      </c>
      <c r="E29" s="98">
        <f>IF(RES_hhdet_in_fec!E29=0,0,RES_hhdet_in_fec!E29*1000*11630/RES_hhdet_in_new!E26)</f>
        <v>27.031317711432685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12.404706477603039</v>
      </c>
      <c r="H29" s="98">
        <f>IF(RES_hhdet_in_fec!H29=0,0,RES_hhdet_in_fec!H29*1000*11630/RES_hhdet_in_new!H26)</f>
        <v>20.496166521396855</v>
      </c>
      <c r="I29" s="98">
        <f>IF(RES_hhdet_in_fec!I29=0,0,RES_hhdet_in_fec!I29*1000*11630/RES_hhdet_in_new!I26)</f>
        <v>61.809332008837977</v>
      </c>
      <c r="J29" s="98">
        <f>IF(RES_hhdet_in_fec!J29=0,0,RES_hhdet_in_fec!J29*1000*11630/RES_hhdet_in_new!J26)</f>
        <v>59.033209356872248</v>
      </c>
      <c r="K29" s="98">
        <f>IF(RES_hhdet_in_fec!K29=0,0,RES_hhdet_in_fec!K29*1000*11630/RES_hhdet_in_new!K26)</f>
        <v>87.097362213997968</v>
      </c>
      <c r="L29" s="98">
        <f>IF(RES_hhdet_in_fec!L29=0,0,RES_hhdet_in_fec!L29*1000*11630/RES_hhdet_in_new!L26)</f>
        <v>126.19812793644715</v>
      </c>
      <c r="M29" s="98">
        <f>IF(RES_hhdet_in_fec!M29=0,0,RES_hhdet_in_fec!M29*1000*11630/RES_hhdet_in_new!M26)</f>
        <v>65.734224031796515</v>
      </c>
      <c r="N29" s="98">
        <f>IF(RES_hhdet_in_fec!N29=0,0,RES_hhdet_in_fec!N29*1000*11630/RES_hhdet_in_new!N26)</f>
        <v>120.85000566724339</v>
      </c>
      <c r="O29" s="98">
        <f>IF(RES_hhdet_in_fec!O29=0,0,RES_hhdet_in_fec!O29*1000*11630/RES_hhdet_in_new!O26)</f>
        <v>64.550362259699938</v>
      </c>
      <c r="P29" s="98">
        <f>IF(RES_hhdet_in_fec!P29=0,0,RES_hhdet_in_fec!P29*1000*11630/RES_hhdet_in_new!P26)</f>
        <v>26.447540749924457</v>
      </c>
      <c r="Q29" s="98">
        <f>IF(RES_hhdet_in_fec!Q29=0,0,RES_hhdet_in_fec!Q29*1000*11630/RES_hhdet_in_new!Q26)</f>
        <v>50.812338754344758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92.996999778632983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1173.3701049832403</v>
      </c>
      <c r="D30" s="122">
        <v>1324.6219316149018</v>
      </c>
      <c r="E30" s="122">
        <v>1359.3044907960659</v>
      </c>
      <c r="F30" s="122">
        <v>0</v>
      </c>
      <c r="G30" s="122">
        <v>1666.8910677583299</v>
      </c>
      <c r="H30" s="122">
        <v>1716.7007635087277</v>
      </c>
      <c r="I30" s="122">
        <v>1626.7748684779042</v>
      </c>
      <c r="J30" s="122">
        <v>1596.4052298931326</v>
      </c>
      <c r="K30" s="122">
        <v>935.46647514102813</v>
      </c>
      <c r="L30" s="122">
        <v>931.30976572329973</v>
      </c>
      <c r="M30" s="122">
        <v>1306.4753377795603</v>
      </c>
      <c r="N30" s="122">
        <v>1002.9538212622883</v>
      </c>
      <c r="O30" s="122">
        <v>1396.121531272958</v>
      </c>
      <c r="P30" s="122">
        <v>1213.7264322337126</v>
      </c>
      <c r="Q30" s="122">
        <v>1230.8205771202686</v>
      </c>
      <c r="R30" s="122">
        <v>0</v>
      </c>
      <c r="S30" s="122">
        <v>1351.2126789216088</v>
      </c>
      <c r="T30" s="122">
        <v>0</v>
      </c>
      <c r="U30" s="122">
        <v>0</v>
      </c>
      <c r="V30" s="122">
        <v>1395.5561100669029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1173.3701049832403</v>
      </c>
      <c r="D35" s="101">
        <v>1431.7221398187346</v>
      </c>
      <c r="E35" s="101">
        <v>1393.1420115322821</v>
      </c>
      <c r="F35" s="101">
        <v>0</v>
      </c>
      <c r="G35" s="101">
        <v>1717.0818727772635</v>
      </c>
      <c r="H35" s="101">
        <v>1761.7794758544126</v>
      </c>
      <c r="I35" s="101">
        <v>1723.3132291201584</v>
      </c>
      <c r="J35" s="101">
        <v>1693.266326354749</v>
      </c>
      <c r="K35" s="101">
        <v>1144.9786046216493</v>
      </c>
      <c r="L35" s="101">
        <v>1518.1323446724914</v>
      </c>
      <c r="M35" s="101">
        <v>1509.1145136613384</v>
      </c>
      <c r="N35" s="101">
        <v>1300.0412925974797</v>
      </c>
      <c r="O35" s="101">
        <v>1402.5426941880421</v>
      </c>
      <c r="P35" s="101">
        <v>1352.5750608875182</v>
      </c>
      <c r="Q35" s="101">
        <v>1381.9182335639371</v>
      </c>
      <c r="R35" s="101">
        <v>0</v>
      </c>
      <c r="S35" s="101">
        <v>1351.2126789216088</v>
      </c>
      <c r="T35" s="101">
        <v>0</v>
      </c>
      <c r="U35" s="101">
        <v>0</v>
      </c>
      <c r="V35" s="101">
        <v>1480.9555970716981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881.6453308191675</v>
      </c>
      <c r="E36" s="104">
        <v>859.79823230906413</v>
      </c>
      <c r="F36" s="104">
        <v>0</v>
      </c>
      <c r="G36" s="104">
        <v>1064.6014075311243</v>
      </c>
      <c r="H36" s="104">
        <v>1094.6145331382781</v>
      </c>
      <c r="I36" s="104">
        <v>1073.5358017203714</v>
      </c>
      <c r="J36" s="104">
        <v>1058.8697756556937</v>
      </c>
      <c r="K36" s="104">
        <v>861.66504054935683</v>
      </c>
      <c r="L36" s="104">
        <v>914.01259363636927</v>
      </c>
      <c r="M36" s="104">
        <v>961.63835403837879</v>
      </c>
      <c r="N36" s="104">
        <v>838.28443020056534</v>
      </c>
      <c r="O36" s="104">
        <v>885.94484918639012</v>
      </c>
      <c r="P36" s="104">
        <v>855.7470294485455</v>
      </c>
      <c r="Q36" s="104">
        <v>903.95625909927151</v>
      </c>
      <c r="R36" s="104">
        <v>0</v>
      </c>
      <c r="S36" s="104">
        <v>0</v>
      </c>
      <c r="T36" s="104">
        <v>0</v>
      </c>
      <c r="U36" s="104">
        <v>0</v>
      </c>
      <c r="V36" s="104">
        <v>1068.1914098818543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249.95127330573584</v>
      </c>
      <c r="E37" s="98">
        <v>242.97260918105061</v>
      </c>
      <c r="F37" s="98">
        <v>0</v>
      </c>
      <c r="G37" s="98">
        <v>299.63423313347266</v>
      </c>
      <c r="H37" s="98">
        <v>306.84838523379938</v>
      </c>
      <c r="I37" s="98">
        <v>299.23641598848906</v>
      </c>
      <c r="J37" s="98">
        <v>294.83306068594959</v>
      </c>
      <c r="K37" s="98">
        <v>515.17744700012179</v>
      </c>
      <c r="L37" s="98">
        <v>159.17944451433783</v>
      </c>
      <c r="M37" s="98">
        <v>264.90778624345984</v>
      </c>
      <c r="N37" s="98">
        <v>228.67227643688403</v>
      </c>
      <c r="O37" s="98">
        <v>180.14227351719344</v>
      </c>
      <c r="P37" s="98">
        <v>133.09120373351246</v>
      </c>
      <c r="Q37" s="98">
        <v>161.0811275425973</v>
      </c>
      <c r="R37" s="98">
        <v>0</v>
      </c>
      <c r="S37" s="98">
        <v>0</v>
      </c>
      <c r="T37" s="98">
        <v>0</v>
      </c>
      <c r="U37" s="98">
        <v>0</v>
      </c>
      <c r="V37" s="98">
        <v>219.3257827786783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631.69405751343174</v>
      </c>
      <c r="E38" s="98">
        <v>616.82562312801338</v>
      </c>
      <c r="F38" s="98">
        <v>0</v>
      </c>
      <c r="G38" s="98">
        <v>764.96717439765155</v>
      </c>
      <c r="H38" s="98">
        <v>787.76614790447877</v>
      </c>
      <c r="I38" s="98">
        <v>774.29938573188235</v>
      </c>
      <c r="J38" s="98">
        <v>764.03671496974403</v>
      </c>
      <c r="K38" s="98">
        <v>346.48759354923499</v>
      </c>
      <c r="L38" s="98">
        <v>754.8331491220315</v>
      </c>
      <c r="M38" s="98">
        <v>696.73056779491901</v>
      </c>
      <c r="N38" s="98">
        <v>609.61215376368125</v>
      </c>
      <c r="O38" s="98">
        <v>705.8025756691967</v>
      </c>
      <c r="P38" s="98">
        <v>722.65582571503296</v>
      </c>
      <c r="Q38" s="98">
        <v>742.87513155667421</v>
      </c>
      <c r="R38" s="98">
        <v>0</v>
      </c>
      <c r="S38" s="98">
        <v>0</v>
      </c>
      <c r="T38" s="98">
        <v>0</v>
      </c>
      <c r="U38" s="98">
        <v>0</v>
      </c>
      <c r="V38" s="98">
        <v>848.86562710317594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1021.5543346799161</v>
      </c>
      <c r="D39" s="122">
        <v>991.81552336977143</v>
      </c>
      <c r="E39" s="122">
        <v>950.24084051029308</v>
      </c>
      <c r="F39" s="122">
        <v>0</v>
      </c>
      <c r="G39" s="122">
        <v>1064.4023399846155</v>
      </c>
      <c r="H39" s="122">
        <v>948.61619802378982</v>
      </c>
      <c r="I39" s="122">
        <v>895.76150796925413</v>
      </c>
      <c r="J39" s="122">
        <v>1006.8580471968717</v>
      </c>
      <c r="K39" s="122">
        <v>1006.4051501166712</v>
      </c>
      <c r="L39" s="122">
        <v>1010.12436450619</v>
      </c>
      <c r="M39" s="122">
        <v>963.85065441696815</v>
      </c>
      <c r="N39" s="122">
        <v>920.71752156922696</v>
      </c>
      <c r="O39" s="122">
        <v>1001.2141397823405</v>
      </c>
      <c r="P39" s="122">
        <v>913.50974270393954</v>
      </c>
      <c r="Q39" s="122">
        <v>998.96857461579702</v>
      </c>
      <c r="R39" s="122">
        <v>0</v>
      </c>
      <c r="S39" s="122">
        <v>939.69783768418836</v>
      </c>
      <c r="T39" s="122">
        <v>0</v>
      </c>
      <c r="U39" s="122">
        <v>0</v>
      </c>
      <c r="V39" s="122">
        <v>739.15496055788822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1112.4025882430442</v>
      </c>
      <c r="D40" s="98">
        <v>1072.0126330093585</v>
      </c>
      <c r="E40" s="98">
        <v>980.15782080427084</v>
      </c>
      <c r="F40" s="98">
        <v>0</v>
      </c>
      <c r="G40" s="98">
        <v>1113.2328561503</v>
      </c>
      <c r="H40" s="98">
        <v>970.08680276967777</v>
      </c>
      <c r="I40" s="98">
        <v>905.34745116070485</v>
      </c>
      <c r="J40" s="98">
        <v>1039.8094875442007</v>
      </c>
      <c r="K40" s="98">
        <v>1116.5912477448367</v>
      </c>
      <c r="L40" s="98">
        <v>1052.404681312951</v>
      </c>
      <c r="M40" s="98">
        <v>983.28811782288358</v>
      </c>
      <c r="N40" s="98">
        <v>987.1718628490346</v>
      </c>
      <c r="O40" s="98">
        <v>1074.0646113003991</v>
      </c>
      <c r="P40" s="98">
        <v>1004.9701571023149</v>
      </c>
      <c r="Q40" s="98">
        <v>1061.5898979369135</v>
      </c>
      <c r="R40" s="98">
        <v>0</v>
      </c>
      <c r="S40" s="98">
        <v>939.69783768418836</v>
      </c>
      <c r="T40" s="98">
        <v>0</v>
      </c>
      <c r="U40" s="98">
        <v>0</v>
      </c>
      <c r="V40" s="98">
        <v>789.40574451805674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643.52465735334476</v>
      </c>
      <c r="D41" s="33">
        <v>859.45968288062056</v>
      </c>
      <c r="E41" s="33">
        <v>893.29360609105481</v>
      </c>
      <c r="F41" s="33">
        <v>0</v>
      </c>
      <c r="G41" s="33">
        <v>866.36746886822925</v>
      </c>
      <c r="H41" s="33">
        <v>825.64818902461377</v>
      </c>
      <c r="I41" s="33">
        <v>745.58173130319187</v>
      </c>
      <c r="J41" s="33">
        <v>707.09147181492017</v>
      </c>
      <c r="K41" s="33">
        <v>652.95104473801018</v>
      </c>
      <c r="L41" s="33">
        <v>941.9605296542926</v>
      </c>
      <c r="M41" s="33">
        <v>920.12478353156416</v>
      </c>
      <c r="N41" s="33">
        <v>556.96744298501653</v>
      </c>
      <c r="O41" s="33">
        <v>812.74641251110063</v>
      </c>
      <c r="P41" s="33">
        <v>753.86974666313847</v>
      </c>
      <c r="Q41" s="33">
        <v>835.86187201195844</v>
      </c>
      <c r="R41" s="33">
        <v>0</v>
      </c>
      <c r="S41" s="33">
        <v>0</v>
      </c>
      <c r="T41" s="33">
        <v>0</v>
      </c>
      <c r="U41" s="33">
        <v>0</v>
      </c>
      <c r="V41" s="33">
        <v>595.10271320540483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2799.022861846996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3411.6918606557556</v>
      </c>
      <c r="I43" s="117">
        <f t="shared" si="14"/>
        <v>3316.2996633658054</v>
      </c>
      <c r="J43" s="117">
        <f t="shared" si="14"/>
        <v>3395.6382518538662</v>
      </c>
      <c r="K43" s="117">
        <f t="shared" si="14"/>
        <v>2769.9828984778028</v>
      </c>
      <c r="L43" s="117">
        <f t="shared" si="14"/>
        <v>2870.4768332157041</v>
      </c>
      <c r="M43" s="117">
        <f t="shared" si="14"/>
        <v>3157.6801105501918</v>
      </c>
      <c r="N43" s="117">
        <f t="shared" si="14"/>
        <v>2934.695909723232</v>
      </c>
      <c r="O43" s="117">
        <f t="shared" si="14"/>
        <v>3383.8260560767035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3279.9888398134249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479.95363012245889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740.9634033622948</v>
      </c>
      <c r="I44" s="122">
        <f t="shared" si="17"/>
        <v>729.20975102590774</v>
      </c>
      <c r="J44" s="122">
        <f t="shared" si="17"/>
        <v>731.05225900024777</v>
      </c>
      <c r="K44" s="122">
        <f t="shared" si="17"/>
        <v>735.75772601798565</v>
      </c>
      <c r="L44" s="122">
        <f t="shared" si="17"/>
        <v>793.41265245906936</v>
      </c>
      <c r="M44" s="122">
        <f t="shared" si="17"/>
        <v>821.54074715199067</v>
      </c>
      <c r="N44" s="122">
        <f t="shared" si="17"/>
        <v>888.33036804850337</v>
      </c>
      <c r="O44" s="122">
        <f t="shared" si="17"/>
        <v>915.29202361731711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1024.5100795288956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475.21238223648942</v>
      </c>
      <c r="D45" s="98">
        <v>0</v>
      </c>
      <c r="E45" s="98">
        <v>0</v>
      </c>
      <c r="F45" s="98">
        <v>0</v>
      </c>
      <c r="G45" s="98">
        <v>0</v>
      </c>
      <c r="H45" s="98">
        <v>732.43943393904954</v>
      </c>
      <c r="I45" s="98">
        <v>720.96865521386917</v>
      </c>
      <c r="J45" s="98">
        <v>722.39403816371123</v>
      </c>
      <c r="K45" s="98">
        <v>727.02912148732685</v>
      </c>
      <c r="L45" s="98">
        <v>783.29802048449369</v>
      </c>
      <c r="M45" s="98">
        <v>811.1567433622605</v>
      </c>
      <c r="N45" s="98">
        <v>879.73979221137699</v>
      </c>
      <c r="O45" s="98">
        <v>904.07889686683086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1009.0489631713967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4.7412478859695</v>
      </c>
      <c r="D46" s="98">
        <v>0</v>
      </c>
      <c r="E46" s="98">
        <v>0</v>
      </c>
      <c r="F46" s="98">
        <v>0</v>
      </c>
      <c r="G46" s="98">
        <v>0</v>
      </c>
      <c r="H46" s="98">
        <v>8.5239694232452425</v>
      </c>
      <c r="I46" s="98">
        <v>8.241095812038612</v>
      </c>
      <c r="J46" s="98">
        <v>8.6582208365364899</v>
      </c>
      <c r="K46" s="98">
        <v>8.7286045306587994</v>
      </c>
      <c r="L46" s="98">
        <v>10.114631974575676</v>
      </c>
      <c r="M46" s="98">
        <v>10.384003789730119</v>
      </c>
      <c r="N46" s="98">
        <v>8.5905758371264263</v>
      </c>
      <c r="O46" s="98">
        <v>11.213126750486307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15.461116357498845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121.21115054007137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64.003746162997899</v>
      </c>
      <c r="J47" s="122">
        <f t="shared" si="20"/>
        <v>63.113445885950199</v>
      </c>
      <c r="K47" s="122">
        <f t="shared" si="20"/>
        <v>90.823452576094112</v>
      </c>
      <c r="L47" s="122">
        <f t="shared" si="20"/>
        <v>130.48775728516412</v>
      </c>
      <c r="M47" s="122">
        <f t="shared" si="20"/>
        <v>68.778833738626361</v>
      </c>
      <c r="N47" s="122">
        <f t="shared" si="20"/>
        <v>126.68651162276369</v>
      </c>
      <c r="O47" s="122">
        <f t="shared" si="20"/>
        <v>71.533857770844463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113.15718854183314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121.21115054007137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64.003746162997899</v>
      </c>
      <c r="J48" s="98">
        <f>IF(RES_hhdet_in_fec!J48=0,0,RES_hhdet_in_fec!J48*1000*11630/RES_hhdet_in_new!J45)</f>
        <v>63.113445885950199</v>
      </c>
      <c r="K48" s="98">
        <f>IF(RES_hhdet_in_fec!K48=0,0,RES_hhdet_in_fec!K48*1000*11630/RES_hhdet_in_new!K45)</f>
        <v>90.823452576094112</v>
      </c>
      <c r="L48" s="98">
        <f>IF(RES_hhdet_in_fec!L48=0,0,RES_hhdet_in_fec!L48*1000*11630/RES_hhdet_in_new!L45)</f>
        <v>130.48775728516412</v>
      </c>
      <c r="M48" s="98">
        <f>IF(RES_hhdet_in_fec!M48=0,0,RES_hhdet_in_fec!M48*1000*11630/RES_hhdet_in_new!M45)</f>
        <v>68.778833738626361</v>
      </c>
      <c r="N48" s="98">
        <f>IF(RES_hhdet_in_fec!N48=0,0,RES_hhdet_in_fec!N48*1000*11630/RES_hhdet_in_new!N45)</f>
        <v>126.68651162276369</v>
      </c>
      <c r="O48" s="98">
        <f>IF(RES_hhdet_in_fec!O48=0,0,RES_hhdet_in_fec!O48*1000*11630/RES_hhdet_in_new!O45)</f>
        <v>71.533857770844463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113.15718854183314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1173.3701049832403</v>
      </c>
      <c r="D49" s="122">
        <v>0</v>
      </c>
      <c r="E49" s="122">
        <v>0</v>
      </c>
      <c r="F49" s="122">
        <v>0</v>
      </c>
      <c r="G49" s="122">
        <v>0</v>
      </c>
      <c r="H49" s="122">
        <v>1724.7147568146274</v>
      </c>
      <c r="I49" s="122">
        <v>1627.1923079071719</v>
      </c>
      <c r="J49" s="122">
        <v>1594.9348609963954</v>
      </c>
      <c r="K49" s="122">
        <v>935.90228461108063</v>
      </c>
      <c r="L49" s="122">
        <v>935.58829903051685</v>
      </c>
      <c r="M49" s="122">
        <v>1303.8109538027286</v>
      </c>
      <c r="N49" s="122">
        <v>1000.948779454024</v>
      </c>
      <c r="O49" s="122">
        <v>1395.215065180927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1405.907563037181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1173.3701049832403</v>
      </c>
      <c r="D54" s="101">
        <v>0</v>
      </c>
      <c r="E54" s="101">
        <v>0</v>
      </c>
      <c r="F54" s="101">
        <v>0</v>
      </c>
      <c r="G54" s="101">
        <v>0</v>
      </c>
      <c r="H54" s="101">
        <v>1761.7794758544128</v>
      </c>
      <c r="I54" s="101">
        <v>1723.3132291201578</v>
      </c>
      <c r="J54" s="101">
        <v>1693.266326354749</v>
      </c>
      <c r="K54" s="101">
        <v>1144.9786046216493</v>
      </c>
      <c r="L54" s="101">
        <v>1518.1323446724912</v>
      </c>
      <c r="M54" s="101">
        <v>1509.1145136613384</v>
      </c>
      <c r="N54" s="101">
        <v>1300.0412925974797</v>
      </c>
      <c r="O54" s="101">
        <v>1402.5426941880426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1480.9555970716983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1094.6145331382779</v>
      </c>
      <c r="I55" s="104">
        <v>1073.5358017203716</v>
      </c>
      <c r="J55" s="104">
        <v>1058.8697756556935</v>
      </c>
      <c r="K55" s="104">
        <v>861.66504054935683</v>
      </c>
      <c r="L55" s="104">
        <v>914.0125936363695</v>
      </c>
      <c r="M55" s="104">
        <v>961.63835403837891</v>
      </c>
      <c r="N55" s="104">
        <v>838.28443020056557</v>
      </c>
      <c r="O55" s="104">
        <v>885.94484918639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1068.191409881854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306.84838523379949</v>
      </c>
      <c r="I56" s="98">
        <v>299.236415988489</v>
      </c>
      <c r="J56" s="98">
        <v>294.83306068594953</v>
      </c>
      <c r="K56" s="98">
        <v>515.17744700012179</v>
      </c>
      <c r="L56" s="98">
        <v>159.1794445143378</v>
      </c>
      <c r="M56" s="98">
        <v>264.9077862434599</v>
      </c>
      <c r="N56" s="98">
        <v>228.67227643688409</v>
      </c>
      <c r="O56" s="98">
        <v>180.14227351719344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219.3257827786783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787.76614790447854</v>
      </c>
      <c r="I57" s="98">
        <v>774.29938573188247</v>
      </c>
      <c r="J57" s="98">
        <v>764.03671496974391</v>
      </c>
      <c r="K57" s="98">
        <v>346.48759354923504</v>
      </c>
      <c r="L57" s="98">
        <v>754.83314912203184</v>
      </c>
      <c r="M57" s="98">
        <v>696.73056779491901</v>
      </c>
      <c r="N57" s="98">
        <v>609.61215376368148</v>
      </c>
      <c r="O57" s="98">
        <v>705.80257566919659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848.86562710317594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1024.4879762012256</v>
      </c>
      <c r="D58" s="122">
        <v>0</v>
      </c>
      <c r="E58" s="122">
        <v>0</v>
      </c>
      <c r="F58" s="122">
        <v>0</v>
      </c>
      <c r="G58" s="122">
        <v>0</v>
      </c>
      <c r="H58" s="122">
        <v>946.01370047883347</v>
      </c>
      <c r="I58" s="122">
        <v>895.89385826972773</v>
      </c>
      <c r="J58" s="122">
        <v>1006.5376859712727</v>
      </c>
      <c r="K58" s="122">
        <v>1007.4994352726422</v>
      </c>
      <c r="L58" s="122">
        <v>1010.9881244409538</v>
      </c>
      <c r="M58" s="122">
        <v>963.54957585684599</v>
      </c>
      <c r="N58" s="122">
        <v>918.73025059794088</v>
      </c>
      <c r="O58" s="122">
        <v>1001.7851095076147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736.41400870551524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1112.4025882430442</v>
      </c>
      <c r="D59" s="98">
        <v>0</v>
      </c>
      <c r="E59" s="98">
        <v>0</v>
      </c>
      <c r="F59" s="98">
        <v>0</v>
      </c>
      <c r="G59" s="98">
        <v>0</v>
      </c>
      <c r="H59" s="98">
        <v>970.08680276967743</v>
      </c>
      <c r="I59" s="98">
        <v>905.34745116070485</v>
      </c>
      <c r="J59" s="98">
        <v>1039.8094875442007</v>
      </c>
      <c r="K59" s="98">
        <v>1116.5912477448364</v>
      </c>
      <c r="L59" s="98">
        <v>1052.404681312951</v>
      </c>
      <c r="M59" s="98">
        <v>983.28811782288335</v>
      </c>
      <c r="N59" s="98">
        <v>987.1718628490346</v>
      </c>
      <c r="O59" s="98">
        <v>1074.0646113003993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789.40574451805662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643.52465735334488</v>
      </c>
      <c r="D60" s="33">
        <v>0</v>
      </c>
      <c r="E60" s="33">
        <v>0</v>
      </c>
      <c r="F60" s="33">
        <v>0</v>
      </c>
      <c r="G60" s="33">
        <v>0</v>
      </c>
      <c r="H60" s="33">
        <v>825.64818902461377</v>
      </c>
      <c r="I60" s="33">
        <v>745.58173130319187</v>
      </c>
      <c r="J60" s="33">
        <v>707.0914718149204</v>
      </c>
      <c r="K60" s="33">
        <v>652.95104473801007</v>
      </c>
      <c r="L60" s="33">
        <v>941.96052965429249</v>
      </c>
      <c r="M60" s="33">
        <v>920.12478353156416</v>
      </c>
      <c r="N60" s="33">
        <v>556.96744298501642</v>
      </c>
      <c r="O60" s="33">
        <v>812.74641251110086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595.10271320540483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</v>
      </c>
      <c r="I67" s="98">
        <f>IF(RES_hhdet_in_fec!I67=0,0,RES_hhdet_in_fec!I67*1000*11630/RES_hhdet_in_new!I64)</f>
        <v>0</v>
      </c>
      <c r="J67" s="98">
        <f>IF(RES_hhdet_in_fec!J67=0,0,RES_hhdet_in_fec!J67*1000*11630/RES_hhdet_in_new!J64)</f>
        <v>0</v>
      </c>
      <c r="K67" s="98">
        <f>IF(RES_hhdet_in_fec!K67=0,0,RES_hhdet_in_fec!K67*1000*11630/RES_hhdet_in_new!K64)</f>
        <v>0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0</v>
      </c>
      <c r="Q67" s="98">
        <f>IF(RES_hhdet_in_fec!Q67=0,0,RES_hhdet_in_fec!Q67*1000*11630/RES_hhdet_in_new!Q64)</f>
        <v>0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2962.4450003420425</v>
      </c>
      <c r="M81" s="117">
        <f t="shared" si="28"/>
        <v>2983.4575984734774</v>
      </c>
      <c r="N81" s="117">
        <f t="shared" si="28"/>
        <v>2769.0865945964556</v>
      </c>
      <c r="O81" s="117">
        <f t="shared" si="28"/>
        <v>3086.8225986991879</v>
      </c>
      <c r="P81" s="117">
        <f t="shared" si="28"/>
        <v>2877.3950531939422</v>
      </c>
      <c r="Q81" s="117">
        <f t="shared" si="28"/>
        <v>0</v>
      </c>
      <c r="R81" s="117">
        <f t="shared" ref="R81:V81" si="29">R82+R85+R87+R100</f>
        <v>2848.7626083699738</v>
      </c>
      <c r="S81" s="117">
        <f t="shared" si="29"/>
        <v>0</v>
      </c>
      <c r="T81" s="117">
        <f t="shared" si="29"/>
        <v>3126.5774888283177</v>
      </c>
      <c r="U81" s="117">
        <f t="shared" si="29"/>
        <v>3339.3182511215778</v>
      </c>
      <c r="V81" s="117">
        <f t="shared" si="29"/>
        <v>0</v>
      </c>
      <c r="W81" s="117">
        <f t="shared" ref="W81" si="30">W82+W85+W87+W100</f>
        <v>3401.8518449722856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894.3637948622885</v>
      </c>
      <c r="M82" s="122">
        <f t="shared" si="31"/>
        <v>647.19609690972084</v>
      </c>
      <c r="N82" s="122">
        <f t="shared" si="31"/>
        <v>724.2797286326371</v>
      </c>
      <c r="O82" s="122">
        <f t="shared" si="31"/>
        <v>629.82620145718568</v>
      </c>
      <c r="P82" s="122">
        <f t="shared" si="31"/>
        <v>723.62238155467821</v>
      </c>
      <c r="Q82" s="122">
        <f t="shared" si="31"/>
        <v>0</v>
      </c>
      <c r="R82" s="122">
        <f t="shared" ref="R82:V82" si="32">SUM(R83:R84)</f>
        <v>694.2478378919958</v>
      </c>
      <c r="S82" s="122">
        <f t="shared" si="32"/>
        <v>0</v>
      </c>
      <c r="T82" s="122">
        <f t="shared" si="32"/>
        <v>815.74306581120425</v>
      </c>
      <c r="U82" s="122">
        <f t="shared" si="32"/>
        <v>994.6710039489576</v>
      </c>
      <c r="V82" s="122">
        <f t="shared" si="32"/>
        <v>0</v>
      </c>
      <c r="W82" s="122">
        <f t="shared" ref="W82" si="33">SUM(W83:W84)</f>
        <v>984.63145512058168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887.96924143209117</v>
      </c>
      <c r="M83" s="98">
        <v>642.63600766786317</v>
      </c>
      <c r="N83" s="98">
        <v>720.44813185500391</v>
      </c>
      <c r="O83" s="98">
        <v>625.72265594792373</v>
      </c>
      <c r="P83" s="98">
        <v>718.96666127908486</v>
      </c>
      <c r="Q83" s="98">
        <v>0</v>
      </c>
      <c r="R83" s="98">
        <v>689.61251324956902</v>
      </c>
      <c r="S83" s="98">
        <v>0</v>
      </c>
      <c r="T83" s="98">
        <v>808.77466349130054</v>
      </c>
      <c r="U83" s="98">
        <v>986.7355244074397</v>
      </c>
      <c r="V83" s="98">
        <v>0</v>
      </c>
      <c r="W83" s="98">
        <v>976.81972847137968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6.3945534301973579</v>
      </c>
      <c r="M84" s="98">
        <v>4.5600892418576455</v>
      </c>
      <c r="N84" s="98">
        <v>3.8315967776331816</v>
      </c>
      <c r="O84" s="98">
        <v>4.1035455092619184</v>
      </c>
      <c r="P84" s="98">
        <v>4.6557202755933345</v>
      </c>
      <c r="Q84" s="98">
        <v>0</v>
      </c>
      <c r="R84" s="98">
        <v>4.6353246424267969</v>
      </c>
      <c r="S84" s="98">
        <v>0</v>
      </c>
      <c r="T84" s="98">
        <v>6.9684023199037251</v>
      </c>
      <c r="U84" s="98">
        <v>7.9354795415179336</v>
      </c>
      <c r="V84" s="98">
        <v>0</v>
      </c>
      <c r="W84" s="98">
        <v>7.8117266492020212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126.40886653364251</v>
      </c>
      <c r="M85" s="122">
        <f t="shared" si="34"/>
        <v>65.90998398910078</v>
      </c>
      <c r="N85" s="122">
        <f t="shared" si="34"/>
        <v>120.87285929917745</v>
      </c>
      <c r="O85" s="122">
        <f t="shared" si="34"/>
        <v>63.039212160556666</v>
      </c>
      <c r="P85" s="122">
        <f t="shared" si="34"/>
        <v>26.308159771005222</v>
      </c>
      <c r="Q85" s="122">
        <f t="shared" si="34"/>
        <v>0</v>
      </c>
      <c r="R85" s="122">
        <f t="shared" si="34"/>
        <v>33.811762137161217</v>
      </c>
      <c r="S85" s="122">
        <f t="shared" si="34"/>
        <v>0</v>
      </c>
      <c r="T85" s="122">
        <f t="shared" si="34"/>
        <v>60.129945441358053</v>
      </c>
      <c r="U85" s="122">
        <f t="shared" si="34"/>
        <v>68.716828273196185</v>
      </c>
      <c r="V85" s="122">
        <f t="shared" si="34"/>
        <v>0</v>
      </c>
      <c r="W85" s="122">
        <f t="shared" si="34"/>
        <v>532.27435609997872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0</v>
      </c>
      <c r="F86" s="98">
        <f>IF(RES_hhdet_in_fec!F86=0,0,RES_hhdet_in_fec!F86*1000*11630/RES_hhdet_in_new!F83)</f>
        <v>0</v>
      </c>
      <c r="G86" s="98">
        <f>IF(RES_hhdet_in_fec!G86=0,0,RES_hhdet_in_fec!G86*1000*11630/RES_hhdet_in_new!G83)</f>
        <v>0</v>
      </c>
      <c r="H86" s="98">
        <f>IF(RES_hhdet_in_fec!H86=0,0,RES_hhdet_in_fec!H86*1000*11630/RES_hhdet_in_new!H83)</f>
        <v>0</v>
      </c>
      <c r="I86" s="98">
        <f>IF(RES_hhdet_in_fec!I86=0,0,RES_hhdet_in_fec!I86*1000*11630/RES_hhdet_in_new!I83)</f>
        <v>0</v>
      </c>
      <c r="J86" s="98">
        <f>IF(RES_hhdet_in_fec!J86=0,0,RES_hhdet_in_fec!J86*1000*11630/RES_hhdet_in_new!J83)</f>
        <v>0</v>
      </c>
      <c r="K86" s="98">
        <f>IF(RES_hhdet_in_fec!K86=0,0,RES_hhdet_in_fec!K86*1000*11630/RES_hhdet_in_new!K83)</f>
        <v>0</v>
      </c>
      <c r="L86" s="98">
        <f>IF(RES_hhdet_in_fec!L86=0,0,RES_hhdet_in_fec!L86*1000*11630/RES_hhdet_in_new!L83)</f>
        <v>126.40886653364251</v>
      </c>
      <c r="M86" s="98">
        <f>IF(RES_hhdet_in_fec!M86=0,0,RES_hhdet_in_fec!M86*1000*11630/RES_hhdet_in_new!M83)</f>
        <v>65.90998398910078</v>
      </c>
      <c r="N86" s="98">
        <f>IF(RES_hhdet_in_fec!N86=0,0,RES_hhdet_in_fec!N86*1000*11630/RES_hhdet_in_new!N83)</f>
        <v>120.87285929917745</v>
      </c>
      <c r="O86" s="98">
        <f>IF(RES_hhdet_in_fec!O86=0,0,RES_hhdet_in_fec!O86*1000*11630/RES_hhdet_in_new!O83)</f>
        <v>63.039212160556666</v>
      </c>
      <c r="P86" s="98">
        <f>IF(RES_hhdet_in_fec!P86=0,0,RES_hhdet_in_fec!P86*1000*11630/RES_hhdet_in_new!P83)</f>
        <v>26.308159771005222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33.811762137161217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60.129945441358053</v>
      </c>
      <c r="U86" s="98">
        <f>IF(RES_hhdet_in_fec!U86=0,0,RES_hhdet_in_fec!U86*1000*11630/RES_hhdet_in_new!U83)</f>
        <v>68.716828273196185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532.27435609997872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931.53563907616706</v>
      </c>
      <c r="M87" s="122">
        <v>1306.5190578008635</v>
      </c>
      <c r="N87" s="122">
        <v>1003.1476972590704</v>
      </c>
      <c r="O87" s="122">
        <v>1393.9327301046812</v>
      </c>
      <c r="P87" s="122">
        <v>1213.8035949256441</v>
      </c>
      <c r="Q87" s="122">
        <v>0</v>
      </c>
      <c r="R87" s="122">
        <v>1097.9174465760627</v>
      </c>
      <c r="S87" s="122">
        <v>0</v>
      </c>
      <c r="T87" s="122">
        <v>1416.9614432116171</v>
      </c>
      <c r="U87" s="122">
        <v>1499.7527419809117</v>
      </c>
      <c r="V87" s="122">
        <v>0</v>
      </c>
      <c r="W87" s="122">
        <v>1192.729629243501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1518.1323446724912</v>
      </c>
      <c r="M96" s="101">
        <v>1509.1145136613384</v>
      </c>
      <c r="N96" s="101">
        <v>1300.0412925974797</v>
      </c>
      <c r="O96" s="101">
        <v>1402.5426941880423</v>
      </c>
      <c r="P96" s="101">
        <v>1352.575060887518</v>
      </c>
      <c r="Q96" s="101">
        <v>0</v>
      </c>
      <c r="R96" s="101">
        <v>1316.3556820416711</v>
      </c>
      <c r="S96" s="101">
        <v>0</v>
      </c>
      <c r="T96" s="101">
        <v>1574.237514837826</v>
      </c>
      <c r="U96" s="101">
        <v>1573.9468172753916</v>
      </c>
      <c r="V96" s="101">
        <v>0</v>
      </c>
      <c r="W96" s="101">
        <v>1192.729629243501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914.01259363636962</v>
      </c>
      <c r="M97" s="104">
        <v>961.63835403837857</v>
      </c>
      <c r="N97" s="104">
        <v>838.28443020056545</v>
      </c>
      <c r="O97" s="104">
        <v>885.94484918639</v>
      </c>
      <c r="P97" s="104">
        <v>855.74702944854528</v>
      </c>
      <c r="Q97" s="104">
        <v>0</v>
      </c>
      <c r="R97" s="104">
        <v>868.73634707116241</v>
      </c>
      <c r="S97" s="104">
        <v>0</v>
      </c>
      <c r="T97" s="104">
        <v>1166.5613818067325</v>
      </c>
      <c r="U97" s="104">
        <v>1161.5989757349171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159.17944451433783</v>
      </c>
      <c r="M98" s="98">
        <v>264.9077862434599</v>
      </c>
      <c r="N98" s="98">
        <v>228.67227643688409</v>
      </c>
      <c r="O98" s="98">
        <v>180.14227351719344</v>
      </c>
      <c r="P98" s="98">
        <v>133.09120373351243</v>
      </c>
      <c r="Q98" s="98">
        <v>0</v>
      </c>
      <c r="R98" s="98">
        <v>129.39045456755076</v>
      </c>
      <c r="S98" s="98">
        <v>0</v>
      </c>
      <c r="T98" s="98">
        <v>394.08506635699069</v>
      </c>
      <c r="U98" s="98">
        <v>347.687516593449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754.83314912203184</v>
      </c>
      <c r="M99" s="98">
        <v>696.73056779491878</v>
      </c>
      <c r="N99" s="98">
        <v>609.61215376368136</v>
      </c>
      <c r="O99" s="98">
        <v>705.80257566919659</v>
      </c>
      <c r="P99" s="98">
        <v>722.65582571503296</v>
      </c>
      <c r="Q99" s="98">
        <v>0</v>
      </c>
      <c r="R99" s="98">
        <v>739.34589250361171</v>
      </c>
      <c r="S99" s="98">
        <v>0</v>
      </c>
      <c r="T99" s="98">
        <v>772.47631544974172</v>
      </c>
      <c r="U99" s="98">
        <v>813.91145914146807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1010.1366998699444</v>
      </c>
      <c r="M100" s="122">
        <v>963.83245977379249</v>
      </c>
      <c r="N100" s="122">
        <v>920.78630940557059</v>
      </c>
      <c r="O100" s="122">
        <v>1000.0244549767646</v>
      </c>
      <c r="P100" s="122">
        <v>913.66091694261456</v>
      </c>
      <c r="Q100" s="122">
        <v>0</v>
      </c>
      <c r="R100" s="122">
        <v>1022.7855617647543</v>
      </c>
      <c r="S100" s="122">
        <v>0</v>
      </c>
      <c r="T100" s="122">
        <v>833.74303436413834</v>
      </c>
      <c r="U100" s="122">
        <v>776.17767691851213</v>
      </c>
      <c r="V100" s="122">
        <v>0</v>
      </c>
      <c r="W100" s="122">
        <v>692.21640450822395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1052.404681312951</v>
      </c>
      <c r="M102" s="98">
        <v>983.28811782288335</v>
      </c>
      <c r="N102" s="98">
        <v>987.17186284903482</v>
      </c>
      <c r="O102" s="98">
        <v>1074.0646113003991</v>
      </c>
      <c r="P102" s="98">
        <v>1004.9701571023149</v>
      </c>
      <c r="Q102" s="98">
        <v>0</v>
      </c>
      <c r="R102" s="98">
        <v>1009.314675036951</v>
      </c>
      <c r="S102" s="98">
        <v>0</v>
      </c>
      <c r="T102" s="98">
        <v>905.09150339906989</v>
      </c>
      <c r="U102" s="98">
        <v>823.87768980966098</v>
      </c>
      <c r="V102" s="98">
        <v>0</v>
      </c>
      <c r="W102" s="98">
        <v>750.86555927240511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941.96052965429283</v>
      </c>
      <c r="M103" s="33">
        <v>920.12478353156416</v>
      </c>
      <c r="N103" s="33">
        <v>556.96744298501653</v>
      </c>
      <c r="O103" s="33">
        <v>812.74641251110097</v>
      </c>
      <c r="P103" s="33">
        <v>753.8697466631387</v>
      </c>
      <c r="Q103" s="33">
        <v>0</v>
      </c>
      <c r="R103" s="33">
        <v>1071.6798913693742</v>
      </c>
      <c r="S103" s="33">
        <v>0</v>
      </c>
      <c r="T103" s="33">
        <v>612.26549506820527</v>
      </c>
      <c r="U103" s="33">
        <v>632.41513806602188</v>
      </c>
      <c r="V103" s="33">
        <v>0</v>
      </c>
      <c r="W103" s="33">
        <v>508.9377958701574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3576.7200319432081</v>
      </c>
      <c r="D143" s="117">
        <f t="shared" si="49"/>
        <v>2991.1172815055652</v>
      </c>
      <c r="E143" s="117">
        <f t="shared" si="49"/>
        <v>2798.217274594188</v>
      </c>
      <c r="F143" s="117">
        <f t="shared" si="49"/>
        <v>3430.6292312825017</v>
      </c>
      <c r="G143" s="117">
        <f t="shared" si="49"/>
        <v>3057.4587243807482</v>
      </c>
      <c r="H143" s="117">
        <f t="shared" si="49"/>
        <v>3082.540474460754</v>
      </c>
      <c r="I143" s="117">
        <f t="shared" si="49"/>
        <v>3286.8141873100003</v>
      </c>
      <c r="J143" s="117">
        <f t="shared" si="49"/>
        <v>3338.505676963222</v>
      </c>
      <c r="K143" s="117">
        <f t="shared" si="49"/>
        <v>2867.455119880105</v>
      </c>
      <c r="L143" s="117">
        <f t="shared" si="49"/>
        <v>3026.0849644360992</v>
      </c>
      <c r="M143" s="117">
        <f t="shared" si="49"/>
        <v>3043.5319708859015</v>
      </c>
      <c r="N143" s="117">
        <f t="shared" si="49"/>
        <v>3204.9219091785817</v>
      </c>
      <c r="O143" s="117">
        <f t="shared" si="49"/>
        <v>3155.2054231028205</v>
      </c>
      <c r="P143" s="117">
        <f t="shared" si="49"/>
        <v>2527.2439739154656</v>
      </c>
      <c r="Q143" s="117">
        <f t="shared" si="49"/>
        <v>2888.5960902939701</v>
      </c>
      <c r="R143" s="117">
        <f t="shared" ref="R143:V143" si="50">R144+R146+R148+R157</f>
        <v>2643.7629884388525</v>
      </c>
      <c r="S143" s="117">
        <f t="shared" si="50"/>
        <v>3076.6783274148302</v>
      </c>
      <c r="T143" s="117">
        <f t="shared" si="50"/>
        <v>2976.0028718424142</v>
      </c>
      <c r="U143" s="117">
        <f t="shared" si="50"/>
        <v>3146.7181831236844</v>
      </c>
      <c r="V143" s="117">
        <f t="shared" si="50"/>
        <v>3213.1138618399737</v>
      </c>
      <c r="W143" s="117">
        <f t="shared" ref="W143" si="51">W144+W146+W148+W157</f>
        <v>3594.9750106007477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128.71001341613854</v>
      </c>
      <c r="D144" s="122">
        <f t="shared" si="52"/>
        <v>163.39503707018744</v>
      </c>
      <c r="E144" s="122">
        <f t="shared" si="52"/>
        <v>228.7387201786259</v>
      </c>
      <c r="F144" s="122">
        <f t="shared" si="52"/>
        <v>199.08892556920657</v>
      </c>
      <c r="G144" s="122">
        <f t="shared" si="52"/>
        <v>170.70477122525554</v>
      </c>
      <c r="H144" s="122">
        <f t="shared" si="52"/>
        <v>183.14078128723077</v>
      </c>
      <c r="I144" s="122">
        <f t="shared" si="52"/>
        <v>183.03250260190316</v>
      </c>
      <c r="J144" s="122">
        <f t="shared" si="52"/>
        <v>156.7457285002325</v>
      </c>
      <c r="K144" s="122">
        <f t="shared" si="52"/>
        <v>126.64587529095508</v>
      </c>
      <c r="L144" s="122">
        <f t="shared" si="52"/>
        <v>176.80204556941945</v>
      </c>
      <c r="M144" s="122">
        <f t="shared" si="52"/>
        <v>157.87945587934553</v>
      </c>
      <c r="N144" s="122">
        <f t="shared" si="52"/>
        <v>178.49432277212085</v>
      </c>
      <c r="O144" s="122">
        <f t="shared" si="52"/>
        <v>164.80793868564177</v>
      </c>
      <c r="P144" s="122">
        <f t="shared" si="52"/>
        <v>148.6936434112358</v>
      </c>
      <c r="Q144" s="122">
        <f t="shared" si="52"/>
        <v>188.75339644020019</v>
      </c>
      <c r="R144" s="122">
        <f t="shared" si="52"/>
        <v>151.94184388968827</v>
      </c>
      <c r="S144" s="122">
        <f t="shared" si="52"/>
        <v>202.64145487709447</v>
      </c>
      <c r="T144" s="122">
        <f t="shared" si="52"/>
        <v>194.76177480217029</v>
      </c>
      <c r="U144" s="122">
        <f t="shared" si="52"/>
        <v>222.77491444881795</v>
      </c>
      <c r="V144" s="122">
        <f t="shared" si="52"/>
        <v>225.03662422336825</v>
      </c>
      <c r="W144" s="122">
        <f t="shared" si="52"/>
        <v>242.51730055470989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128.71001341613854</v>
      </c>
      <c r="D145" s="98">
        <v>163.39503707018744</v>
      </c>
      <c r="E145" s="98">
        <v>228.7387201786259</v>
      </c>
      <c r="F145" s="98">
        <v>199.08892556920657</v>
      </c>
      <c r="G145" s="98">
        <v>170.70477122525554</v>
      </c>
      <c r="H145" s="98">
        <v>183.14078128723077</v>
      </c>
      <c r="I145" s="98">
        <v>183.03250260190316</v>
      </c>
      <c r="J145" s="98">
        <v>156.7457285002325</v>
      </c>
      <c r="K145" s="98">
        <v>126.64587529095508</v>
      </c>
      <c r="L145" s="98">
        <v>176.80204556941945</v>
      </c>
      <c r="M145" s="98">
        <v>157.87945587934553</v>
      </c>
      <c r="N145" s="98">
        <v>178.49432277212085</v>
      </c>
      <c r="O145" s="98">
        <v>164.80793868564177</v>
      </c>
      <c r="P145" s="98">
        <v>148.6936434112358</v>
      </c>
      <c r="Q145" s="98">
        <v>188.75339644020019</v>
      </c>
      <c r="R145" s="98">
        <v>151.94184388968827</v>
      </c>
      <c r="S145" s="98">
        <v>202.64145487709447</v>
      </c>
      <c r="T145" s="98">
        <v>194.76177480217029</v>
      </c>
      <c r="U145" s="98">
        <v>222.77491444881795</v>
      </c>
      <c r="V145" s="98">
        <v>225.03662422336825</v>
      </c>
      <c r="W145" s="98">
        <v>242.51730055470989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1253.0711346971386</v>
      </c>
      <c r="D146" s="122">
        <f t="shared" si="53"/>
        <v>511.54055609345346</v>
      </c>
      <c r="E146" s="122">
        <f t="shared" si="53"/>
        <v>260.5700433098657</v>
      </c>
      <c r="F146" s="122">
        <f t="shared" si="53"/>
        <v>490.80485390853323</v>
      </c>
      <c r="G146" s="122">
        <f t="shared" si="53"/>
        <v>152.1639083775807</v>
      </c>
      <c r="H146" s="122">
        <f t="shared" si="53"/>
        <v>233.74052916524496</v>
      </c>
      <c r="I146" s="122">
        <f t="shared" si="53"/>
        <v>582.23209055059147</v>
      </c>
      <c r="J146" s="122">
        <f t="shared" si="53"/>
        <v>578.65206249378627</v>
      </c>
      <c r="K146" s="122">
        <f t="shared" si="53"/>
        <v>798.84645953594327</v>
      </c>
      <c r="L146" s="122">
        <f t="shared" si="53"/>
        <v>907.80009501125915</v>
      </c>
      <c r="M146" s="122">
        <f t="shared" si="53"/>
        <v>615.39266031721786</v>
      </c>
      <c r="N146" s="122">
        <f t="shared" si="53"/>
        <v>1102.767715578884</v>
      </c>
      <c r="O146" s="122">
        <f t="shared" si="53"/>
        <v>593.19141162563881</v>
      </c>
      <c r="P146" s="122">
        <f t="shared" si="53"/>
        <v>251.14472497903679</v>
      </c>
      <c r="Q146" s="122">
        <f t="shared" si="53"/>
        <v>470.64276418590094</v>
      </c>
      <c r="R146" s="122">
        <f t="shared" si="53"/>
        <v>372.42736003550652</v>
      </c>
      <c r="S146" s="122">
        <f t="shared" si="53"/>
        <v>843.83026877026521</v>
      </c>
      <c r="T146" s="122">
        <f t="shared" si="53"/>
        <v>530.83026631484893</v>
      </c>
      <c r="U146" s="122">
        <f t="shared" si="53"/>
        <v>647.75652822581549</v>
      </c>
      <c r="V146" s="122">
        <f t="shared" si="53"/>
        <v>854.46970186517353</v>
      </c>
      <c r="W146" s="122">
        <f t="shared" si="53"/>
        <v>1469.8789750041253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1253.0711346971386</v>
      </c>
      <c r="D147" s="98">
        <f>IF(RES_hhdet_in_fec!D147=0,0,RES_hhdet_in_fec!D147*1000*11630/RES_hhdet_in_new!D145)</f>
        <v>511.54055609345346</v>
      </c>
      <c r="E147" s="98">
        <f>IF(RES_hhdet_in_fec!E147=0,0,RES_hhdet_in_fec!E147*1000*11630/RES_hhdet_in_new!E145)</f>
        <v>260.5700433098657</v>
      </c>
      <c r="F147" s="98">
        <f>IF(RES_hhdet_in_fec!F147=0,0,RES_hhdet_in_fec!F147*1000*11630/RES_hhdet_in_new!F145)</f>
        <v>490.80485390853323</v>
      </c>
      <c r="G147" s="98">
        <f>IF(RES_hhdet_in_fec!G147=0,0,RES_hhdet_in_fec!G147*1000*11630/RES_hhdet_in_new!G145)</f>
        <v>152.1639083775807</v>
      </c>
      <c r="H147" s="98">
        <f>IF(RES_hhdet_in_fec!H147=0,0,RES_hhdet_in_fec!H147*1000*11630/RES_hhdet_in_new!H145)</f>
        <v>233.74052916524496</v>
      </c>
      <c r="I147" s="98">
        <f>IF(RES_hhdet_in_fec!I147=0,0,RES_hhdet_in_fec!I147*1000*11630/RES_hhdet_in_new!I145)</f>
        <v>582.23209055059147</v>
      </c>
      <c r="J147" s="98">
        <f>IF(RES_hhdet_in_fec!J147=0,0,RES_hhdet_in_fec!J147*1000*11630/RES_hhdet_in_new!J145)</f>
        <v>578.65206249378627</v>
      </c>
      <c r="K147" s="98">
        <f>IF(RES_hhdet_in_fec!K147=0,0,RES_hhdet_in_fec!K147*1000*11630/RES_hhdet_in_new!K145)</f>
        <v>798.84645953594327</v>
      </c>
      <c r="L147" s="98">
        <f>IF(RES_hhdet_in_fec!L147=0,0,RES_hhdet_in_fec!L147*1000*11630/RES_hhdet_in_new!L145)</f>
        <v>907.80009501125915</v>
      </c>
      <c r="M147" s="98">
        <f>IF(RES_hhdet_in_fec!M147=0,0,RES_hhdet_in_fec!M147*1000*11630/RES_hhdet_in_new!M145)</f>
        <v>615.39266031721786</v>
      </c>
      <c r="N147" s="98">
        <f>IF(RES_hhdet_in_fec!N147=0,0,RES_hhdet_in_fec!N147*1000*11630/RES_hhdet_in_new!N145)</f>
        <v>1102.767715578884</v>
      </c>
      <c r="O147" s="98">
        <f>IF(RES_hhdet_in_fec!O147=0,0,RES_hhdet_in_fec!O147*1000*11630/RES_hhdet_in_new!O145)</f>
        <v>593.19141162563881</v>
      </c>
      <c r="P147" s="98">
        <f>IF(RES_hhdet_in_fec!P147=0,0,RES_hhdet_in_fec!P147*1000*11630/RES_hhdet_in_new!P145)</f>
        <v>251.14472497903679</v>
      </c>
      <c r="Q147" s="98">
        <f>IF(RES_hhdet_in_fec!Q147=0,0,RES_hhdet_in_fec!Q147*1000*11630/RES_hhdet_in_new!Q145)</f>
        <v>470.64276418590094</v>
      </c>
      <c r="R147" s="98">
        <f>IF(RES_hhdet_in_fec!R147=0,0,RES_hhdet_in_fec!R147*1000*11630/RES_hhdet_in_new!R145)</f>
        <v>372.42736003550652</v>
      </c>
      <c r="S147" s="98">
        <f>IF(RES_hhdet_in_fec!S147=0,0,RES_hhdet_in_fec!S147*1000*11630/RES_hhdet_in_new!S145)</f>
        <v>843.83026877026521</v>
      </c>
      <c r="T147" s="98">
        <f>IF(RES_hhdet_in_fec!T147=0,0,RES_hhdet_in_fec!T147*1000*11630/RES_hhdet_in_new!T145)</f>
        <v>530.83026631484893</v>
      </c>
      <c r="U147" s="98">
        <f>IF(RES_hhdet_in_fec!U147=0,0,RES_hhdet_in_fec!U147*1000*11630/RES_hhdet_in_new!U145)</f>
        <v>647.75652822581549</v>
      </c>
      <c r="V147" s="98">
        <f>IF(RES_hhdet_in_fec!V147=0,0,RES_hhdet_in_fec!V147*1000*11630/RES_hhdet_in_new!V145)</f>
        <v>854.46970186517353</v>
      </c>
      <c r="W147" s="98">
        <f>IF(RES_hhdet_in_fec!W147=0,0,RES_hhdet_in_fec!W147*1000*11630/RES_hhdet_in_new!W145)</f>
        <v>1469.8789750041253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1173.37010498324</v>
      </c>
      <c r="D148" s="122">
        <v>1324.3641539077082</v>
      </c>
      <c r="E148" s="122">
        <v>1358.6078001090541</v>
      </c>
      <c r="F148" s="122">
        <v>1658.2827156557728</v>
      </c>
      <c r="G148" s="122">
        <v>1670.3930983935577</v>
      </c>
      <c r="H148" s="122">
        <v>1717.4892847151964</v>
      </c>
      <c r="I148" s="122">
        <v>1626.0018990475401</v>
      </c>
      <c r="J148" s="122">
        <v>1596.3258441939122</v>
      </c>
      <c r="K148" s="122">
        <v>935.45273637103708</v>
      </c>
      <c r="L148" s="122">
        <v>931.34066993727538</v>
      </c>
      <c r="M148" s="122">
        <v>1306.4149180078612</v>
      </c>
      <c r="N148" s="122">
        <v>1002.9608480708665</v>
      </c>
      <c r="O148" s="122">
        <v>1396.0593567474341</v>
      </c>
      <c r="P148" s="122">
        <v>1213.8038778048085</v>
      </c>
      <c r="Q148" s="122">
        <v>1230.3252027911742</v>
      </c>
      <c r="R148" s="122">
        <v>1096.6802919887455</v>
      </c>
      <c r="S148" s="122">
        <v>1143.4692444793125</v>
      </c>
      <c r="T148" s="122">
        <v>1416.4043011213596</v>
      </c>
      <c r="U148" s="122">
        <v>1500.2013151122567</v>
      </c>
      <c r="V148" s="122">
        <v>1394.9769915124848</v>
      </c>
      <c r="W148" s="122">
        <v>1189.8331998225576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1173.37010498324</v>
      </c>
      <c r="D153" s="101">
        <v>1431.7221398187348</v>
      </c>
      <c r="E153" s="101">
        <v>1393.1420115322821</v>
      </c>
      <c r="F153" s="101">
        <v>1673.2176540965334</v>
      </c>
      <c r="G153" s="101">
        <v>1717.081872777263</v>
      </c>
      <c r="H153" s="101">
        <v>1761.7794758544128</v>
      </c>
      <c r="I153" s="101">
        <v>1723.313229120158</v>
      </c>
      <c r="J153" s="101">
        <v>1693.2663263547488</v>
      </c>
      <c r="K153" s="101">
        <v>1144.9786046216493</v>
      </c>
      <c r="L153" s="101">
        <v>1518.1323446724919</v>
      </c>
      <c r="M153" s="101">
        <v>1509.1145136613388</v>
      </c>
      <c r="N153" s="101">
        <v>1300.0412925974797</v>
      </c>
      <c r="O153" s="101">
        <v>1402.5426941880423</v>
      </c>
      <c r="P153" s="101">
        <v>1352.5750608875178</v>
      </c>
      <c r="Q153" s="101">
        <v>1381.9182335639373</v>
      </c>
      <c r="R153" s="101">
        <v>1316.3556820416711</v>
      </c>
      <c r="S153" s="101">
        <v>1351.2126789216088</v>
      </c>
      <c r="T153" s="101">
        <v>1574.237514837826</v>
      </c>
      <c r="U153" s="101">
        <v>1573.9468172753916</v>
      </c>
      <c r="V153" s="101">
        <v>1480.9555970716981</v>
      </c>
      <c r="W153" s="101">
        <v>1192.7296292435008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881.6453308191675</v>
      </c>
      <c r="E154" s="104">
        <v>859.79823230906402</v>
      </c>
      <c r="F154" s="104">
        <v>1034.6072483637513</v>
      </c>
      <c r="G154" s="104">
        <v>1064.6014075311243</v>
      </c>
      <c r="H154" s="104">
        <v>1094.6145331382777</v>
      </c>
      <c r="I154" s="104">
        <v>1073.5358017203714</v>
      </c>
      <c r="J154" s="104">
        <v>1058.8697756556937</v>
      </c>
      <c r="K154" s="104">
        <v>861.6650405493566</v>
      </c>
      <c r="L154" s="104">
        <v>914.0125936363695</v>
      </c>
      <c r="M154" s="104">
        <v>961.63835403837879</v>
      </c>
      <c r="N154" s="104">
        <v>838.28443020056545</v>
      </c>
      <c r="O154" s="104">
        <v>885.94484918639023</v>
      </c>
      <c r="P154" s="104">
        <v>855.7470294485455</v>
      </c>
      <c r="Q154" s="104">
        <v>903.95625909927185</v>
      </c>
      <c r="R154" s="104">
        <v>868.73634707116241</v>
      </c>
      <c r="S154" s="104">
        <v>927.71366655990278</v>
      </c>
      <c r="T154" s="104">
        <v>1166.5613818067325</v>
      </c>
      <c r="U154" s="104">
        <v>1161.5989757349171</v>
      </c>
      <c r="V154" s="104">
        <v>1068.1914098818543</v>
      </c>
      <c r="W154" s="104">
        <v>873.23118388713681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249.95127330573581</v>
      </c>
      <c r="E155" s="98">
        <v>242.97260918105061</v>
      </c>
      <c r="F155" s="98">
        <v>291.2907343765101</v>
      </c>
      <c r="G155" s="98">
        <v>299.63423313347272</v>
      </c>
      <c r="H155" s="98">
        <v>306.84838523379949</v>
      </c>
      <c r="I155" s="98">
        <v>299.236415988489</v>
      </c>
      <c r="J155" s="98">
        <v>294.83306068594953</v>
      </c>
      <c r="K155" s="98">
        <v>515.17744700012179</v>
      </c>
      <c r="L155" s="98">
        <v>159.1794445143378</v>
      </c>
      <c r="M155" s="98">
        <v>264.90778624345984</v>
      </c>
      <c r="N155" s="98">
        <v>228.67227643688406</v>
      </c>
      <c r="O155" s="98">
        <v>180.14227351719344</v>
      </c>
      <c r="P155" s="98">
        <v>133.0912037335124</v>
      </c>
      <c r="Q155" s="98">
        <v>161.0811275425973</v>
      </c>
      <c r="R155" s="98">
        <v>129.39045456755076</v>
      </c>
      <c r="S155" s="98">
        <v>175.30534600449931</v>
      </c>
      <c r="T155" s="98">
        <v>394.08506635699064</v>
      </c>
      <c r="U155" s="98">
        <v>347.68751659344906</v>
      </c>
      <c r="V155" s="98">
        <v>219.3257827786783</v>
      </c>
      <c r="W155" s="98">
        <v>204.07106371723418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631.69405751343163</v>
      </c>
      <c r="E156" s="98">
        <v>616.82562312801338</v>
      </c>
      <c r="F156" s="98">
        <v>743.31651398724125</v>
      </c>
      <c r="G156" s="98">
        <v>764.96717439765177</v>
      </c>
      <c r="H156" s="98">
        <v>787.76614790447854</v>
      </c>
      <c r="I156" s="98">
        <v>774.29938573188247</v>
      </c>
      <c r="J156" s="98">
        <v>764.03671496974403</v>
      </c>
      <c r="K156" s="98">
        <v>346.48759354923499</v>
      </c>
      <c r="L156" s="98">
        <v>754.83314912203161</v>
      </c>
      <c r="M156" s="98">
        <v>696.73056779491878</v>
      </c>
      <c r="N156" s="98">
        <v>609.61215376368148</v>
      </c>
      <c r="O156" s="98">
        <v>705.80257566919659</v>
      </c>
      <c r="P156" s="98">
        <v>722.65582571503307</v>
      </c>
      <c r="Q156" s="98">
        <v>742.87513155667443</v>
      </c>
      <c r="R156" s="98">
        <v>739.34589250361159</v>
      </c>
      <c r="S156" s="98">
        <v>752.40832055540329</v>
      </c>
      <c r="T156" s="98">
        <v>772.47631544974172</v>
      </c>
      <c r="U156" s="98">
        <v>813.91145914146796</v>
      </c>
      <c r="V156" s="98">
        <v>848.86562710317583</v>
      </c>
      <c r="W156" s="98">
        <v>669.16012016990248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1021.5687788466907</v>
      </c>
      <c r="D157" s="122">
        <v>991.81753443421644</v>
      </c>
      <c r="E157" s="122">
        <v>950.30071099664212</v>
      </c>
      <c r="F157" s="122">
        <v>1082.4527361489891</v>
      </c>
      <c r="G157" s="122">
        <v>1064.1969463843541</v>
      </c>
      <c r="H157" s="122">
        <v>948.16987929308186</v>
      </c>
      <c r="I157" s="122">
        <v>895.54769510996516</v>
      </c>
      <c r="J157" s="122">
        <v>1006.7820417752908</v>
      </c>
      <c r="K157" s="122">
        <v>1006.5100486821699</v>
      </c>
      <c r="L157" s="122">
        <v>1010.1421539181451</v>
      </c>
      <c r="M157" s="122">
        <v>963.84493668147695</v>
      </c>
      <c r="N157" s="122">
        <v>920.69902275671006</v>
      </c>
      <c r="O157" s="122">
        <v>1001.1467160441063</v>
      </c>
      <c r="P157" s="122">
        <v>913.60172772038459</v>
      </c>
      <c r="Q157" s="122">
        <v>998.87472687669481</v>
      </c>
      <c r="R157" s="122">
        <v>1022.713492524912</v>
      </c>
      <c r="S157" s="122">
        <v>886.73735928815756</v>
      </c>
      <c r="T157" s="122">
        <v>834.00652960403511</v>
      </c>
      <c r="U157" s="122">
        <v>775.98542533679449</v>
      </c>
      <c r="V157" s="122">
        <v>738.6305442389471</v>
      </c>
      <c r="W157" s="122">
        <v>692.74553521935468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1112.4025882430442</v>
      </c>
      <c r="D158" s="98">
        <v>1072.0126330093588</v>
      </c>
      <c r="E158" s="98">
        <v>980.15782080427084</v>
      </c>
      <c r="F158" s="98">
        <v>1149.9668345770308</v>
      </c>
      <c r="G158" s="98">
        <v>1113.2328561502998</v>
      </c>
      <c r="H158" s="98">
        <v>970.08680276967766</v>
      </c>
      <c r="I158" s="98">
        <v>905.34745116070485</v>
      </c>
      <c r="J158" s="98">
        <v>1039.8094875442007</v>
      </c>
      <c r="K158" s="98">
        <v>1116.5912477448367</v>
      </c>
      <c r="L158" s="98">
        <v>1052.4046813129512</v>
      </c>
      <c r="M158" s="98">
        <v>983.28811782288335</v>
      </c>
      <c r="N158" s="98">
        <v>987.1718628490346</v>
      </c>
      <c r="O158" s="98">
        <v>1074.0646113003993</v>
      </c>
      <c r="P158" s="98">
        <v>1004.9701571023152</v>
      </c>
      <c r="Q158" s="98">
        <v>1061.5898979369135</v>
      </c>
      <c r="R158" s="98">
        <v>1009.3146750369508</v>
      </c>
      <c r="S158" s="98">
        <v>939.69783768418847</v>
      </c>
      <c r="T158" s="98">
        <v>905.09150339907012</v>
      </c>
      <c r="U158" s="98">
        <v>823.87768980966109</v>
      </c>
      <c r="V158" s="98">
        <v>789.40574451805662</v>
      </c>
      <c r="W158" s="98">
        <v>750.86555927240511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643.52465735334488</v>
      </c>
      <c r="D159" s="33">
        <v>859.45968288062056</v>
      </c>
      <c r="E159" s="33">
        <v>893.2936060910547</v>
      </c>
      <c r="F159" s="33">
        <v>879.75045484963164</v>
      </c>
      <c r="G159" s="33">
        <v>866.36746886822937</v>
      </c>
      <c r="H159" s="33">
        <v>825.64818902461377</v>
      </c>
      <c r="I159" s="33">
        <v>745.58173130319199</v>
      </c>
      <c r="J159" s="33">
        <v>707.0914718149204</v>
      </c>
      <c r="K159" s="33">
        <v>652.95104473801007</v>
      </c>
      <c r="L159" s="33">
        <v>941.9605296542926</v>
      </c>
      <c r="M159" s="33">
        <v>920.12478353156428</v>
      </c>
      <c r="N159" s="33">
        <v>556.96744298501653</v>
      </c>
      <c r="O159" s="33">
        <v>812.74641251110086</v>
      </c>
      <c r="P159" s="33">
        <v>753.8697466631387</v>
      </c>
      <c r="Q159" s="33">
        <v>835.86187201195833</v>
      </c>
      <c r="R159" s="33">
        <v>1071.6798913693744</v>
      </c>
      <c r="S159" s="33">
        <v>439.08601634944506</v>
      </c>
      <c r="T159" s="33">
        <v>612.26549506820538</v>
      </c>
      <c r="U159" s="33">
        <v>632.415138066022</v>
      </c>
      <c r="V159" s="33">
        <v>595.10271320540483</v>
      </c>
      <c r="W159" s="33">
        <v>508.93779587015746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3153.6556842556779</v>
      </c>
      <c r="D161" s="117">
        <f t="shared" si="54"/>
        <v>3028.0015581260718</v>
      </c>
      <c r="E161" s="117">
        <f t="shared" si="54"/>
        <v>3038.2042226638546</v>
      </c>
      <c r="F161" s="117">
        <f t="shared" si="54"/>
        <v>3658.0200343320089</v>
      </c>
      <c r="G161" s="117">
        <f t="shared" si="54"/>
        <v>3389.3645015750158</v>
      </c>
      <c r="H161" s="117">
        <f t="shared" si="54"/>
        <v>3449.265474725205</v>
      </c>
      <c r="I161" s="117">
        <f t="shared" si="54"/>
        <v>3471.1917452830166</v>
      </c>
      <c r="J161" s="117">
        <f t="shared" si="54"/>
        <v>3570.5123365063691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3127.790447001455</v>
      </c>
      <c r="R161" s="117">
        <f t="shared" ref="R161:V161" si="55">R162+R164+R166+R175</f>
        <v>2825.7399075195035</v>
      </c>
      <c r="S161" s="117">
        <f t="shared" si="55"/>
        <v>3635.7253128764933</v>
      </c>
      <c r="T161" s="117">
        <f t="shared" si="55"/>
        <v>3542.6746255975463</v>
      </c>
      <c r="U161" s="117">
        <f t="shared" si="55"/>
        <v>3435.4558873389578</v>
      </c>
      <c r="V161" s="117">
        <f t="shared" si="55"/>
        <v>3567.9521540074452</v>
      </c>
      <c r="W161" s="117">
        <f t="shared" ref="W161" si="56">W162+W164+W166+W175</f>
        <v>4475.7231445983334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330.49214578027801</v>
      </c>
      <c r="D162" s="122">
        <f t="shared" si="57"/>
        <v>454.56406638050851</v>
      </c>
      <c r="E162" s="122">
        <f t="shared" si="57"/>
        <v>596.28581513142331</v>
      </c>
      <c r="F162" s="122">
        <f t="shared" si="57"/>
        <v>656.38364541633632</v>
      </c>
      <c r="G162" s="122">
        <f t="shared" si="57"/>
        <v>578.60161833229824</v>
      </c>
      <c r="H162" s="122">
        <f t="shared" si="57"/>
        <v>666.61918364354108</v>
      </c>
      <c r="I162" s="122">
        <f t="shared" si="57"/>
        <v>648.00589551171765</v>
      </c>
      <c r="J162" s="122">
        <f t="shared" si="57"/>
        <v>672.5213782418914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657.32675002442716</v>
      </c>
      <c r="R162" s="122">
        <f t="shared" si="57"/>
        <v>517.84994825142087</v>
      </c>
      <c r="S162" s="122">
        <f t="shared" si="57"/>
        <v>1164.5694189145422</v>
      </c>
      <c r="T162" s="122">
        <f t="shared" si="57"/>
        <v>1017.2807226722254</v>
      </c>
      <c r="U162" s="122">
        <f t="shared" si="57"/>
        <v>823.89919247340379</v>
      </c>
      <c r="V162" s="122">
        <f t="shared" si="57"/>
        <v>993.78012869490476</v>
      </c>
      <c r="W162" s="122">
        <f t="shared" si="57"/>
        <v>1139.173870243666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330.49214578027801</v>
      </c>
      <c r="D163" s="33">
        <v>454.56406638050851</v>
      </c>
      <c r="E163" s="33">
        <v>596.28581513142331</v>
      </c>
      <c r="F163" s="33">
        <v>656.38364541633632</v>
      </c>
      <c r="G163" s="33">
        <v>578.60161833229824</v>
      </c>
      <c r="H163" s="33">
        <v>666.61918364354108</v>
      </c>
      <c r="I163" s="33">
        <v>648.00589551171765</v>
      </c>
      <c r="J163" s="33">
        <v>672.5213782418914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657.32675002442716</v>
      </c>
      <c r="R163" s="33">
        <v>517.84994825142087</v>
      </c>
      <c r="S163" s="33">
        <v>1164.5694189145422</v>
      </c>
      <c r="T163" s="33">
        <v>1017.2807226722254</v>
      </c>
      <c r="U163" s="33">
        <v>823.89919247340379</v>
      </c>
      <c r="V163" s="33">
        <v>993.78012869490476</v>
      </c>
      <c r="W163" s="33">
        <v>1139.173870243666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627.61225469144836</v>
      </c>
      <c r="D164" s="122">
        <f t="shared" si="58"/>
        <v>256.79612656421665</v>
      </c>
      <c r="E164" s="122">
        <f t="shared" si="58"/>
        <v>132.444564905194</v>
      </c>
      <c r="F164" s="122">
        <f t="shared" si="58"/>
        <v>261.25371553555487</v>
      </c>
      <c r="G164" s="122">
        <f t="shared" si="58"/>
        <v>76.478881399856107</v>
      </c>
      <c r="H164" s="122">
        <f t="shared" si="58"/>
        <v>116.92384245756683</v>
      </c>
      <c r="I164" s="122">
        <f t="shared" si="58"/>
        <v>301.18954156849009</v>
      </c>
      <c r="J164" s="122">
        <f t="shared" si="58"/>
        <v>294.92264432687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241.27795457717826</v>
      </c>
      <c r="R164" s="122">
        <f t="shared" si="58"/>
        <v>188.52371400953416</v>
      </c>
      <c r="S164" s="122">
        <f t="shared" si="58"/>
        <v>440.96867973568089</v>
      </c>
      <c r="T164" s="122">
        <f t="shared" si="58"/>
        <v>275.04386936712763</v>
      </c>
      <c r="U164" s="122">
        <f t="shared" si="58"/>
        <v>335.40903243444444</v>
      </c>
      <c r="V164" s="122">
        <f t="shared" si="58"/>
        <v>440.62398612717044</v>
      </c>
      <c r="W164" s="122">
        <f t="shared" si="58"/>
        <v>1453.9386436509044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627.61225469144836</v>
      </c>
      <c r="D165" s="98">
        <f>IF(RES_hhdet_in_fec!D165=0,0,RES_hhdet_in_fec!D165*1000*11630/RES_hhdet_in_new!D163)</f>
        <v>256.79612656421665</v>
      </c>
      <c r="E165" s="98">
        <f>IF(RES_hhdet_in_fec!E165=0,0,RES_hhdet_in_fec!E165*1000*11630/RES_hhdet_in_new!E163)</f>
        <v>132.444564905194</v>
      </c>
      <c r="F165" s="98">
        <f>IF(RES_hhdet_in_fec!F165=0,0,RES_hhdet_in_fec!F165*1000*11630/RES_hhdet_in_new!F163)</f>
        <v>261.25371553555487</v>
      </c>
      <c r="G165" s="98">
        <f>IF(RES_hhdet_in_fec!G165=0,0,RES_hhdet_in_fec!G165*1000*11630/RES_hhdet_in_new!G163)</f>
        <v>76.478881399856107</v>
      </c>
      <c r="H165" s="98">
        <f>IF(RES_hhdet_in_fec!H165=0,0,RES_hhdet_in_fec!H165*1000*11630/RES_hhdet_in_new!H163)</f>
        <v>116.92384245756683</v>
      </c>
      <c r="I165" s="98">
        <f>IF(RES_hhdet_in_fec!I165=0,0,RES_hhdet_in_fec!I165*1000*11630/RES_hhdet_in_new!I163)</f>
        <v>301.18954156849009</v>
      </c>
      <c r="J165" s="98">
        <f>IF(RES_hhdet_in_fec!J165=0,0,RES_hhdet_in_fec!J165*1000*11630/RES_hhdet_in_new!J163)</f>
        <v>294.92264432687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241.27795457717826</v>
      </c>
      <c r="R165" s="98">
        <f>IF(RES_hhdet_in_fec!R165=0,0,RES_hhdet_in_fec!R165*1000*11630/RES_hhdet_in_new!R163)</f>
        <v>188.52371400953416</v>
      </c>
      <c r="S165" s="98">
        <f>IF(RES_hhdet_in_fec!S165=0,0,RES_hhdet_in_fec!S165*1000*11630/RES_hhdet_in_new!S163)</f>
        <v>440.96867973568089</v>
      </c>
      <c r="T165" s="98">
        <f>IF(RES_hhdet_in_fec!T165=0,0,RES_hhdet_in_fec!T165*1000*11630/RES_hhdet_in_new!T163)</f>
        <v>275.04386936712763</v>
      </c>
      <c r="U165" s="98">
        <f>IF(RES_hhdet_in_fec!U165=0,0,RES_hhdet_in_fec!U165*1000*11630/RES_hhdet_in_new!U163)</f>
        <v>335.40903243444444</v>
      </c>
      <c r="V165" s="98">
        <f>IF(RES_hhdet_in_fec!V165=0,0,RES_hhdet_in_fec!V165*1000*11630/RES_hhdet_in_new!V163)</f>
        <v>440.62398612717044</v>
      </c>
      <c r="W165" s="98">
        <f>IF(RES_hhdet_in_fec!W165=0,0,RES_hhdet_in_fec!W165*1000*11630/RES_hhdet_in_new!W163)</f>
        <v>1453.9386436509044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1173.3701049832403</v>
      </c>
      <c r="D166" s="122">
        <v>1324.8639517570084</v>
      </c>
      <c r="E166" s="122">
        <v>1359.2232185553671</v>
      </c>
      <c r="F166" s="122">
        <v>1657.9699337349364</v>
      </c>
      <c r="G166" s="122">
        <v>1670.2235195820799</v>
      </c>
      <c r="H166" s="122">
        <v>1717.5915697678929</v>
      </c>
      <c r="I166" s="122">
        <v>1626.3972738469695</v>
      </c>
      <c r="J166" s="122">
        <v>1596.4269774941454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1230.2980738865349</v>
      </c>
      <c r="R166" s="122">
        <v>1096.6545978242621</v>
      </c>
      <c r="S166" s="122">
        <v>1143.45265619054</v>
      </c>
      <c r="T166" s="122">
        <v>1416.3921208564868</v>
      </c>
      <c r="U166" s="122">
        <v>1500.1711455521145</v>
      </c>
      <c r="V166" s="122">
        <v>1394.9397853974951</v>
      </c>
      <c r="W166" s="122">
        <v>1189.8604963153484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1173.3701049832403</v>
      </c>
      <c r="D171" s="101">
        <v>1431.7221398187348</v>
      </c>
      <c r="E171" s="101">
        <v>1393.1420115322824</v>
      </c>
      <c r="F171" s="101">
        <v>1673.2176540965336</v>
      </c>
      <c r="G171" s="101">
        <v>1717.0818727772635</v>
      </c>
      <c r="H171" s="101">
        <v>1761.7794758544126</v>
      </c>
      <c r="I171" s="101">
        <v>1723.3132291201582</v>
      </c>
      <c r="J171" s="101">
        <v>1693.2663263547488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1381.9182335639371</v>
      </c>
      <c r="R171" s="101">
        <v>1316.3556820416711</v>
      </c>
      <c r="S171" s="101">
        <v>1351.2126789216088</v>
      </c>
      <c r="T171" s="101">
        <v>1574.2375148378253</v>
      </c>
      <c r="U171" s="101">
        <v>1573.9468172753914</v>
      </c>
      <c r="V171" s="101">
        <v>1480.9555970716979</v>
      </c>
      <c r="W171" s="101">
        <v>1192.7296292435008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881.64533081916738</v>
      </c>
      <c r="E172" s="104">
        <v>859.79823230906425</v>
      </c>
      <c r="F172" s="104">
        <v>1034.6072483637513</v>
      </c>
      <c r="G172" s="104">
        <v>1064.6014075311246</v>
      </c>
      <c r="H172" s="104">
        <v>1094.6145331382781</v>
      </c>
      <c r="I172" s="104">
        <v>1073.5358017203716</v>
      </c>
      <c r="J172" s="104">
        <v>1058.8697756556933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903.95625909927173</v>
      </c>
      <c r="R172" s="104">
        <v>868.73634707116253</v>
      </c>
      <c r="S172" s="104">
        <v>927.71366655990289</v>
      </c>
      <c r="T172" s="104">
        <v>1166.5613818067325</v>
      </c>
      <c r="U172" s="104">
        <v>1161.5989757349173</v>
      </c>
      <c r="V172" s="104">
        <v>1068.191409881854</v>
      </c>
      <c r="W172" s="104">
        <v>873.23118388713669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249.95127330573584</v>
      </c>
      <c r="E173" s="98">
        <v>242.97260918105064</v>
      </c>
      <c r="F173" s="98">
        <v>291.29073437651016</v>
      </c>
      <c r="G173" s="98">
        <v>299.63423313347272</v>
      </c>
      <c r="H173" s="98">
        <v>306.84838523379938</v>
      </c>
      <c r="I173" s="98">
        <v>299.23641598848906</v>
      </c>
      <c r="J173" s="98">
        <v>294.83306068594959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161.08112754259724</v>
      </c>
      <c r="R173" s="98">
        <v>129.39045456755076</v>
      </c>
      <c r="S173" s="98">
        <v>175.30534600449931</v>
      </c>
      <c r="T173" s="98">
        <v>394.08506635699069</v>
      </c>
      <c r="U173" s="98">
        <v>347.68751659344906</v>
      </c>
      <c r="V173" s="98">
        <v>219.32578277867825</v>
      </c>
      <c r="W173" s="98">
        <v>204.07106371723421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631.69405751343152</v>
      </c>
      <c r="E174" s="33">
        <v>616.82562312801372</v>
      </c>
      <c r="F174" s="33">
        <v>743.31651398724102</v>
      </c>
      <c r="G174" s="33">
        <v>764.96717439765177</v>
      </c>
      <c r="H174" s="33">
        <v>787.76614790447854</v>
      </c>
      <c r="I174" s="33">
        <v>774.29938573188235</v>
      </c>
      <c r="J174" s="33">
        <v>764.0367149697438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742.87513155667443</v>
      </c>
      <c r="R174" s="33">
        <v>739.34589250361182</v>
      </c>
      <c r="S174" s="33">
        <v>752.40832055540341</v>
      </c>
      <c r="T174" s="33">
        <v>772.47631544974149</v>
      </c>
      <c r="U174" s="33">
        <v>813.91145914146796</v>
      </c>
      <c r="V174" s="33">
        <v>848.86562710317583</v>
      </c>
      <c r="W174" s="33">
        <v>669.16012016990248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1022.1811788007113</v>
      </c>
      <c r="D175" s="122">
        <v>991.77741342433808</v>
      </c>
      <c r="E175" s="122">
        <v>950.25062407186977</v>
      </c>
      <c r="F175" s="122">
        <v>1082.4127396451813</v>
      </c>
      <c r="G175" s="122">
        <v>1064.0604822607816</v>
      </c>
      <c r="H175" s="122">
        <v>948.13087885620416</v>
      </c>
      <c r="I175" s="122">
        <v>895.59903435583988</v>
      </c>
      <c r="J175" s="122">
        <v>1006.6413364434625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998.88766851331491</v>
      </c>
      <c r="R175" s="122">
        <v>1022.7116474342865</v>
      </c>
      <c r="S175" s="122">
        <v>886.73455803573006</v>
      </c>
      <c r="T175" s="122">
        <v>833.95791270170628</v>
      </c>
      <c r="U175" s="122">
        <v>775.97651687899554</v>
      </c>
      <c r="V175" s="122">
        <v>738.60825378787501</v>
      </c>
      <c r="W175" s="122">
        <v>692.75013438841427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1112.4025882430442</v>
      </c>
      <c r="D176" s="98">
        <v>1072.0126330093583</v>
      </c>
      <c r="E176" s="98">
        <v>980.15782080427095</v>
      </c>
      <c r="F176" s="98">
        <v>1149.966834577031</v>
      </c>
      <c r="G176" s="98">
        <v>1113.2328561503</v>
      </c>
      <c r="H176" s="98">
        <v>970.08680276967743</v>
      </c>
      <c r="I176" s="98">
        <v>905.34745116070508</v>
      </c>
      <c r="J176" s="98">
        <v>1039.8094875442007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1061.589897936914</v>
      </c>
      <c r="R176" s="98">
        <v>1009.3146750369511</v>
      </c>
      <c r="S176" s="98">
        <v>939.69783768418847</v>
      </c>
      <c r="T176" s="98">
        <v>905.09150339907001</v>
      </c>
      <c r="U176" s="98">
        <v>823.87768980966098</v>
      </c>
      <c r="V176" s="98">
        <v>789.40574451805674</v>
      </c>
      <c r="W176" s="98">
        <v>750.86555927240511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643.52465735334488</v>
      </c>
      <c r="D177" s="33">
        <v>859.45968288062045</v>
      </c>
      <c r="E177" s="33">
        <v>893.29360609105493</v>
      </c>
      <c r="F177" s="33">
        <v>879.75045484963186</v>
      </c>
      <c r="G177" s="33">
        <v>866.36746886822959</v>
      </c>
      <c r="H177" s="33">
        <v>825.64818902461366</v>
      </c>
      <c r="I177" s="33">
        <v>745.58173130319176</v>
      </c>
      <c r="J177" s="33">
        <v>707.09147181492028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835.86187201195833</v>
      </c>
      <c r="R177" s="33">
        <v>1071.6798913693742</v>
      </c>
      <c r="S177" s="33">
        <v>439.086016349445</v>
      </c>
      <c r="T177" s="33">
        <v>612.26549506820527</v>
      </c>
      <c r="U177" s="33">
        <v>632.41513806602188</v>
      </c>
      <c r="V177" s="33">
        <v>595.10271320540471</v>
      </c>
      <c r="W177" s="33">
        <v>508.9377958701574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1797.2554152718435</v>
      </c>
      <c r="D24" s="117">
        <f t="shared" si="7"/>
        <v>1867.7240916700598</v>
      </c>
      <c r="E24" s="117">
        <f t="shared" si="7"/>
        <v>1848.5670657801568</v>
      </c>
      <c r="F24" s="117">
        <f t="shared" si="7"/>
        <v>0</v>
      </c>
      <c r="G24" s="117">
        <f t="shared" si="7"/>
        <v>2002.0826611312814</v>
      </c>
      <c r="H24" s="117">
        <f t="shared" si="7"/>
        <v>2017.7559890009766</v>
      </c>
      <c r="I24" s="117">
        <f t="shared" si="7"/>
        <v>2058.4007673266201</v>
      </c>
      <c r="J24" s="117">
        <f t="shared" si="7"/>
        <v>2089.303594238289</v>
      </c>
      <c r="K24" s="117">
        <f t="shared" si="7"/>
        <v>1945.1226783379761</v>
      </c>
      <c r="L24" s="117">
        <f t="shared" si="7"/>
        <v>2349.1906373019556</v>
      </c>
      <c r="M24" s="117">
        <f t="shared" si="7"/>
        <v>2101.8444524126216</v>
      </c>
      <c r="N24" s="117">
        <f t="shared" si="7"/>
        <v>2277.6468083953164</v>
      </c>
      <c r="O24" s="117">
        <f t="shared" si="7"/>
        <v>2275.2947694456252</v>
      </c>
      <c r="P24" s="117">
        <f t="shared" si="7"/>
        <v>2042.1476968785637</v>
      </c>
      <c r="Q24" s="117">
        <f t="shared" si="7"/>
        <v>2440.6049715507388</v>
      </c>
      <c r="R24" s="117">
        <f t="shared" ref="R24:V24" si="8">R25+R28+R30+R39</f>
        <v>0</v>
      </c>
      <c r="S24" s="117">
        <f t="shared" si="8"/>
        <v>2440.1449662253904</v>
      </c>
      <c r="T24" s="117">
        <f t="shared" si="8"/>
        <v>0</v>
      </c>
      <c r="U24" s="117">
        <f t="shared" si="8"/>
        <v>0</v>
      </c>
      <c r="V24" s="117">
        <f t="shared" si="8"/>
        <v>2872.8081732027435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233.81154355551703</v>
      </c>
      <c r="D25" s="122">
        <f t="shared" si="10"/>
        <v>331.45252048052561</v>
      </c>
      <c r="E25" s="122">
        <f t="shared" si="10"/>
        <v>418.98103707680292</v>
      </c>
      <c r="F25" s="122">
        <f t="shared" si="10"/>
        <v>0</v>
      </c>
      <c r="G25" s="122">
        <f t="shared" si="10"/>
        <v>383.81232086105939</v>
      </c>
      <c r="H25" s="122">
        <f t="shared" si="10"/>
        <v>421.95140957899252</v>
      </c>
      <c r="I25" s="122">
        <f t="shared" si="10"/>
        <v>393.16162968992489</v>
      </c>
      <c r="J25" s="122">
        <f t="shared" si="10"/>
        <v>368.62759801707813</v>
      </c>
      <c r="K25" s="122">
        <f t="shared" si="10"/>
        <v>406.7207128485615</v>
      </c>
      <c r="L25" s="122">
        <f t="shared" si="10"/>
        <v>417.09168464047502</v>
      </c>
      <c r="M25" s="122">
        <f t="shared" si="10"/>
        <v>407.23643631249587</v>
      </c>
      <c r="N25" s="122">
        <f t="shared" si="10"/>
        <v>535.30679405511989</v>
      </c>
      <c r="O25" s="122">
        <f t="shared" si="10"/>
        <v>578.56140158692665</v>
      </c>
      <c r="P25" s="122">
        <f t="shared" si="10"/>
        <v>534.72399312069319</v>
      </c>
      <c r="Q25" s="122">
        <f t="shared" si="10"/>
        <v>741.33825040944214</v>
      </c>
      <c r="R25" s="122">
        <f t="shared" ref="R25:V25" si="11">SUM(R26:R27)</f>
        <v>0</v>
      </c>
      <c r="S25" s="122">
        <f t="shared" si="11"/>
        <v>1012.6356814750847</v>
      </c>
      <c r="T25" s="122">
        <f t="shared" si="11"/>
        <v>0</v>
      </c>
      <c r="U25" s="122">
        <f t="shared" si="11"/>
        <v>0</v>
      </c>
      <c r="V25" s="122">
        <f t="shared" si="11"/>
        <v>961.4330903862525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229.22970846858007</v>
      </c>
      <c r="D26" s="98">
        <v>324.14330468425771</v>
      </c>
      <c r="E26" s="98">
        <v>411.1730260252973</v>
      </c>
      <c r="F26" s="98">
        <v>0</v>
      </c>
      <c r="G26" s="98">
        <v>374.92696680278544</v>
      </c>
      <c r="H26" s="98">
        <v>412.84536900197151</v>
      </c>
      <c r="I26" s="98">
        <v>384.91815250233299</v>
      </c>
      <c r="J26" s="98">
        <v>360.62642678970519</v>
      </c>
      <c r="K26" s="98">
        <v>397.98837684405413</v>
      </c>
      <c r="L26" s="98">
        <v>407.60306365591157</v>
      </c>
      <c r="M26" s="98">
        <v>398.24110290327366</v>
      </c>
      <c r="N26" s="98">
        <v>526.51054763835305</v>
      </c>
      <c r="O26" s="98">
        <v>567.00607006410178</v>
      </c>
      <c r="P26" s="98">
        <v>524.2724453146584</v>
      </c>
      <c r="Q26" s="98">
        <v>726.61652699861429</v>
      </c>
      <c r="R26" s="98">
        <v>0</v>
      </c>
      <c r="S26" s="98">
        <v>991.21527332921789</v>
      </c>
      <c r="T26" s="98">
        <v>0</v>
      </c>
      <c r="U26" s="98">
        <v>0</v>
      </c>
      <c r="V26" s="98">
        <v>940.62533254653749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4.5818350869369731</v>
      </c>
      <c r="D27" s="98">
        <v>7.3092157962678668</v>
      </c>
      <c r="E27" s="98">
        <v>7.8080110515056056</v>
      </c>
      <c r="F27" s="98">
        <v>0</v>
      </c>
      <c r="G27" s="98">
        <v>8.8853540582739612</v>
      </c>
      <c r="H27" s="98">
        <v>9.106040577021016</v>
      </c>
      <c r="I27" s="98">
        <v>8.2434771875919353</v>
      </c>
      <c r="J27" s="98">
        <v>8.0011712273729412</v>
      </c>
      <c r="K27" s="98">
        <v>8.7323360045073706</v>
      </c>
      <c r="L27" s="98">
        <v>9.4886209845634397</v>
      </c>
      <c r="M27" s="98">
        <v>8.995333409222189</v>
      </c>
      <c r="N27" s="98">
        <v>8.7962464167668806</v>
      </c>
      <c r="O27" s="98">
        <v>11.555331522824906</v>
      </c>
      <c r="P27" s="98">
        <v>10.451547806034849</v>
      </c>
      <c r="Q27" s="98">
        <v>14.721723410827863</v>
      </c>
      <c r="R27" s="98">
        <v>0</v>
      </c>
      <c r="S27" s="98">
        <v>21.420408145866734</v>
      </c>
      <c r="T27" s="98">
        <v>0</v>
      </c>
      <c r="U27" s="98">
        <v>0</v>
      </c>
      <c r="V27" s="98">
        <v>20.807757839715052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319.14970988201696</v>
      </c>
      <c r="D28" s="122">
        <f t="shared" si="13"/>
        <v>136.0161838322997</v>
      </c>
      <c r="E28" s="122">
        <f t="shared" si="13"/>
        <v>73.807958324743737</v>
      </c>
      <c r="F28" s="122">
        <f t="shared" si="13"/>
        <v>0</v>
      </c>
      <c r="G28" s="122">
        <f t="shared" si="13"/>
        <v>36.159319112600457</v>
      </c>
      <c r="H28" s="122">
        <f t="shared" si="13"/>
        <v>61.661284012742371</v>
      </c>
      <c r="I28" s="122">
        <f t="shared" si="13"/>
        <v>191.78512635922704</v>
      </c>
      <c r="J28" s="122">
        <f t="shared" si="13"/>
        <v>188.84729361532246</v>
      </c>
      <c r="K28" s="122">
        <f t="shared" si="13"/>
        <v>287.20614056745319</v>
      </c>
      <c r="L28" s="122">
        <f t="shared" si="13"/>
        <v>428.89661939073568</v>
      </c>
      <c r="M28" s="122">
        <f t="shared" si="13"/>
        <v>231.33931199603518</v>
      </c>
      <c r="N28" s="122">
        <f t="shared" si="13"/>
        <v>442.94863444891752</v>
      </c>
      <c r="O28" s="122">
        <f t="shared" si="13"/>
        <v>247.84640347117386</v>
      </c>
      <c r="P28" s="122">
        <f t="shared" si="13"/>
        <v>106.5469023263289</v>
      </c>
      <c r="Q28" s="122">
        <f t="shared" si="13"/>
        <v>212.95770885121465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424.66988385987963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319.14970988201696</v>
      </c>
      <c r="D29" s="98">
        <f>IF(RES_hhdet_in_tes!D29=0,0,RES_hhdet_in_tes!D29*1000*11630/RES_hhdet_in_new!D26)</f>
        <v>136.0161838322997</v>
      </c>
      <c r="E29" s="98">
        <f>IF(RES_hhdet_in_tes!E29=0,0,RES_hhdet_in_tes!E29*1000*11630/RES_hhdet_in_new!E26)</f>
        <v>73.807958324743737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36.159319112600457</v>
      </c>
      <c r="H29" s="98">
        <f>IF(RES_hhdet_in_tes!H29=0,0,RES_hhdet_in_tes!H29*1000*11630/RES_hhdet_in_new!H26)</f>
        <v>61.661284012742371</v>
      </c>
      <c r="I29" s="98">
        <f>IF(RES_hhdet_in_tes!I29=0,0,RES_hhdet_in_tes!I29*1000*11630/RES_hhdet_in_new!I26)</f>
        <v>191.78512635922704</v>
      </c>
      <c r="J29" s="98">
        <f>IF(RES_hhdet_in_tes!J29=0,0,RES_hhdet_in_tes!J29*1000*11630/RES_hhdet_in_new!J26)</f>
        <v>188.84729361532246</v>
      </c>
      <c r="K29" s="98">
        <f>IF(RES_hhdet_in_tes!K29=0,0,RES_hhdet_in_tes!K29*1000*11630/RES_hhdet_in_new!K26)</f>
        <v>287.20614056745319</v>
      </c>
      <c r="L29" s="98">
        <f>IF(RES_hhdet_in_tes!L29=0,0,RES_hhdet_in_tes!L29*1000*11630/RES_hhdet_in_new!L26)</f>
        <v>428.89661939073568</v>
      </c>
      <c r="M29" s="98">
        <f>IF(RES_hhdet_in_tes!M29=0,0,RES_hhdet_in_tes!M29*1000*11630/RES_hhdet_in_new!M26)</f>
        <v>231.33931199603518</v>
      </c>
      <c r="N29" s="98">
        <f>IF(RES_hhdet_in_tes!N29=0,0,RES_hhdet_in_tes!N29*1000*11630/RES_hhdet_in_new!N26)</f>
        <v>442.94863444891752</v>
      </c>
      <c r="O29" s="98">
        <f>IF(RES_hhdet_in_tes!O29=0,0,RES_hhdet_in_tes!O29*1000*11630/RES_hhdet_in_new!O26)</f>
        <v>247.84640347117386</v>
      </c>
      <c r="P29" s="98">
        <f>IF(RES_hhdet_in_tes!P29=0,0,RES_hhdet_in_tes!P29*1000*11630/RES_hhdet_in_new!P26)</f>
        <v>106.5469023263289</v>
      </c>
      <c r="Q29" s="98">
        <f>IF(RES_hhdet_in_tes!Q29=0,0,RES_hhdet_in_tes!Q29*1000*11630/RES_hhdet_in_new!Q26)</f>
        <v>212.95770885121465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424.66988385987963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624.41530869978999</v>
      </c>
      <c r="D30" s="122">
        <v>764.43952689053617</v>
      </c>
      <c r="E30" s="122">
        <v>746.21983759968009</v>
      </c>
      <c r="F30" s="122">
        <v>0</v>
      </c>
      <c r="G30" s="122">
        <v>926.11012606302779</v>
      </c>
      <c r="H30" s="122">
        <v>953.76354067543184</v>
      </c>
      <c r="I30" s="122">
        <v>936.70134611502556</v>
      </c>
      <c r="J30" s="122">
        <v>924.48817442844211</v>
      </c>
      <c r="K30" s="122">
        <v>628.90064638566741</v>
      </c>
      <c r="L30" s="122">
        <v>842.51893919345878</v>
      </c>
      <c r="M30" s="122">
        <v>842.3471560280085</v>
      </c>
      <c r="N30" s="122">
        <v>738.17162450706701</v>
      </c>
      <c r="O30" s="122">
        <v>813.71530463053602</v>
      </c>
      <c r="P30" s="122">
        <v>807.08174077980209</v>
      </c>
      <c r="Q30" s="122">
        <v>847.9980216088295</v>
      </c>
      <c r="R30" s="122">
        <v>0</v>
      </c>
      <c r="S30" s="122">
        <v>865.67292160321324</v>
      </c>
      <c r="T30" s="122">
        <v>0</v>
      </c>
      <c r="U30" s="122">
        <v>0</v>
      </c>
      <c r="V30" s="122">
        <v>998.03577267358878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624.41530869978999</v>
      </c>
      <c r="D35" s="101">
        <v>764.27457924878559</v>
      </c>
      <c r="E35" s="101">
        <v>746.16954711032349</v>
      </c>
      <c r="F35" s="101">
        <v>0</v>
      </c>
      <c r="G35" s="101">
        <v>926.0719212874601</v>
      </c>
      <c r="H35" s="101">
        <v>953.75501070809014</v>
      </c>
      <c r="I35" s="101">
        <v>936.65950820288106</v>
      </c>
      <c r="J35" s="101">
        <v>924.39710424870668</v>
      </c>
      <c r="K35" s="101">
        <v>628.20546300254625</v>
      </c>
      <c r="L35" s="101">
        <v>837.64926358070079</v>
      </c>
      <c r="M35" s="101">
        <v>841.1497683134894</v>
      </c>
      <c r="N35" s="101">
        <v>736.41576345269038</v>
      </c>
      <c r="O35" s="101">
        <v>813.75801988690864</v>
      </c>
      <c r="P35" s="101">
        <v>808.95365990111509</v>
      </c>
      <c r="Q35" s="101">
        <v>850.7514447027072</v>
      </c>
      <c r="R35" s="101">
        <v>0</v>
      </c>
      <c r="S35" s="101">
        <v>865.67292160321324</v>
      </c>
      <c r="T35" s="101">
        <v>0</v>
      </c>
      <c r="U35" s="101">
        <v>0</v>
      </c>
      <c r="V35" s="101">
        <v>998.37825478941613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765.121765953161</v>
      </c>
      <c r="E36" s="104">
        <v>746.96222101399076</v>
      </c>
      <c r="F36" s="104">
        <v>0</v>
      </c>
      <c r="G36" s="104">
        <v>926.56858336983987</v>
      </c>
      <c r="H36" s="104">
        <v>953.88125422474718</v>
      </c>
      <c r="I36" s="104">
        <v>936.94110953462348</v>
      </c>
      <c r="J36" s="104">
        <v>924.9935729033707</v>
      </c>
      <c r="K36" s="104">
        <v>629.14552734366168</v>
      </c>
      <c r="L36" s="104">
        <v>842.66247766676076</v>
      </c>
      <c r="M36" s="104">
        <v>844.38478555372478</v>
      </c>
      <c r="N36" s="104">
        <v>739.14486167965367</v>
      </c>
      <c r="O36" s="104">
        <v>810.32147580873368</v>
      </c>
      <c r="P36" s="104">
        <v>802.25556067556352</v>
      </c>
      <c r="Q36" s="104">
        <v>842.04163695676755</v>
      </c>
      <c r="R36" s="104">
        <v>0</v>
      </c>
      <c r="S36" s="104">
        <v>0</v>
      </c>
      <c r="T36" s="104">
        <v>0</v>
      </c>
      <c r="U36" s="104">
        <v>0</v>
      </c>
      <c r="V36" s="104">
        <v>996.72292456291768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133.42770843972934</v>
      </c>
      <c r="E37" s="98">
        <v>130.13659788597732</v>
      </c>
      <c r="F37" s="98">
        <v>0</v>
      </c>
      <c r="G37" s="98">
        <v>161.60140897218844</v>
      </c>
      <c r="H37" s="98">
        <v>166.11510632026841</v>
      </c>
      <c r="I37" s="98">
        <v>162.64172380274124</v>
      </c>
      <c r="J37" s="98">
        <v>160.95685793362648</v>
      </c>
      <c r="K37" s="98">
        <v>282.65793379442675</v>
      </c>
      <c r="L37" s="98">
        <v>87.829328544729051</v>
      </c>
      <c r="M37" s="98">
        <v>147.65421775880583</v>
      </c>
      <c r="N37" s="98">
        <v>129.53270791597245</v>
      </c>
      <c r="O37" s="98">
        <v>104.51890013953705</v>
      </c>
      <c r="P37" s="98">
        <v>79.599734960530469</v>
      </c>
      <c r="Q37" s="98">
        <v>99.166505400093371</v>
      </c>
      <c r="R37" s="98">
        <v>0</v>
      </c>
      <c r="S37" s="98">
        <v>0</v>
      </c>
      <c r="T37" s="98">
        <v>0</v>
      </c>
      <c r="U37" s="98">
        <v>0</v>
      </c>
      <c r="V37" s="98">
        <v>147.85729745974172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631.69405751343174</v>
      </c>
      <c r="E38" s="98">
        <v>616.82562312801338</v>
      </c>
      <c r="F38" s="98">
        <v>0</v>
      </c>
      <c r="G38" s="98">
        <v>764.96717439765155</v>
      </c>
      <c r="H38" s="98">
        <v>787.76614790447877</v>
      </c>
      <c r="I38" s="98">
        <v>774.29938573188235</v>
      </c>
      <c r="J38" s="98">
        <v>764.03671496974403</v>
      </c>
      <c r="K38" s="98">
        <v>346.48759354923499</v>
      </c>
      <c r="L38" s="98">
        <v>754.8331491220315</v>
      </c>
      <c r="M38" s="98">
        <v>696.73056779491901</v>
      </c>
      <c r="N38" s="98">
        <v>609.61215376368125</v>
      </c>
      <c r="O38" s="98">
        <v>705.8025756691967</v>
      </c>
      <c r="P38" s="98">
        <v>722.65582571503296</v>
      </c>
      <c r="Q38" s="98">
        <v>742.87513155667421</v>
      </c>
      <c r="R38" s="98">
        <v>0</v>
      </c>
      <c r="S38" s="98">
        <v>0</v>
      </c>
      <c r="T38" s="98">
        <v>0</v>
      </c>
      <c r="U38" s="98">
        <v>0</v>
      </c>
      <c r="V38" s="98">
        <v>848.86562710317594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619.87885313451932</v>
      </c>
      <c r="D39" s="122">
        <v>635.81586046669815</v>
      </c>
      <c r="E39" s="122">
        <v>609.55823277893001</v>
      </c>
      <c r="F39" s="122">
        <v>0</v>
      </c>
      <c r="G39" s="122">
        <v>656.00089509459383</v>
      </c>
      <c r="H39" s="122">
        <v>580.37975473381005</v>
      </c>
      <c r="I39" s="122">
        <v>536.75266516244244</v>
      </c>
      <c r="J39" s="122">
        <v>607.34052817744612</v>
      </c>
      <c r="K39" s="122">
        <v>622.29517853629397</v>
      </c>
      <c r="L39" s="122">
        <v>660.68339407728615</v>
      </c>
      <c r="M39" s="122">
        <v>620.92154807608222</v>
      </c>
      <c r="N39" s="122">
        <v>561.21975538421202</v>
      </c>
      <c r="O39" s="122">
        <v>635.17165975698845</v>
      </c>
      <c r="P39" s="122">
        <v>593.79506065173939</v>
      </c>
      <c r="Q39" s="122">
        <v>638.31099068125229</v>
      </c>
      <c r="R39" s="122">
        <v>0</v>
      </c>
      <c r="S39" s="122">
        <v>561.83636314709258</v>
      </c>
      <c r="T39" s="122">
        <v>0</v>
      </c>
      <c r="U39" s="122">
        <v>0</v>
      </c>
      <c r="V39" s="122">
        <v>488.66942628302269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652.91519538702516</v>
      </c>
      <c r="D40" s="98">
        <v>629.91834378402677</v>
      </c>
      <c r="E40" s="98">
        <v>576.58386453381354</v>
      </c>
      <c r="F40" s="98">
        <v>0</v>
      </c>
      <c r="G40" s="98">
        <v>656.3068303926301</v>
      </c>
      <c r="H40" s="98">
        <v>572.53112969896824</v>
      </c>
      <c r="I40" s="98">
        <v>534.88928883183883</v>
      </c>
      <c r="J40" s="98">
        <v>614.96387624069428</v>
      </c>
      <c r="K40" s="98">
        <v>661.02790087267101</v>
      </c>
      <c r="L40" s="98">
        <v>623.61913508041971</v>
      </c>
      <c r="M40" s="98">
        <v>582.95967226026994</v>
      </c>
      <c r="N40" s="98">
        <v>585.26221887559996</v>
      </c>
      <c r="O40" s="98">
        <v>636.77811461443741</v>
      </c>
      <c r="P40" s="98">
        <v>595.81425097750025</v>
      </c>
      <c r="Q40" s="98">
        <v>629.38226116914234</v>
      </c>
      <c r="R40" s="98">
        <v>0</v>
      </c>
      <c r="S40" s="98">
        <v>561.83636314709258</v>
      </c>
      <c r="T40" s="98">
        <v>0</v>
      </c>
      <c r="U40" s="98">
        <v>0</v>
      </c>
      <c r="V40" s="98">
        <v>480.58964025265533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482.41096231714772</v>
      </c>
      <c r="D41" s="33">
        <v>645.54901395367199</v>
      </c>
      <c r="E41" s="33">
        <v>672.32523198235378</v>
      </c>
      <c r="F41" s="33">
        <v>0</v>
      </c>
      <c r="G41" s="33">
        <v>654.76015749700218</v>
      </c>
      <c r="H41" s="33">
        <v>625.33097084244946</v>
      </c>
      <c r="I41" s="33">
        <v>565.94556100856551</v>
      </c>
      <c r="J41" s="33">
        <v>537.98923676872994</v>
      </c>
      <c r="K41" s="33">
        <v>498.04865363908431</v>
      </c>
      <c r="L41" s="33">
        <v>720.43796121350874</v>
      </c>
      <c r="M41" s="33">
        <v>706.31932070853384</v>
      </c>
      <c r="N41" s="33">
        <v>429.61890258924734</v>
      </c>
      <c r="O41" s="33">
        <v>631.01568259392775</v>
      </c>
      <c r="P41" s="33">
        <v>590.2706557195022</v>
      </c>
      <c r="Q41" s="33">
        <v>661.56721638721308</v>
      </c>
      <c r="R41" s="33">
        <v>0</v>
      </c>
      <c r="S41" s="33">
        <v>0</v>
      </c>
      <c r="T41" s="33">
        <v>0</v>
      </c>
      <c r="U41" s="33">
        <v>0</v>
      </c>
      <c r="V41" s="33">
        <v>511.83147957007571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1796.1511902738901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1930.0727986927234</v>
      </c>
      <c r="I43" s="117">
        <f t="shared" si="14"/>
        <v>2065.0702221991355</v>
      </c>
      <c r="J43" s="117">
        <f t="shared" si="14"/>
        <v>2132.5549369688101</v>
      </c>
      <c r="K43" s="117">
        <f t="shared" si="14"/>
        <v>1957.6189915618513</v>
      </c>
      <c r="L43" s="117">
        <f t="shared" si="14"/>
        <v>2390.4942456584108</v>
      </c>
      <c r="M43" s="117">
        <f t="shared" si="14"/>
        <v>2176.0309846335931</v>
      </c>
      <c r="N43" s="117">
        <f t="shared" si="14"/>
        <v>2285.8157457153347</v>
      </c>
      <c r="O43" s="117">
        <f t="shared" si="14"/>
        <v>2284.9812562039206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2718.3074017569866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241.94639605393331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394.97967123304869</v>
      </c>
      <c r="I44" s="122">
        <f t="shared" si="17"/>
        <v>393.04805316485647</v>
      </c>
      <c r="J44" s="122">
        <f t="shared" si="17"/>
        <v>398.89899358169271</v>
      </c>
      <c r="K44" s="122">
        <f t="shared" si="17"/>
        <v>406.54691425642261</v>
      </c>
      <c r="L44" s="122">
        <f t="shared" si="17"/>
        <v>444.60927427256519</v>
      </c>
      <c r="M44" s="122">
        <f t="shared" si="17"/>
        <v>470.10427580702606</v>
      </c>
      <c r="N44" s="122">
        <f t="shared" si="17"/>
        <v>522.79044862749186</v>
      </c>
      <c r="O44" s="122">
        <f t="shared" si="17"/>
        <v>561.42762465262751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714.3887868610027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237.20514816796381</v>
      </c>
      <c r="D45" s="98">
        <v>0</v>
      </c>
      <c r="E45" s="98">
        <v>0</v>
      </c>
      <c r="F45" s="98">
        <v>0</v>
      </c>
      <c r="G45" s="98">
        <v>0</v>
      </c>
      <c r="H45" s="98">
        <v>386.45570180980343</v>
      </c>
      <c r="I45" s="98">
        <v>384.80695735281785</v>
      </c>
      <c r="J45" s="98">
        <v>390.24077274515622</v>
      </c>
      <c r="K45" s="98">
        <v>397.81830972576381</v>
      </c>
      <c r="L45" s="98">
        <v>434.49464229798951</v>
      </c>
      <c r="M45" s="98">
        <v>459.72027201729594</v>
      </c>
      <c r="N45" s="98">
        <v>514.19987279036548</v>
      </c>
      <c r="O45" s="98">
        <v>550.21449790214126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698.9276705035038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4.7412478859695</v>
      </c>
      <c r="D46" s="98">
        <v>0</v>
      </c>
      <c r="E46" s="98">
        <v>0</v>
      </c>
      <c r="F46" s="98">
        <v>0</v>
      </c>
      <c r="G46" s="98">
        <v>0</v>
      </c>
      <c r="H46" s="98">
        <v>8.5239694232452425</v>
      </c>
      <c r="I46" s="98">
        <v>8.241095812038612</v>
      </c>
      <c r="J46" s="98">
        <v>8.6582208365364899</v>
      </c>
      <c r="K46" s="98">
        <v>8.7286045306587994</v>
      </c>
      <c r="L46" s="98">
        <v>10.114631974575676</v>
      </c>
      <c r="M46" s="98">
        <v>10.384003789730119</v>
      </c>
      <c r="N46" s="98">
        <v>8.5905758371264263</v>
      </c>
      <c r="O46" s="98">
        <v>11.213126750486307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15.461116357498845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308.84383383374347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198.59406575659605</v>
      </c>
      <c r="J47" s="122">
        <f t="shared" si="20"/>
        <v>201.89997420344034</v>
      </c>
      <c r="K47" s="122">
        <f t="shared" si="20"/>
        <v>299.49303428156878</v>
      </c>
      <c r="L47" s="122">
        <f t="shared" si="20"/>
        <v>443.47534219897341</v>
      </c>
      <c r="M47" s="122">
        <f t="shared" si="20"/>
        <v>242.05424664763723</v>
      </c>
      <c r="N47" s="122">
        <f t="shared" si="20"/>
        <v>464.34104008991648</v>
      </c>
      <c r="O47" s="122">
        <f t="shared" si="20"/>
        <v>274.66010653190557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516.73118735397941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308.84383383374347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198.59406575659605</v>
      </c>
      <c r="J48" s="98">
        <f>IF(RES_hhdet_in_tes!J48=0,0,RES_hhdet_in_tes!J48*1000*11630/RES_hhdet_in_new!J45)</f>
        <v>201.89997420344034</v>
      </c>
      <c r="K48" s="98">
        <f>IF(RES_hhdet_in_tes!K48=0,0,RES_hhdet_in_tes!K48*1000*11630/RES_hhdet_in_new!K45)</f>
        <v>299.49303428156878</v>
      </c>
      <c r="L48" s="98">
        <f>IF(RES_hhdet_in_tes!L48=0,0,RES_hhdet_in_tes!L48*1000*11630/RES_hhdet_in_new!L45)</f>
        <v>443.47534219897341</v>
      </c>
      <c r="M48" s="98">
        <f>IF(RES_hhdet_in_tes!M48=0,0,RES_hhdet_in_tes!M48*1000*11630/RES_hhdet_in_new!M45)</f>
        <v>242.05424664763723</v>
      </c>
      <c r="N48" s="98">
        <f>IF(RES_hhdet_in_tes!N48=0,0,RES_hhdet_in_tes!N48*1000*11630/RES_hhdet_in_new!N45)</f>
        <v>464.34104008991648</v>
      </c>
      <c r="O48" s="98">
        <f>IF(RES_hhdet_in_tes!O48=0,0,RES_hhdet_in_tes!O48*1000*11630/RES_hhdet_in_new!O45)</f>
        <v>274.66010653190557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516.73118735397941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624.41530869979022</v>
      </c>
      <c r="D49" s="122">
        <v>0</v>
      </c>
      <c r="E49" s="122">
        <v>0</v>
      </c>
      <c r="F49" s="122">
        <v>0</v>
      </c>
      <c r="G49" s="122">
        <v>0</v>
      </c>
      <c r="H49" s="122">
        <v>953.76202423679308</v>
      </c>
      <c r="I49" s="122">
        <v>936.70116520461784</v>
      </c>
      <c r="J49" s="122">
        <v>924.48955689017919</v>
      </c>
      <c r="K49" s="122">
        <v>628.89920032379734</v>
      </c>
      <c r="L49" s="122">
        <v>842.48343430654427</v>
      </c>
      <c r="M49" s="122">
        <v>842.36289977857768</v>
      </c>
      <c r="N49" s="122">
        <v>738.1834748042462</v>
      </c>
      <c r="O49" s="122">
        <v>813.70927458083543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998.07728565732532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624.41530869979022</v>
      </c>
      <c r="D54" s="101">
        <v>0</v>
      </c>
      <c r="E54" s="101">
        <v>0</v>
      </c>
      <c r="F54" s="101">
        <v>0</v>
      </c>
      <c r="G54" s="101">
        <v>0</v>
      </c>
      <c r="H54" s="101">
        <v>953.75501070808991</v>
      </c>
      <c r="I54" s="101">
        <v>936.65950820288083</v>
      </c>
      <c r="J54" s="101">
        <v>924.39710424870634</v>
      </c>
      <c r="K54" s="101">
        <v>628.20546300254625</v>
      </c>
      <c r="L54" s="101">
        <v>837.64926358070056</v>
      </c>
      <c r="M54" s="101">
        <v>841.14976831348929</v>
      </c>
      <c r="N54" s="101">
        <v>736.41576345269016</v>
      </c>
      <c r="O54" s="101">
        <v>813.75801988690887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998.37825478941579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953.88125422474695</v>
      </c>
      <c r="I55" s="104">
        <v>936.94110953462371</v>
      </c>
      <c r="J55" s="104">
        <v>924.99357290337036</v>
      </c>
      <c r="K55" s="104">
        <v>629.14552734366191</v>
      </c>
      <c r="L55" s="104">
        <v>842.66247766676076</v>
      </c>
      <c r="M55" s="104">
        <v>844.38478555372478</v>
      </c>
      <c r="N55" s="104">
        <v>739.14486167965401</v>
      </c>
      <c r="O55" s="104">
        <v>810.32147580873357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996.72292456291757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166.11510632026844</v>
      </c>
      <c r="I56" s="98">
        <v>162.64172380274121</v>
      </c>
      <c r="J56" s="98">
        <v>160.95685793362648</v>
      </c>
      <c r="K56" s="98">
        <v>282.6579337944267</v>
      </c>
      <c r="L56" s="98">
        <v>87.829328544729023</v>
      </c>
      <c r="M56" s="98">
        <v>147.65421775880586</v>
      </c>
      <c r="N56" s="98">
        <v>129.53270791597248</v>
      </c>
      <c r="O56" s="98">
        <v>104.51890013953707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147.85729745974169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787.76614790447854</v>
      </c>
      <c r="I57" s="98">
        <v>774.29938573188247</v>
      </c>
      <c r="J57" s="98">
        <v>764.03671496974391</v>
      </c>
      <c r="K57" s="98">
        <v>346.48759354923504</v>
      </c>
      <c r="L57" s="98">
        <v>754.83314912203184</v>
      </c>
      <c r="M57" s="98">
        <v>696.73056779491901</v>
      </c>
      <c r="N57" s="98">
        <v>609.61215376368148</v>
      </c>
      <c r="O57" s="98">
        <v>705.80257566919659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848.86562710317594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620.94565168642316</v>
      </c>
      <c r="D58" s="122">
        <v>0</v>
      </c>
      <c r="E58" s="122">
        <v>0</v>
      </c>
      <c r="F58" s="122">
        <v>0</v>
      </c>
      <c r="G58" s="122">
        <v>0</v>
      </c>
      <c r="H58" s="122">
        <v>581.33110322288167</v>
      </c>
      <c r="I58" s="122">
        <v>536.72693807306518</v>
      </c>
      <c r="J58" s="122">
        <v>607.26641229349798</v>
      </c>
      <c r="K58" s="122">
        <v>622.67984270006241</v>
      </c>
      <c r="L58" s="122">
        <v>659.9261948803279</v>
      </c>
      <c r="M58" s="122">
        <v>621.50956240035225</v>
      </c>
      <c r="N58" s="122">
        <v>560.50078219368027</v>
      </c>
      <c r="O58" s="122">
        <v>635.18425043855189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489.11014188467908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652.91519538702516</v>
      </c>
      <c r="D59" s="98">
        <v>0</v>
      </c>
      <c r="E59" s="98">
        <v>0</v>
      </c>
      <c r="F59" s="98">
        <v>0</v>
      </c>
      <c r="G59" s="98">
        <v>0</v>
      </c>
      <c r="H59" s="98">
        <v>572.53112969896813</v>
      </c>
      <c r="I59" s="98">
        <v>534.88928883183883</v>
      </c>
      <c r="J59" s="98">
        <v>614.96387624069439</v>
      </c>
      <c r="K59" s="98">
        <v>661.02790087267101</v>
      </c>
      <c r="L59" s="98">
        <v>623.6191350804196</v>
      </c>
      <c r="M59" s="98">
        <v>582.95967226026971</v>
      </c>
      <c r="N59" s="98">
        <v>585.26221887560007</v>
      </c>
      <c r="O59" s="98">
        <v>636.77811461443764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480.58964025265539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482.41096231714778</v>
      </c>
      <c r="D60" s="33">
        <v>0</v>
      </c>
      <c r="E60" s="33">
        <v>0</v>
      </c>
      <c r="F60" s="33">
        <v>0</v>
      </c>
      <c r="G60" s="33">
        <v>0</v>
      </c>
      <c r="H60" s="33">
        <v>625.33097084244935</v>
      </c>
      <c r="I60" s="33">
        <v>565.94556100856562</v>
      </c>
      <c r="J60" s="33">
        <v>537.98923676872994</v>
      </c>
      <c r="K60" s="33">
        <v>498.04865363908425</v>
      </c>
      <c r="L60" s="33">
        <v>720.43796121350863</v>
      </c>
      <c r="M60" s="33">
        <v>706.31932070853395</v>
      </c>
      <c r="N60" s="33">
        <v>429.61890258924717</v>
      </c>
      <c r="O60" s="33">
        <v>631.01568259392786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511.83147957007571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0</v>
      </c>
      <c r="I67" s="98">
        <f>IF(RES_hhdet_in_tes!I67=0,0,RES_hhdet_in_tes!I67*1000*11630/RES_hhdet_in_new!I64)</f>
        <v>0</v>
      </c>
      <c r="J67" s="98">
        <f>IF(RES_hhdet_in_tes!J67=0,0,RES_hhdet_in_tes!J67*1000*11630/RES_hhdet_in_new!J64)</f>
        <v>0</v>
      </c>
      <c r="K67" s="98">
        <f>IF(RES_hhdet_in_tes!K67=0,0,RES_hhdet_in_tes!K67*1000*11630/RES_hhdet_in_new!K64)</f>
        <v>0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0</v>
      </c>
      <c r="Q67" s="98">
        <f>IF(RES_hhdet_in_tes!Q67=0,0,RES_hhdet_in_tes!Q67*1000*11630/RES_hhdet_in_new!Q64)</f>
        <v>0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2625.924739805394</v>
      </c>
      <c r="M81" s="117">
        <f t="shared" si="28"/>
        <v>2204.5322358126937</v>
      </c>
      <c r="N81" s="117">
        <f t="shared" si="28"/>
        <v>2319.641896286098</v>
      </c>
      <c r="O81" s="117">
        <f t="shared" si="28"/>
        <v>2198.3839077821285</v>
      </c>
      <c r="P81" s="117">
        <f t="shared" si="28"/>
        <v>2095.3750116599376</v>
      </c>
      <c r="Q81" s="117">
        <f t="shared" si="28"/>
        <v>0</v>
      </c>
      <c r="R81" s="117">
        <f t="shared" ref="R81:V81" si="29">R82+R85+R87+R100</f>
        <v>2205.5971261963209</v>
      </c>
      <c r="S81" s="117">
        <f t="shared" si="29"/>
        <v>0</v>
      </c>
      <c r="T81" s="117">
        <f t="shared" si="29"/>
        <v>2537.5018494387969</v>
      </c>
      <c r="U81" s="117">
        <f t="shared" si="29"/>
        <v>2737.0013325816849</v>
      </c>
      <c r="V81" s="117">
        <f t="shared" si="29"/>
        <v>0</v>
      </c>
      <c r="W81" s="117">
        <f t="shared" ref="W81" si="30">W82+W85+W87+W100</f>
        <v>4618.2812245803225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693.12225946359956</v>
      </c>
      <c r="M82" s="122">
        <f t="shared" si="31"/>
        <v>509.27038912716489</v>
      </c>
      <c r="N82" s="122">
        <f t="shared" si="31"/>
        <v>577.19437623421868</v>
      </c>
      <c r="O82" s="122">
        <f t="shared" si="31"/>
        <v>507.49351920665453</v>
      </c>
      <c r="P82" s="122">
        <f t="shared" si="31"/>
        <v>588.50844211287176</v>
      </c>
      <c r="Q82" s="122">
        <f t="shared" si="31"/>
        <v>0</v>
      </c>
      <c r="R82" s="122">
        <f t="shared" ref="R82:V82" si="32">SUM(R83:R84)</f>
        <v>580.04590107908939</v>
      </c>
      <c r="S82" s="122">
        <f t="shared" si="32"/>
        <v>0</v>
      </c>
      <c r="T82" s="122">
        <f t="shared" si="32"/>
        <v>705.9826966912027</v>
      </c>
      <c r="U82" s="122">
        <f t="shared" si="32"/>
        <v>874.37635033390109</v>
      </c>
      <c r="V82" s="122">
        <f t="shared" si="32"/>
        <v>0</v>
      </c>
      <c r="W82" s="122">
        <f t="shared" ref="W82" si="33">SUM(W83:W84)</f>
        <v>885.9340999637775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686.72770603340223</v>
      </c>
      <c r="M83" s="98">
        <v>504.71029988530722</v>
      </c>
      <c r="N83" s="98">
        <v>573.36277945658549</v>
      </c>
      <c r="O83" s="98">
        <v>503.38997369739263</v>
      </c>
      <c r="P83" s="98">
        <v>583.85272183727841</v>
      </c>
      <c r="Q83" s="98">
        <v>0</v>
      </c>
      <c r="R83" s="98">
        <v>575.41057643666261</v>
      </c>
      <c r="S83" s="98">
        <v>0</v>
      </c>
      <c r="T83" s="98">
        <v>699.014294371299</v>
      </c>
      <c r="U83" s="98">
        <v>866.44087079238318</v>
      </c>
      <c r="V83" s="98">
        <v>0</v>
      </c>
      <c r="W83" s="98">
        <v>878.1223733145755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6.3945534301973579</v>
      </c>
      <c r="M84" s="98">
        <v>4.5600892418576455</v>
      </c>
      <c r="N84" s="98">
        <v>3.8315967776331816</v>
      </c>
      <c r="O84" s="98">
        <v>4.1035455092619184</v>
      </c>
      <c r="P84" s="98">
        <v>4.6557202755933345</v>
      </c>
      <c r="Q84" s="98">
        <v>0</v>
      </c>
      <c r="R84" s="98">
        <v>4.6353246424267969</v>
      </c>
      <c r="S84" s="98">
        <v>0</v>
      </c>
      <c r="T84" s="98">
        <v>6.9684023199037251</v>
      </c>
      <c r="U84" s="98">
        <v>7.9354795415179336</v>
      </c>
      <c r="V84" s="98">
        <v>0</v>
      </c>
      <c r="W84" s="98">
        <v>7.8117266492020212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429.61283502237933</v>
      </c>
      <c r="M85" s="122">
        <f t="shared" si="34"/>
        <v>231.95786630618502</v>
      </c>
      <c r="N85" s="122">
        <f t="shared" si="34"/>
        <v>443.03239931927487</v>
      </c>
      <c r="O85" s="122">
        <f t="shared" si="34"/>
        <v>242.04421888124176</v>
      </c>
      <c r="P85" s="122">
        <f t="shared" si="34"/>
        <v>105.98539032460913</v>
      </c>
      <c r="Q85" s="122">
        <f t="shared" si="34"/>
        <v>0</v>
      </c>
      <c r="R85" s="122">
        <f t="shared" si="34"/>
        <v>145.15312771002229</v>
      </c>
      <c r="S85" s="122">
        <f t="shared" si="34"/>
        <v>0</v>
      </c>
      <c r="T85" s="122">
        <f t="shared" si="34"/>
        <v>267.08964432681603</v>
      </c>
      <c r="U85" s="122">
        <f t="shared" si="34"/>
        <v>309.47153574749916</v>
      </c>
      <c r="V85" s="122">
        <f t="shared" si="34"/>
        <v>0</v>
      </c>
      <c r="W85" s="122">
        <f t="shared" si="34"/>
        <v>2463.4098407697984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0</v>
      </c>
      <c r="F86" s="98">
        <f>IF(RES_hhdet_in_tes!F86=0,0,RES_hhdet_in_tes!F86*1000*11630/RES_hhdet_in_new!F83)</f>
        <v>0</v>
      </c>
      <c r="G86" s="98">
        <f>IF(RES_hhdet_in_tes!G86=0,0,RES_hhdet_in_tes!G86*1000*11630/RES_hhdet_in_new!G83)</f>
        <v>0</v>
      </c>
      <c r="H86" s="98">
        <f>IF(RES_hhdet_in_tes!H86=0,0,RES_hhdet_in_tes!H86*1000*11630/RES_hhdet_in_new!H83)</f>
        <v>0</v>
      </c>
      <c r="I86" s="98">
        <f>IF(RES_hhdet_in_tes!I86=0,0,RES_hhdet_in_tes!I86*1000*11630/RES_hhdet_in_new!I83)</f>
        <v>0</v>
      </c>
      <c r="J86" s="98">
        <f>IF(RES_hhdet_in_tes!J86=0,0,RES_hhdet_in_tes!J86*1000*11630/RES_hhdet_in_new!J83)</f>
        <v>0</v>
      </c>
      <c r="K86" s="98">
        <f>IF(RES_hhdet_in_tes!K86=0,0,RES_hhdet_in_tes!K86*1000*11630/RES_hhdet_in_new!K83)</f>
        <v>0</v>
      </c>
      <c r="L86" s="98">
        <f>IF(RES_hhdet_in_tes!L86=0,0,RES_hhdet_in_tes!L86*1000*11630/RES_hhdet_in_new!L83)</f>
        <v>429.61283502237933</v>
      </c>
      <c r="M86" s="98">
        <f>IF(RES_hhdet_in_tes!M86=0,0,RES_hhdet_in_tes!M86*1000*11630/RES_hhdet_in_new!M83)</f>
        <v>231.95786630618502</v>
      </c>
      <c r="N86" s="98">
        <f>IF(RES_hhdet_in_tes!N86=0,0,RES_hhdet_in_tes!N86*1000*11630/RES_hhdet_in_new!N83)</f>
        <v>443.03239931927487</v>
      </c>
      <c r="O86" s="98">
        <f>IF(RES_hhdet_in_tes!O86=0,0,RES_hhdet_in_tes!O86*1000*11630/RES_hhdet_in_new!O83)</f>
        <v>242.04421888124176</v>
      </c>
      <c r="P86" s="98">
        <f>IF(RES_hhdet_in_tes!P86=0,0,RES_hhdet_in_tes!P86*1000*11630/RES_hhdet_in_new!P83)</f>
        <v>105.98539032460913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145.15312771002229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267.08964432681603</v>
      </c>
      <c r="U86" s="98">
        <f>IF(RES_hhdet_in_tes!U86=0,0,RES_hhdet_in_tes!U86*1000*11630/RES_hhdet_in_new!U83)</f>
        <v>309.47153574749916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2463.4098407697984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842.51706481098392</v>
      </c>
      <c r="M87" s="122">
        <v>842.34689768795079</v>
      </c>
      <c r="N87" s="122">
        <v>738.17047865157019</v>
      </c>
      <c r="O87" s="122">
        <v>813.70074415227248</v>
      </c>
      <c r="P87" s="122">
        <v>807.08278106604644</v>
      </c>
      <c r="Q87" s="122">
        <v>0</v>
      </c>
      <c r="R87" s="122">
        <v>823.86430219174451</v>
      </c>
      <c r="S87" s="122">
        <v>0</v>
      </c>
      <c r="T87" s="122">
        <v>1028.3869363255949</v>
      </c>
      <c r="U87" s="122">
        <v>1045.1377374245415</v>
      </c>
      <c r="V87" s="122">
        <v>0</v>
      </c>
      <c r="W87" s="122">
        <v>813.53090399990401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837.64926358070056</v>
      </c>
      <c r="M96" s="101">
        <v>841.1497683134894</v>
      </c>
      <c r="N96" s="101">
        <v>736.41576345269027</v>
      </c>
      <c r="O96" s="101">
        <v>813.75801988690864</v>
      </c>
      <c r="P96" s="101">
        <v>808.95365990111486</v>
      </c>
      <c r="Q96" s="101">
        <v>0</v>
      </c>
      <c r="R96" s="101">
        <v>826.94683028735471</v>
      </c>
      <c r="S96" s="101">
        <v>0</v>
      </c>
      <c r="T96" s="101">
        <v>1027.5567737335393</v>
      </c>
      <c r="U96" s="101">
        <v>1045.2117304632384</v>
      </c>
      <c r="V96" s="101">
        <v>0</v>
      </c>
      <c r="W96" s="101">
        <v>813.53090399990401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842.66247766676088</v>
      </c>
      <c r="M97" s="104">
        <v>844.38478555372456</v>
      </c>
      <c r="N97" s="104">
        <v>739.1448616796539</v>
      </c>
      <c r="O97" s="104">
        <v>810.32147580873357</v>
      </c>
      <c r="P97" s="104">
        <v>802.2555606755634</v>
      </c>
      <c r="Q97" s="104">
        <v>0</v>
      </c>
      <c r="R97" s="104">
        <v>820.63017435372706</v>
      </c>
      <c r="S97" s="104">
        <v>0</v>
      </c>
      <c r="T97" s="104">
        <v>1029.7086425576836</v>
      </c>
      <c r="U97" s="104">
        <v>1044.8004999212494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87.829328544729037</v>
      </c>
      <c r="M98" s="98">
        <v>147.65421775880583</v>
      </c>
      <c r="N98" s="98">
        <v>129.53270791597248</v>
      </c>
      <c r="O98" s="98">
        <v>104.51890013953707</v>
      </c>
      <c r="P98" s="98">
        <v>79.599734960530469</v>
      </c>
      <c r="Q98" s="98">
        <v>0</v>
      </c>
      <c r="R98" s="98">
        <v>81.28428185011542</v>
      </c>
      <c r="S98" s="98">
        <v>0</v>
      </c>
      <c r="T98" s="98">
        <v>257.23232710794184</v>
      </c>
      <c r="U98" s="98">
        <v>230.88904077978125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754.83314912203184</v>
      </c>
      <c r="M99" s="98">
        <v>696.73056779491878</v>
      </c>
      <c r="N99" s="98">
        <v>609.61215376368136</v>
      </c>
      <c r="O99" s="98">
        <v>705.80257566919659</v>
      </c>
      <c r="P99" s="98">
        <v>722.65582571503296</v>
      </c>
      <c r="Q99" s="98">
        <v>0</v>
      </c>
      <c r="R99" s="98">
        <v>739.34589250361171</v>
      </c>
      <c r="S99" s="98">
        <v>0</v>
      </c>
      <c r="T99" s="98">
        <v>772.47631544974172</v>
      </c>
      <c r="U99" s="98">
        <v>813.91145914146807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660.67258050843088</v>
      </c>
      <c r="M100" s="122">
        <v>620.95708269139288</v>
      </c>
      <c r="N100" s="122">
        <v>561.24464208103427</v>
      </c>
      <c r="O100" s="122">
        <v>635.14542554195987</v>
      </c>
      <c r="P100" s="122">
        <v>593.79839815641014</v>
      </c>
      <c r="Q100" s="122">
        <v>0</v>
      </c>
      <c r="R100" s="122">
        <v>656.53379521546469</v>
      </c>
      <c r="S100" s="122">
        <v>0</v>
      </c>
      <c r="T100" s="122">
        <v>536.042572095183</v>
      </c>
      <c r="U100" s="122">
        <v>508.01570907574342</v>
      </c>
      <c r="V100" s="122">
        <v>0</v>
      </c>
      <c r="W100" s="122">
        <v>455.4063798468427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623.6191350804196</v>
      </c>
      <c r="M102" s="98">
        <v>582.95967226026971</v>
      </c>
      <c r="N102" s="98">
        <v>585.26221887560018</v>
      </c>
      <c r="O102" s="98">
        <v>636.77811461443764</v>
      </c>
      <c r="P102" s="98">
        <v>595.81425097750036</v>
      </c>
      <c r="Q102" s="98">
        <v>0</v>
      </c>
      <c r="R102" s="98">
        <v>600.31376792646961</v>
      </c>
      <c r="S102" s="98">
        <v>0</v>
      </c>
      <c r="T102" s="98">
        <v>544.43672614291177</v>
      </c>
      <c r="U102" s="98">
        <v>498.68728560179841</v>
      </c>
      <c r="V102" s="98">
        <v>0</v>
      </c>
      <c r="W102" s="98">
        <v>459.56421806090265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720.43796121350874</v>
      </c>
      <c r="M103" s="33">
        <v>706.31932070853395</v>
      </c>
      <c r="N103" s="33">
        <v>429.61890258924728</v>
      </c>
      <c r="O103" s="33">
        <v>631.01568259392786</v>
      </c>
      <c r="P103" s="33">
        <v>590.27065571950243</v>
      </c>
      <c r="Q103" s="33">
        <v>0</v>
      </c>
      <c r="R103" s="33">
        <v>860.5916720421875</v>
      </c>
      <c r="S103" s="33">
        <v>0</v>
      </c>
      <c r="T103" s="33">
        <v>509.98571890535862</v>
      </c>
      <c r="U103" s="33">
        <v>536.13054093471681</v>
      </c>
      <c r="V103" s="33">
        <v>0</v>
      </c>
      <c r="W103" s="33">
        <v>442.41313542790544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4644.0661522708579</v>
      </c>
      <c r="D143" s="117">
        <f t="shared" si="49"/>
        <v>3031.830900866993</v>
      </c>
      <c r="E143" s="117">
        <f t="shared" si="49"/>
        <v>2488.9978401930503</v>
      </c>
      <c r="F143" s="117">
        <f t="shared" si="49"/>
        <v>3349.7197069966514</v>
      </c>
      <c r="G143" s="117">
        <f t="shared" si="49"/>
        <v>2382.8408126197219</v>
      </c>
      <c r="H143" s="117">
        <f t="shared" si="49"/>
        <v>2644.3177817351598</v>
      </c>
      <c r="I143" s="117">
        <f t="shared" si="49"/>
        <v>3710.8514496048374</v>
      </c>
      <c r="J143" s="117">
        <f t="shared" si="49"/>
        <v>3773.1164948552064</v>
      </c>
      <c r="K143" s="117">
        <f t="shared" si="49"/>
        <v>4218.4109615120242</v>
      </c>
      <c r="L143" s="117">
        <f t="shared" si="49"/>
        <v>5078.6372878308857</v>
      </c>
      <c r="M143" s="117">
        <f t="shared" si="49"/>
        <v>4091.7013789706662</v>
      </c>
      <c r="N143" s="117">
        <f t="shared" si="49"/>
        <v>5895.6072577969098</v>
      </c>
      <c r="O143" s="117">
        <f t="shared" si="49"/>
        <v>4269.5767311506634</v>
      </c>
      <c r="P143" s="117">
        <f t="shared" si="49"/>
        <v>2930.9833669055702</v>
      </c>
      <c r="Q143" s="117">
        <f t="shared" si="49"/>
        <v>4146.2972079920964</v>
      </c>
      <c r="R143" s="117">
        <f t="shared" ref="R143:V143" si="50">R144+R146+R148+R157</f>
        <v>3641.9137606391701</v>
      </c>
      <c r="S143" s="117">
        <f t="shared" si="50"/>
        <v>5855.5499954874431</v>
      </c>
      <c r="T143" s="117">
        <f t="shared" si="50"/>
        <v>4656.8059061282484</v>
      </c>
      <c r="U143" s="117">
        <f t="shared" si="50"/>
        <v>5315.0609238296611</v>
      </c>
      <c r="V143" s="117">
        <f t="shared" si="50"/>
        <v>6247.482428684667</v>
      </c>
      <c r="W143" s="117">
        <f t="shared" ref="W143" si="51">W144+W146+W148+W157</f>
        <v>9003.9567076608964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206.96400003190146</v>
      </c>
      <c r="D144" s="122">
        <f t="shared" si="52"/>
        <v>281.75153214816589</v>
      </c>
      <c r="E144" s="122">
        <f t="shared" si="52"/>
        <v>421.80838681960756</v>
      </c>
      <c r="F144" s="122">
        <f t="shared" si="52"/>
        <v>391.52855698885276</v>
      </c>
      <c r="G144" s="122">
        <f t="shared" si="52"/>
        <v>357.18086105463954</v>
      </c>
      <c r="H144" s="122">
        <f t="shared" si="52"/>
        <v>406.81944249341745</v>
      </c>
      <c r="I144" s="122">
        <f t="shared" si="52"/>
        <v>430.77631703705708</v>
      </c>
      <c r="J144" s="122">
        <f t="shared" si="52"/>
        <v>390.19679604866622</v>
      </c>
      <c r="K144" s="122">
        <f t="shared" si="52"/>
        <v>332.9582737012305</v>
      </c>
      <c r="L144" s="122">
        <f t="shared" si="52"/>
        <v>490.20383579571228</v>
      </c>
      <c r="M144" s="122">
        <f t="shared" si="52"/>
        <v>462.66173503882828</v>
      </c>
      <c r="N144" s="122">
        <f t="shared" si="52"/>
        <v>554.27448779281224</v>
      </c>
      <c r="O144" s="122">
        <f t="shared" si="52"/>
        <v>543.08465156471016</v>
      </c>
      <c r="P144" s="122">
        <f t="shared" si="52"/>
        <v>518.33862614327847</v>
      </c>
      <c r="Q144" s="122">
        <f t="shared" si="52"/>
        <v>687.49040400391652</v>
      </c>
      <c r="R144" s="122">
        <f t="shared" si="52"/>
        <v>563.01169193570934</v>
      </c>
      <c r="S144" s="122">
        <f t="shared" si="52"/>
        <v>758.97915288693741</v>
      </c>
      <c r="T144" s="122">
        <f t="shared" si="52"/>
        <v>734.46127138368013</v>
      </c>
      <c r="U144" s="122">
        <f t="shared" si="52"/>
        <v>844.64795088988046</v>
      </c>
      <c r="V144" s="122">
        <f t="shared" si="52"/>
        <v>858.76775105458125</v>
      </c>
      <c r="W144" s="122">
        <f t="shared" si="52"/>
        <v>932.30712677121016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206.96400003190146</v>
      </c>
      <c r="D145" s="98">
        <v>281.75153214816589</v>
      </c>
      <c r="E145" s="98">
        <v>421.80838681960756</v>
      </c>
      <c r="F145" s="98">
        <v>391.52855698885276</v>
      </c>
      <c r="G145" s="98">
        <v>357.18086105463954</v>
      </c>
      <c r="H145" s="98">
        <v>406.81944249341745</v>
      </c>
      <c r="I145" s="98">
        <v>430.77631703705708</v>
      </c>
      <c r="J145" s="98">
        <v>390.19679604866622</v>
      </c>
      <c r="K145" s="98">
        <v>332.9582737012305</v>
      </c>
      <c r="L145" s="98">
        <v>490.20383579571228</v>
      </c>
      <c r="M145" s="98">
        <v>462.66173503882828</v>
      </c>
      <c r="N145" s="98">
        <v>554.27448779281224</v>
      </c>
      <c r="O145" s="98">
        <v>543.08465156471016</v>
      </c>
      <c r="P145" s="98">
        <v>518.33862614327847</v>
      </c>
      <c r="Q145" s="98">
        <v>687.49040400391652</v>
      </c>
      <c r="R145" s="98">
        <v>563.01169193570934</v>
      </c>
      <c r="S145" s="98">
        <v>758.97915288693741</v>
      </c>
      <c r="T145" s="98">
        <v>734.46127138368013</v>
      </c>
      <c r="U145" s="98">
        <v>844.64795088988046</v>
      </c>
      <c r="V145" s="98">
        <v>858.76775105458125</v>
      </c>
      <c r="W145" s="98">
        <v>932.30712677121016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3192.8027378827951</v>
      </c>
      <c r="D146" s="122">
        <f t="shared" si="53"/>
        <v>1349.8237322410578</v>
      </c>
      <c r="E146" s="122">
        <f t="shared" si="53"/>
        <v>711.47633654415404</v>
      </c>
      <c r="F146" s="122">
        <f t="shared" si="53"/>
        <v>1385.1877967650489</v>
      </c>
      <c r="G146" s="122">
        <f t="shared" si="53"/>
        <v>443.5528829625818</v>
      </c>
      <c r="H146" s="122">
        <f t="shared" si="53"/>
        <v>703.19204028230172</v>
      </c>
      <c r="I146" s="122">
        <f t="shared" si="53"/>
        <v>1806.5792240025437</v>
      </c>
      <c r="J146" s="122">
        <f t="shared" si="53"/>
        <v>1851.1085054899645</v>
      </c>
      <c r="K146" s="122">
        <f t="shared" si="53"/>
        <v>2634.2199432581524</v>
      </c>
      <c r="L146" s="122">
        <f t="shared" si="53"/>
        <v>3085.2469699787775</v>
      </c>
      <c r="M146" s="122">
        <f t="shared" si="53"/>
        <v>2165.759415922083</v>
      </c>
      <c r="N146" s="122">
        <f t="shared" si="53"/>
        <v>4041.9481243137375</v>
      </c>
      <c r="O146" s="122">
        <f t="shared" si="53"/>
        <v>2277.6070155874395</v>
      </c>
      <c r="P146" s="122">
        <f t="shared" si="53"/>
        <v>1011.7648644587338</v>
      </c>
      <c r="Q146" s="122">
        <f t="shared" si="53"/>
        <v>1972.4934377255358</v>
      </c>
      <c r="R146" s="122">
        <f t="shared" si="53"/>
        <v>1598.822206741072</v>
      </c>
      <c r="S146" s="122">
        <f t="shared" si="53"/>
        <v>3690.9947404642357</v>
      </c>
      <c r="T146" s="122">
        <f t="shared" si="53"/>
        <v>2357.8811852775211</v>
      </c>
      <c r="U146" s="122">
        <f t="shared" si="53"/>
        <v>2917.2214815203292</v>
      </c>
      <c r="V146" s="122">
        <f t="shared" si="53"/>
        <v>3901.9274806351518</v>
      </c>
      <c r="W146" s="122">
        <f t="shared" si="53"/>
        <v>6802.7217360170162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3192.8027378827951</v>
      </c>
      <c r="D147" s="98">
        <f>IF(RES_hhdet_in_tes!D147=0,0,RES_hhdet_in_tes!D147*1000*11630/RES_hhdet_in_new!D145)</f>
        <v>1349.8237322410578</v>
      </c>
      <c r="E147" s="98">
        <f>IF(RES_hhdet_in_tes!E147=0,0,RES_hhdet_in_tes!E147*1000*11630/RES_hhdet_in_new!E145)</f>
        <v>711.47633654415404</v>
      </c>
      <c r="F147" s="98">
        <f>IF(RES_hhdet_in_tes!F147=0,0,RES_hhdet_in_tes!F147*1000*11630/RES_hhdet_in_new!F145)</f>
        <v>1385.1877967650489</v>
      </c>
      <c r="G147" s="98">
        <f>IF(RES_hhdet_in_tes!G147=0,0,RES_hhdet_in_tes!G147*1000*11630/RES_hhdet_in_new!G145)</f>
        <v>443.5528829625818</v>
      </c>
      <c r="H147" s="98">
        <f>IF(RES_hhdet_in_tes!H147=0,0,RES_hhdet_in_tes!H147*1000*11630/RES_hhdet_in_new!H145)</f>
        <v>703.19204028230172</v>
      </c>
      <c r="I147" s="98">
        <f>IF(RES_hhdet_in_tes!I147=0,0,RES_hhdet_in_tes!I147*1000*11630/RES_hhdet_in_new!I145)</f>
        <v>1806.5792240025437</v>
      </c>
      <c r="J147" s="98">
        <f>IF(RES_hhdet_in_tes!J147=0,0,RES_hhdet_in_tes!J147*1000*11630/RES_hhdet_in_new!J145)</f>
        <v>1851.1085054899645</v>
      </c>
      <c r="K147" s="98">
        <f>IF(RES_hhdet_in_tes!K147=0,0,RES_hhdet_in_tes!K147*1000*11630/RES_hhdet_in_new!K145)</f>
        <v>2634.2199432581524</v>
      </c>
      <c r="L147" s="98">
        <f>IF(RES_hhdet_in_tes!L147=0,0,RES_hhdet_in_tes!L147*1000*11630/RES_hhdet_in_new!L145)</f>
        <v>3085.2469699787775</v>
      </c>
      <c r="M147" s="98">
        <f>IF(RES_hhdet_in_tes!M147=0,0,RES_hhdet_in_tes!M147*1000*11630/RES_hhdet_in_new!M145)</f>
        <v>2165.759415922083</v>
      </c>
      <c r="N147" s="98">
        <f>IF(RES_hhdet_in_tes!N147=0,0,RES_hhdet_in_tes!N147*1000*11630/RES_hhdet_in_new!N145)</f>
        <v>4041.9481243137375</v>
      </c>
      <c r="O147" s="98">
        <f>IF(RES_hhdet_in_tes!O147=0,0,RES_hhdet_in_tes!O147*1000*11630/RES_hhdet_in_new!O145)</f>
        <v>2277.6070155874395</v>
      </c>
      <c r="P147" s="98">
        <f>IF(RES_hhdet_in_tes!P147=0,0,RES_hhdet_in_tes!P147*1000*11630/RES_hhdet_in_new!P145)</f>
        <v>1011.7648644587338</v>
      </c>
      <c r="Q147" s="98">
        <f>IF(RES_hhdet_in_tes!Q147=0,0,RES_hhdet_in_tes!Q147*1000*11630/RES_hhdet_in_new!Q145)</f>
        <v>1972.4934377255358</v>
      </c>
      <c r="R147" s="98">
        <f>IF(RES_hhdet_in_tes!R147=0,0,RES_hhdet_in_tes!R147*1000*11630/RES_hhdet_in_new!R145)</f>
        <v>1598.822206741072</v>
      </c>
      <c r="S147" s="98">
        <f>IF(RES_hhdet_in_tes!S147=0,0,RES_hhdet_in_tes!S147*1000*11630/RES_hhdet_in_new!S145)</f>
        <v>3690.9947404642357</v>
      </c>
      <c r="T147" s="98">
        <f>IF(RES_hhdet_in_tes!T147=0,0,RES_hhdet_in_tes!T147*1000*11630/RES_hhdet_in_new!T145)</f>
        <v>2357.8811852775211</v>
      </c>
      <c r="U147" s="98">
        <f>IF(RES_hhdet_in_tes!U147=0,0,RES_hhdet_in_tes!U147*1000*11630/RES_hhdet_in_new!U145)</f>
        <v>2917.2214815203292</v>
      </c>
      <c r="V147" s="98">
        <f>IF(RES_hhdet_in_tes!V147=0,0,RES_hhdet_in_tes!V147*1000*11630/RES_hhdet_in_new!V145)</f>
        <v>3901.9274806351518</v>
      </c>
      <c r="W147" s="98">
        <f>IF(RES_hhdet_in_tes!W147=0,0,RES_hhdet_in_tes!W147*1000*11630/RES_hhdet_in_new!W145)</f>
        <v>6802.7217360170162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624.4153086997901</v>
      </c>
      <c r="D148" s="122">
        <v>764.43992390026779</v>
      </c>
      <c r="E148" s="122">
        <v>746.22087304538695</v>
      </c>
      <c r="F148" s="122">
        <v>899.21289434736593</v>
      </c>
      <c r="G148" s="122">
        <v>926.10746034976808</v>
      </c>
      <c r="H148" s="122">
        <v>953.7633914684161</v>
      </c>
      <c r="I148" s="122">
        <v>936.70168110545728</v>
      </c>
      <c r="J148" s="122">
        <v>924.48824906800473</v>
      </c>
      <c r="K148" s="122">
        <v>628.90069197235789</v>
      </c>
      <c r="L148" s="122">
        <v>842.51868273860759</v>
      </c>
      <c r="M148" s="122">
        <v>842.34751304629992</v>
      </c>
      <c r="N148" s="122">
        <v>738.1715829768757</v>
      </c>
      <c r="O148" s="122">
        <v>813.71489102931889</v>
      </c>
      <c r="P148" s="122">
        <v>807.08278487974576</v>
      </c>
      <c r="Q148" s="122">
        <v>847.98899449914461</v>
      </c>
      <c r="R148" s="122">
        <v>823.84684387559446</v>
      </c>
      <c r="S148" s="122">
        <v>865.20552059201123</v>
      </c>
      <c r="T148" s="122">
        <v>1028.3898771322733</v>
      </c>
      <c r="U148" s="122">
        <v>1045.138184782217</v>
      </c>
      <c r="V148" s="122">
        <v>998.03345020357403</v>
      </c>
      <c r="W148" s="122">
        <v>813.48395314863524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624.4153086997901</v>
      </c>
      <c r="D153" s="101">
        <v>764.27457924878581</v>
      </c>
      <c r="E153" s="101">
        <v>746.16954711032349</v>
      </c>
      <c r="F153" s="101">
        <v>899.1974475608414</v>
      </c>
      <c r="G153" s="101">
        <v>926.0719212874601</v>
      </c>
      <c r="H153" s="101">
        <v>953.75501070809014</v>
      </c>
      <c r="I153" s="101">
        <v>936.65950820288094</v>
      </c>
      <c r="J153" s="101">
        <v>924.39710424870634</v>
      </c>
      <c r="K153" s="101">
        <v>628.20546300254614</v>
      </c>
      <c r="L153" s="101">
        <v>837.64926358070079</v>
      </c>
      <c r="M153" s="101">
        <v>841.14976831348963</v>
      </c>
      <c r="N153" s="101">
        <v>736.41576345269027</v>
      </c>
      <c r="O153" s="101">
        <v>813.75801988690876</v>
      </c>
      <c r="P153" s="101">
        <v>808.95365990111486</v>
      </c>
      <c r="Q153" s="101">
        <v>850.75144470270709</v>
      </c>
      <c r="R153" s="101">
        <v>826.94683028735471</v>
      </c>
      <c r="S153" s="101">
        <v>865.67292160321324</v>
      </c>
      <c r="T153" s="101">
        <v>1027.5567737335393</v>
      </c>
      <c r="U153" s="101">
        <v>1045.2117304632384</v>
      </c>
      <c r="V153" s="101">
        <v>998.37825478941602</v>
      </c>
      <c r="W153" s="101">
        <v>813.53090399990413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765.121765953161</v>
      </c>
      <c r="E154" s="104">
        <v>746.96222101399064</v>
      </c>
      <c r="F154" s="104">
        <v>899.8579443314668</v>
      </c>
      <c r="G154" s="104">
        <v>926.56858336984033</v>
      </c>
      <c r="H154" s="104">
        <v>953.88125422474695</v>
      </c>
      <c r="I154" s="104">
        <v>936.94110953462359</v>
      </c>
      <c r="J154" s="104">
        <v>924.99357290337059</v>
      </c>
      <c r="K154" s="104">
        <v>629.1455273436618</v>
      </c>
      <c r="L154" s="104">
        <v>842.66247766676054</v>
      </c>
      <c r="M154" s="104">
        <v>844.38478555372467</v>
      </c>
      <c r="N154" s="104">
        <v>739.14486167965379</v>
      </c>
      <c r="O154" s="104">
        <v>810.32147580873368</v>
      </c>
      <c r="P154" s="104">
        <v>802.25556067556363</v>
      </c>
      <c r="Q154" s="104">
        <v>842.04163695676777</v>
      </c>
      <c r="R154" s="104">
        <v>820.63017435372694</v>
      </c>
      <c r="S154" s="104">
        <v>864.72009309552868</v>
      </c>
      <c r="T154" s="104">
        <v>1029.7086425576836</v>
      </c>
      <c r="U154" s="104">
        <v>1044.8004999212492</v>
      </c>
      <c r="V154" s="104">
        <v>996.72292456291768</v>
      </c>
      <c r="W154" s="104">
        <v>808.35186394455991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133.42770843972932</v>
      </c>
      <c r="E155" s="98">
        <v>130.1365978859773</v>
      </c>
      <c r="F155" s="98">
        <v>156.54143034422552</v>
      </c>
      <c r="G155" s="98">
        <v>161.60140897218847</v>
      </c>
      <c r="H155" s="98">
        <v>166.11510632026844</v>
      </c>
      <c r="I155" s="98">
        <v>162.64172380274121</v>
      </c>
      <c r="J155" s="98">
        <v>160.95685793362645</v>
      </c>
      <c r="K155" s="98">
        <v>282.6579337944267</v>
      </c>
      <c r="L155" s="98">
        <v>87.829328544729037</v>
      </c>
      <c r="M155" s="98">
        <v>147.65421775880583</v>
      </c>
      <c r="N155" s="98">
        <v>129.53270791597245</v>
      </c>
      <c r="O155" s="98">
        <v>104.51890013953705</v>
      </c>
      <c r="P155" s="98">
        <v>79.599734960530483</v>
      </c>
      <c r="Q155" s="98">
        <v>99.166505400093385</v>
      </c>
      <c r="R155" s="98">
        <v>81.284281850115406</v>
      </c>
      <c r="S155" s="98">
        <v>112.31177254012532</v>
      </c>
      <c r="T155" s="98">
        <v>257.23232710794184</v>
      </c>
      <c r="U155" s="98">
        <v>230.88904077978128</v>
      </c>
      <c r="V155" s="98">
        <v>147.85729745974166</v>
      </c>
      <c r="W155" s="98">
        <v>139.19174377465745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631.69405751343163</v>
      </c>
      <c r="E156" s="98">
        <v>616.82562312801338</v>
      </c>
      <c r="F156" s="98">
        <v>743.31651398724125</v>
      </c>
      <c r="G156" s="98">
        <v>764.96717439765177</v>
      </c>
      <c r="H156" s="98">
        <v>787.76614790447854</v>
      </c>
      <c r="I156" s="98">
        <v>774.29938573188247</v>
      </c>
      <c r="J156" s="98">
        <v>764.03671496974403</v>
      </c>
      <c r="K156" s="98">
        <v>346.48759354923499</v>
      </c>
      <c r="L156" s="98">
        <v>754.83314912203161</v>
      </c>
      <c r="M156" s="98">
        <v>696.73056779491878</v>
      </c>
      <c r="N156" s="98">
        <v>609.61215376368148</v>
      </c>
      <c r="O156" s="98">
        <v>705.80257566919659</v>
      </c>
      <c r="P156" s="98">
        <v>722.65582571503307</v>
      </c>
      <c r="Q156" s="98">
        <v>742.87513155667443</v>
      </c>
      <c r="R156" s="98">
        <v>739.34589250361159</v>
      </c>
      <c r="S156" s="98">
        <v>752.40832055540329</v>
      </c>
      <c r="T156" s="98">
        <v>772.47631544974172</v>
      </c>
      <c r="U156" s="98">
        <v>813.91145914146796</v>
      </c>
      <c r="V156" s="98">
        <v>848.86562710317583</v>
      </c>
      <c r="W156" s="98">
        <v>669.16012016990248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619.88410565637196</v>
      </c>
      <c r="D157" s="122">
        <v>635.81571257750159</v>
      </c>
      <c r="E157" s="122">
        <v>609.4922437839017</v>
      </c>
      <c r="F157" s="122">
        <v>673.79045889538395</v>
      </c>
      <c r="G157" s="122">
        <v>655.9996082527324</v>
      </c>
      <c r="H157" s="122">
        <v>580.54290749102449</v>
      </c>
      <c r="I157" s="122">
        <v>536.79422745977934</v>
      </c>
      <c r="J157" s="122">
        <v>607.32294424857071</v>
      </c>
      <c r="K157" s="122">
        <v>622.33205258028318</v>
      </c>
      <c r="L157" s="122">
        <v>660.66779931778819</v>
      </c>
      <c r="M157" s="122">
        <v>620.93271496345506</v>
      </c>
      <c r="N157" s="122">
        <v>561.2130627134851</v>
      </c>
      <c r="O157" s="122">
        <v>635.17017296919528</v>
      </c>
      <c r="P157" s="122">
        <v>593.79709142381228</v>
      </c>
      <c r="Q157" s="122">
        <v>638.32437176349913</v>
      </c>
      <c r="R157" s="122">
        <v>656.23301808679435</v>
      </c>
      <c r="S157" s="122">
        <v>540.37058154425858</v>
      </c>
      <c r="T157" s="122">
        <v>536.07357233477421</v>
      </c>
      <c r="U157" s="122">
        <v>508.05330663723453</v>
      </c>
      <c r="V157" s="122">
        <v>488.75374679136013</v>
      </c>
      <c r="W157" s="122">
        <v>455.44389172403544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652.91519538702516</v>
      </c>
      <c r="D158" s="98">
        <v>629.91834378402677</v>
      </c>
      <c r="E158" s="98">
        <v>576.58386453381343</v>
      </c>
      <c r="F158" s="98">
        <v>677.22415463565903</v>
      </c>
      <c r="G158" s="98">
        <v>656.30683039262999</v>
      </c>
      <c r="H158" s="98">
        <v>572.53112969896824</v>
      </c>
      <c r="I158" s="98">
        <v>534.88928883183883</v>
      </c>
      <c r="J158" s="98">
        <v>614.96387624069416</v>
      </c>
      <c r="K158" s="98">
        <v>661.02790087267101</v>
      </c>
      <c r="L158" s="98">
        <v>623.61913508041971</v>
      </c>
      <c r="M158" s="98">
        <v>582.95967226026983</v>
      </c>
      <c r="N158" s="98">
        <v>585.26221887560007</v>
      </c>
      <c r="O158" s="98">
        <v>636.77811461443775</v>
      </c>
      <c r="P158" s="98">
        <v>595.81425097750036</v>
      </c>
      <c r="Q158" s="98">
        <v>629.38226116914223</v>
      </c>
      <c r="R158" s="98">
        <v>600.31376792646961</v>
      </c>
      <c r="S158" s="98">
        <v>561.83636314709258</v>
      </c>
      <c r="T158" s="98">
        <v>544.43672614291188</v>
      </c>
      <c r="U158" s="98">
        <v>498.68728560179846</v>
      </c>
      <c r="V158" s="98">
        <v>480.58964025265539</v>
      </c>
      <c r="W158" s="98">
        <v>459.56421806090259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482.41096231714783</v>
      </c>
      <c r="D159" s="33">
        <v>645.54901395367187</v>
      </c>
      <c r="E159" s="33">
        <v>672.3252319823539</v>
      </c>
      <c r="F159" s="33">
        <v>663.48123495479479</v>
      </c>
      <c r="G159" s="33">
        <v>654.76015749700207</v>
      </c>
      <c r="H159" s="33">
        <v>625.33097084244946</v>
      </c>
      <c r="I159" s="33">
        <v>565.94556100856573</v>
      </c>
      <c r="J159" s="33">
        <v>537.98923676872994</v>
      </c>
      <c r="K159" s="33">
        <v>498.04865363908431</v>
      </c>
      <c r="L159" s="33">
        <v>720.43796121350863</v>
      </c>
      <c r="M159" s="33">
        <v>706.31932070853406</v>
      </c>
      <c r="N159" s="33">
        <v>429.61890258924728</v>
      </c>
      <c r="O159" s="33">
        <v>631.01568259392775</v>
      </c>
      <c r="P159" s="33">
        <v>590.27065571950232</v>
      </c>
      <c r="Q159" s="33">
        <v>661.56721638721319</v>
      </c>
      <c r="R159" s="33">
        <v>860.5916720421875</v>
      </c>
      <c r="S159" s="33">
        <v>358.92988741227521</v>
      </c>
      <c r="T159" s="33">
        <v>509.98571890535879</v>
      </c>
      <c r="U159" s="33">
        <v>536.13054093471669</v>
      </c>
      <c r="V159" s="33">
        <v>511.83147957007566</v>
      </c>
      <c r="W159" s="33">
        <v>442.41313542790539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3040.492101818189</v>
      </c>
      <c r="D161" s="117">
        <f t="shared" si="54"/>
        <v>2351.595484517803</v>
      </c>
      <c r="E161" s="117">
        <f t="shared" si="54"/>
        <v>2080.4991203666559</v>
      </c>
      <c r="F161" s="117">
        <f t="shared" si="54"/>
        <v>2714.4862925570569</v>
      </c>
      <c r="G161" s="117">
        <f t="shared" si="54"/>
        <v>2165.3243271508277</v>
      </c>
      <c r="H161" s="117">
        <f t="shared" si="54"/>
        <v>2305.8973059072459</v>
      </c>
      <c r="I161" s="117">
        <f t="shared" si="54"/>
        <v>2820.8370441136581</v>
      </c>
      <c r="J161" s="117">
        <f t="shared" si="54"/>
        <v>2908.750568567154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2992.5749607699863</v>
      </c>
      <c r="R161" s="117">
        <f t="shared" ref="R161:V161" si="55">R162+R164+R166+R175</f>
        <v>2692.9124189699883</v>
      </c>
      <c r="S161" s="117">
        <f t="shared" si="55"/>
        <v>4277.2202749349572</v>
      </c>
      <c r="T161" s="117">
        <f t="shared" si="55"/>
        <v>3640.9901212137179</v>
      </c>
      <c r="U161" s="117">
        <f t="shared" si="55"/>
        <v>3778.4391879572086</v>
      </c>
      <c r="V161" s="117">
        <f t="shared" si="55"/>
        <v>4380.5201191344822</v>
      </c>
      <c r="W161" s="117">
        <f t="shared" ref="W161" si="56">W162+W164+W166+W175</f>
        <v>9019.7459966347924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196.82524348613552</v>
      </c>
      <c r="D162" s="122">
        <f t="shared" si="57"/>
        <v>273.71885132664966</v>
      </c>
      <c r="E162" s="122">
        <f t="shared" si="57"/>
        <v>363.09699574075171</v>
      </c>
      <c r="F162" s="122">
        <f t="shared" si="57"/>
        <v>404.15400679002551</v>
      </c>
      <c r="G162" s="122">
        <f t="shared" si="57"/>
        <v>360.28451295442176</v>
      </c>
      <c r="H162" s="122">
        <f t="shared" si="57"/>
        <v>419.81956417819879</v>
      </c>
      <c r="I162" s="122">
        <f t="shared" si="57"/>
        <v>412.80511996311901</v>
      </c>
      <c r="J162" s="122">
        <f t="shared" si="57"/>
        <v>433.51419927359098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495.05284519409696</v>
      </c>
      <c r="R162" s="122">
        <f t="shared" si="57"/>
        <v>403.51259309687333</v>
      </c>
      <c r="S162" s="122">
        <f t="shared" si="57"/>
        <v>942.80593568304221</v>
      </c>
      <c r="T162" s="122">
        <f t="shared" si="57"/>
        <v>854.82210108791571</v>
      </c>
      <c r="U162" s="122">
        <f t="shared" si="57"/>
        <v>714.70553926971888</v>
      </c>
      <c r="V162" s="122">
        <f t="shared" si="57"/>
        <v>881.6243929272473</v>
      </c>
      <c r="W162" s="122">
        <f t="shared" si="57"/>
        <v>1021.8688220330282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196.82524348613552</v>
      </c>
      <c r="D163" s="33">
        <v>273.71885132664966</v>
      </c>
      <c r="E163" s="33">
        <v>363.09699574075171</v>
      </c>
      <c r="F163" s="33">
        <v>404.15400679002551</v>
      </c>
      <c r="G163" s="33">
        <v>360.28451295442176</v>
      </c>
      <c r="H163" s="33">
        <v>419.81956417819879</v>
      </c>
      <c r="I163" s="33">
        <v>412.80511996311901</v>
      </c>
      <c r="J163" s="33">
        <v>433.51419927359098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495.05284519409696</v>
      </c>
      <c r="R163" s="33">
        <v>403.51259309687333</v>
      </c>
      <c r="S163" s="33">
        <v>942.80593568304221</v>
      </c>
      <c r="T163" s="33">
        <v>854.82210108791571</v>
      </c>
      <c r="U163" s="33">
        <v>714.70553926971888</v>
      </c>
      <c r="V163" s="33">
        <v>881.6243929272473</v>
      </c>
      <c r="W163" s="33">
        <v>1021.8688220330282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1599.1447489467305</v>
      </c>
      <c r="D164" s="122">
        <f t="shared" si="58"/>
        <v>677.61881605460064</v>
      </c>
      <c r="E164" s="122">
        <f t="shared" si="58"/>
        <v>361.63471685758475</v>
      </c>
      <c r="F164" s="122">
        <f t="shared" si="58"/>
        <v>737.33064320268375</v>
      </c>
      <c r="G164" s="122">
        <f t="shared" si="58"/>
        <v>222.93347149367486</v>
      </c>
      <c r="H164" s="122">
        <f t="shared" si="58"/>
        <v>351.75720543208291</v>
      </c>
      <c r="I164" s="122">
        <f t="shared" si="58"/>
        <v>934.54616658097916</v>
      </c>
      <c r="J164" s="122">
        <f t="shared" si="58"/>
        <v>943.45782338056222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1011.2110889339821</v>
      </c>
      <c r="R164" s="122">
        <f t="shared" si="58"/>
        <v>809.3280268855915</v>
      </c>
      <c r="S164" s="122">
        <f t="shared" si="58"/>
        <v>1928.8394098327585</v>
      </c>
      <c r="T164" s="122">
        <f t="shared" si="58"/>
        <v>1221.7102261498112</v>
      </c>
      <c r="U164" s="122">
        <f t="shared" si="58"/>
        <v>1510.5404451788195</v>
      </c>
      <c r="V164" s="122">
        <f t="shared" si="58"/>
        <v>2012.1050943569835</v>
      </c>
      <c r="W164" s="122">
        <f t="shared" si="58"/>
        <v>6728.9485612047383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1599.1447489467305</v>
      </c>
      <c r="D165" s="98">
        <f>IF(RES_hhdet_in_tes!D165=0,0,RES_hhdet_in_tes!D165*1000*11630/RES_hhdet_in_new!D163)</f>
        <v>677.61881605460064</v>
      </c>
      <c r="E165" s="98">
        <f>IF(RES_hhdet_in_tes!E165=0,0,RES_hhdet_in_tes!E165*1000*11630/RES_hhdet_in_new!E163)</f>
        <v>361.63471685758475</v>
      </c>
      <c r="F165" s="98">
        <f>IF(RES_hhdet_in_tes!F165=0,0,RES_hhdet_in_tes!F165*1000*11630/RES_hhdet_in_new!F163)</f>
        <v>737.33064320268375</v>
      </c>
      <c r="G165" s="98">
        <f>IF(RES_hhdet_in_tes!G165=0,0,RES_hhdet_in_tes!G165*1000*11630/RES_hhdet_in_new!G163)</f>
        <v>222.93347149367486</v>
      </c>
      <c r="H165" s="98">
        <f>IF(RES_hhdet_in_tes!H165=0,0,RES_hhdet_in_tes!H165*1000*11630/RES_hhdet_in_new!H163)</f>
        <v>351.75720543208291</v>
      </c>
      <c r="I165" s="98">
        <f>IF(RES_hhdet_in_tes!I165=0,0,RES_hhdet_in_tes!I165*1000*11630/RES_hhdet_in_new!I163)</f>
        <v>934.54616658097916</v>
      </c>
      <c r="J165" s="98">
        <f>IF(RES_hhdet_in_tes!J165=0,0,RES_hhdet_in_tes!J165*1000*11630/RES_hhdet_in_new!J163)</f>
        <v>943.45782338056222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1011.2110889339821</v>
      </c>
      <c r="R165" s="98">
        <f>IF(RES_hhdet_in_tes!R165=0,0,RES_hhdet_in_tes!R165*1000*11630/RES_hhdet_in_new!R163)</f>
        <v>809.3280268855915</v>
      </c>
      <c r="S165" s="98">
        <f>IF(RES_hhdet_in_tes!S165=0,0,RES_hhdet_in_tes!S165*1000*11630/RES_hhdet_in_new!S163)</f>
        <v>1928.8394098327585</v>
      </c>
      <c r="T165" s="98">
        <f>IF(RES_hhdet_in_tes!T165=0,0,RES_hhdet_in_tes!T165*1000*11630/RES_hhdet_in_new!T163)</f>
        <v>1221.7102261498112</v>
      </c>
      <c r="U165" s="98">
        <f>IF(RES_hhdet_in_tes!U165=0,0,RES_hhdet_in_tes!U165*1000*11630/RES_hhdet_in_new!U163)</f>
        <v>1510.5404451788195</v>
      </c>
      <c r="V165" s="98">
        <f>IF(RES_hhdet_in_tes!V165=0,0,RES_hhdet_in_tes!V165*1000*11630/RES_hhdet_in_new!V163)</f>
        <v>2012.1050943569835</v>
      </c>
      <c r="W165" s="98">
        <f>IF(RES_hhdet_in_tes!W165=0,0,RES_hhdet_in_tes!W165*1000*11630/RES_hhdet_in_new!W163)</f>
        <v>6728.9485612047383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624.41530869979033</v>
      </c>
      <c r="D166" s="122">
        <v>764.439154149415</v>
      </c>
      <c r="E166" s="122">
        <v>746.21995838928478</v>
      </c>
      <c r="F166" s="122">
        <v>899.21321784890404</v>
      </c>
      <c r="G166" s="122">
        <v>926.10758943158771</v>
      </c>
      <c r="H166" s="122">
        <v>953.76337211364489</v>
      </c>
      <c r="I166" s="122">
        <v>936.70150975744593</v>
      </c>
      <c r="J166" s="122">
        <v>924.48815398103818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847.98850013441188</v>
      </c>
      <c r="R166" s="122">
        <v>823.8464812880477</v>
      </c>
      <c r="S166" s="122">
        <v>865.20548327009544</v>
      </c>
      <c r="T166" s="122">
        <v>1028.3899414243178</v>
      </c>
      <c r="U166" s="122">
        <v>1045.1381546944044</v>
      </c>
      <c r="V166" s="122">
        <v>998.03330099390757</v>
      </c>
      <c r="W166" s="122">
        <v>813.48439562224212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624.41530869979033</v>
      </c>
      <c r="D171" s="101">
        <v>764.27457924878581</v>
      </c>
      <c r="E171" s="101">
        <v>746.16954711032349</v>
      </c>
      <c r="F171" s="101">
        <v>899.19744756084128</v>
      </c>
      <c r="G171" s="101">
        <v>926.07192128745999</v>
      </c>
      <c r="H171" s="101">
        <v>953.75501070808991</v>
      </c>
      <c r="I171" s="101">
        <v>936.65950820288106</v>
      </c>
      <c r="J171" s="101">
        <v>924.39710424870634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850.75144470270698</v>
      </c>
      <c r="R171" s="101">
        <v>826.94683028735471</v>
      </c>
      <c r="S171" s="101">
        <v>865.67292160321313</v>
      </c>
      <c r="T171" s="101">
        <v>1027.5567737335391</v>
      </c>
      <c r="U171" s="101">
        <v>1045.2117304632384</v>
      </c>
      <c r="V171" s="101">
        <v>998.37825478941613</v>
      </c>
      <c r="W171" s="101">
        <v>813.5309039999039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765.12176595316089</v>
      </c>
      <c r="E172" s="104">
        <v>746.96222101399087</v>
      </c>
      <c r="F172" s="104">
        <v>899.85794433146657</v>
      </c>
      <c r="G172" s="104">
        <v>926.56858336984021</v>
      </c>
      <c r="H172" s="104">
        <v>953.88125422474695</v>
      </c>
      <c r="I172" s="104">
        <v>936.94110953462359</v>
      </c>
      <c r="J172" s="104">
        <v>924.99357290337048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842.04163695676777</v>
      </c>
      <c r="R172" s="104">
        <v>820.63017435372717</v>
      </c>
      <c r="S172" s="104">
        <v>864.72009309552868</v>
      </c>
      <c r="T172" s="104">
        <v>1029.7086425576833</v>
      </c>
      <c r="U172" s="104">
        <v>1044.8004999212492</v>
      </c>
      <c r="V172" s="104">
        <v>996.72292456291757</v>
      </c>
      <c r="W172" s="104">
        <v>808.35186394456002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133.42770843972932</v>
      </c>
      <c r="E173" s="98">
        <v>130.13659788597732</v>
      </c>
      <c r="F173" s="98">
        <v>156.54143034422549</v>
      </c>
      <c r="G173" s="98">
        <v>161.60140897218847</v>
      </c>
      <c r="H173" s="98">
        <v>166.11510632026841</v>
      </c>
      <c r="I173" s="98">
        <v>162.64172380274121</v>
      </c>
      <c r="J173" s="98">
        <v>160.95685793362648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99.166505400093357</v>
      </c>
      <c r="R173" s="98">
        <v>81.284281850115406</v>
      </c>
      <c r="S173" s="98">
        <v>112.3117725401253</v>
      </c>
      <c r="T173" s="98">
        <v>257.23232710794184</v>
      </c>
      <c r="U173" s="98">
        <v>230.88904077978128</v>
      </c>
      <c r="V173" s="98">
        <v>147.85729745974163</v>
      </c>
      <c r="W173" s="98">
        <v>139.19174377465748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631.69405751343152</v>
      </c>
      <c r="E174" s="33">
        <v>616.82562312801372</v>
      </c>
      <c r="F174" s="33">
        <v>743.31651398724102</v>
      </c>
      <c r="G174" s="33">
        <v>764.96717439765177</v>
      </c>
      <c r="H174" s="33">
        <v>787.76614790447854</v>
      </c>
      <c r="I174" s="33">
        <v>774.29938573188235</v>
      </c>
      <c r="J174" s="33">
        <v>764.0367149697438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742.87513155667443</v>
      </c>
      <c r="R174" s="33">
        <v>739.34589250361182</v>
      </c>
      <c r="S174" s="33">
        <v>752.40832055540341</v>
      </c>
      <c r="T174" s="33">
        <v>772.47631544974149</v>
      </c>
      <c r="U174" s="33">
        <v>813.91145914146796</v>
      </c>
      <c r="V174" s="33">
        <v>848.86562710317583</v>
      </c>
      <c r="W174" s="33">
        <v>669.16012016990248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620.10680068553256</v>
      </c>
      <c r="D175" s="122">
        <v>635.81866298713783</v>
      </c>
      <c r="E175" s="122">
        <v>609.54744937903467</v>
      </c>
      <c r="F175" s="122">
        <v>673.78842471544317</v>
      </c>
      <c r="G175" s="122">
        <v>655.9987532711433</v>
      </c>
      <c r="H175" s="122">
        <v>580.55716418331929</v>
      </c>
      <c r="I175" s="122">
        <v>536.78424781211379</v>
      </c>
      <c r="J175" s="122">
        <v>607.29039193196263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638.32252650749535</v>
      </c>
      <c r="R175" s="122">
        <v>656.2253176994758</v>
      </c>
      <c r="S175" s="122">
        <v>540.36944614906122</v>
      </c>
      <c r="T175" s="122">
        <v>536.06785255167313</v>
      </c>
      <c r="U175" s="122">
        <v>508.05504881426572</v>
      </c>
      <c r="V175" s="122">
        <v>488.75733085634363</v>
      </c>
      <c r="W175" s="122">
        <v>455.44421777478493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652.91519538702516</v>
      </c>
      <c r="D176" s="98">
        <v>629.91834378402655</v>
      </c>
      <c r="E176" s="98">
        <v>576.58386453381343</v>
      </c>
      <c r="F176" s="98">
        <v>677.22415463565915</v>
      </c>
      <c r="G176" s="98">
        <v>656.30683039262999</v>
      </c>
      <c r="H176" s="98">
        <v>572.53112969896813</v>
      </c>
      <c r="I176" s="98">
        <v>534.88928883183894</v>
      </c>
      <c r="J176" s="98">
        <v>614.96387624069416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629.38226116914257</v>
      </c>
      <c r="R176" s="98">
        <v>600.31376792646972</v>
      </c>
      <c r="S176" s="98">
        <v>561.83636314709258</v>
      </c>
      <c r="T176" s="98">
        <v>544.43672614291188</v>
      </c>
      <c r="U176" s="98">
        <v>498.68728560179841</v>
      </c>
      <c r="V176" s="98">
        <v>480.58964025265544</v>
      </c>
      <c r="W176" s="98">
        <v>459.56421806090248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482.41096231714783</v>
      </c>
      <c r="D177" s="33">
        <v>645.54901395367187</v>
      </c>
      <c r="E177" s="33">
        <v>672.32523198235367</v>
      </c>
      <c r="F177" s="33">
        <v>663.48123495479479</v>
      </c>
      <c r="G177" s="33">
        <v>654.7601574970023</v>
      </c>
      <c r="H177" s="33">
        <v>625.33097084244946</v>
      </c>
      <c r="I177" s="33">
        <v>565.94556100856562</v>
      </c>
      <c r="J177" s="33">
        <v>537.98923676872994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661.56721638721308</v>
      </c>
      <c r="R177" s="33">
        <v>860.59167204218772</v>
      </c>
      <c r="S177" s="33">
        <v>358.92988741227515</v>
      </c>
      <c r="T177" s="33">
        <v>509.98571890535874</v>
      </c>
      <c r="U177" s="33">
        <v>536.13054093471669</v>
      </c>
      <c r="V177" s="33">
        <v>511.83147957007571</v>
      </c>
      <c r="W177" s="33">
        <v>442.41313542790539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321.3043347270671</v>
      </c>
      <c r="D24" s="117">
        <f t="shared" si="7"/>
        <v>315.95895585156154</v>
      </c>
      <c r="E24" s="117">
        <f t="shared" si="7"/>
        <v>351.9320347058258</v>
      </c>
      <c r="F24" s="117">
        <f t="shared" si="7"/>
        <v>0</v>
      </c>
      <c r="G24" s="117">
        <f t="shared" si="7"/>
        <v>386.26999888737913</v>
      </c>
      <c r="H24" s="117">
        <f t="shared" si="7"/>
        <v>387.14199268646769</v>
      </c>
      <c r="I24" s="117">
        <f t="shared" si="7"/>
        <v>377.08563018562029</v>
      </c>
      <c r="J24" s="117">
        <f t="shared" si="7"/>
        <v>382.7848178236469</v>
      </c>
      <c r="K24" s="117">
        <f t="shared" si="7"/>
        <v>378.40753252123665</v>
      </c>
      <c r="L24" s="117">
        <f t="shared" si="7"/>
        <v>334.33465072709839</v>
      </c>
      <c r="M24" s="117">
        <f t="shared" si="7"/>
        <v>333.02974802972693</v>
      </c>
      <c r="N24" s="117">
        <f t="shared" si="7"/>
        <v>417.93406949245491</v>
      </c>
      <c r="O24" s="117">
        <f t="shared" si="7"/>
        <v>411.63714080715908</v>
      </c>
      <c r="P24" s="117">
        <f t="shared" si="7"/>
        <v>353.14108446366197</v>
      </c>
      <c r="Q24" s="117">
        <f t="shared" si="7"/>
        <v>452.08360128074844</v>
      </c>
      <c r="R24" s="117">
        <f t="shared" ref="R24:V24" si="8">R25+R28+R30+R39</f>
        <v>0</v>
      </c>
      <c r="S24" s="117">
        <f t="shared" si="8"/>
        <v>581.3131632975967</v>
      </c>
      <c r="T24" s="117">
        <f t="shared" si="8"/>
        <v>0</v>
      </c>
      <c r="U24" s="117">
        <f t="shared" si="8"/>
        <v>0</v>
      </c>
      <c r="V24" s="117">
        <f t="shared" si="8"/>
        <v>474.48861339801772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117.57200363231776</v>
      </c>
      <c r="D25" s="122">
        <f t="shared" si="10"/>
        <v>164.32106456050579</v>
      </c>
      <c r="E25" s="122">
        <f t="shared" si="10"/>
        <v>205.96337858940311</v>
      </c>
      <c r="F25" s="122">
        <f t="shared" si="10"/>
        <v>0</v>
      </c>
      <c r="G25" s="122">
        <f t="shared" si="10"/>
        <v>183.40863384313238</v>
      </c>
      <c r="H25" s="122">
        <f t="shared" si="10"/>
        <v>199.5340218569936</v>
      </c>
      <c r="I25" s="122">
        <f t="shared" si="10"/>
        <v>183.76642680029448</v>
      </c>
      <c r="J25" s="122">
        <f t="shared" si="10"/>
        <v>169.97457615954215</v>
      </c>
      <c r="K25" s="122">
        <f t="shared" si="10"/>
        <v>185.04246352149551</v>
      </c>
      <c r="L25" s="122">
        <f t="shared" si="10"/>
        <v>186.78916611320327</v>
      </c>
      <c r="M25" s="122">
        <f t="shared" si="10"/>
        <v>178.4024840082065</v>
      </c>
      <c r="N25" s="122">
        <f t="shared" si="10"/>
        <v>228.32772902141579</v>
      </c>
      <c r="O25" s="122">
        <f t="shared" si="10"/>
        <v>235.67079923272649</v>
      </c>
      <c r="P25" s="122">
        <f t="shared" si="10"/>
        <v>208.00369370083587</v>
      </c>
      <c r="Q25" s="122">
        <f t="shared" si="10"/>
        <v>277.83272866062504</v>
      </c>
      <c r="R25" s="122">
        <f t="shared" ref="R25:V25" si="11">SUM(R26:R27)</f>
        <v>0</v>
      </c>
      <c r="S25" s="122">
        <f t="shared" si="11"/>
        <v>367.85140248925649</v>
      </c>
      <c r="T25" s="122">
        <f t="shared" si="11"/>
        <v>0</v>
      </c>
      <c r="U25" s="122">
        <f t="shared" si="11"/>
        <v>0</v>
      </c>
      <c r="V25" s="122">
        <f t="shared" si="11"/>
        <v>341.54343091934464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117.57200363231776</v>
      </c>
      <c r="D26" s="98">
        <v>164.32106456050579</v>
      </c>
      <c r="E26" s="98">
        <v>205.96337858940311</v>
      </c>
      <c r="F26" s="98">
        <v>0</v>
      </c>
      <c r="G26" s="98">
        <v>183.40863384313238</v>
      </c>
      <c r="H26" s="98">
        <v>199.5340218569936</v>
      </c>
      <c r="I26" s="98">
        <v>183.76642680029448</v>
      </c>
      <c r="J26" s="98">
        <v>169.97457615954215</v>
      </c>
      <c r="K26" s="98">
        <v>185.04246352149551</v>
      </c>
      <c r="L26" s="98">
        <v>186.78916611320327</v>
      </c>
      <c r="M26" s="98">
        <v>178.4024840082065</v>
      </c>
      <c r="N26" s="98">
        <v>228.32772902141579</v>
      </c>
      <c r="O26" s="98">
        <v>235.67079923272649</v>
      </c>
      <c r="P26" s="98">
        <v>208.00369370083587</v>
      </c>
      <c r="Q26" s="98">
        <v>277.83272866062504</v>
      </c>
      <c r="R26" s="98">
        <v>0</v>
      </c>
      <c r="S26" s="98">
        <v>367.85140248925649</v>
      </c>
      <c r="T26" s="98">
        <v>0</v>
      </c>
      <c r="U26" s="98">
        <v>0</v>
      </c>
      <c r="V26" s="98">
        <v>341.54343091934464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203.73233109474936</v>
      </c>
      <c r="D39" s="122">
        <v>151.63789129105575</v>
      </c>
      <c r="E39" s="122">
        <v>145.96865611642266</v>
      </c>
      <c r="F39" s="122">
        <v>0</v>
      </c>
      <c r="G39" s="122">
        <v>202.86136504424675</v>
      </c>
      <c r="H39" s="122">
        <v>187.60797082947406</v>
      </c>
      <c r="I39" s="122">
        <v>193.31920338532581</v>
      </c>
      <c r="J39" s="122">
        <v>212.81024166410472</v>
      </c>
      <c r="K39" s="122">
        <v>193.36506899974114</v>
      </c>
      <c r="L39" s="122">
        <v>147.54548461389513</v>
      </c>
      <c r="M39" s="122">
        <v>154.62726402152043</v>
      </c>
      <c r="N39" s="122">
        <v>189.60634047103915</v>
      </c>
      <c r="O39" s="122">
        <v>175.96634157443259</v>
      </c>
      <c r="P39" s="122">
        <v>145.1373907628261</v>
      </c>
      <c r="Q39" s="122">
        <v>174.2508726201234</v>
      </c>
      <c r="R39" s="122">
        <v>0</v>
      </c>
      <c r="S39" s="122">
        <v>213.46176080834027</v>
      </c>
      <c r="T39" s="122">
        <v>0</v>
      </c>
      <c r="U39" s="122">
        <v>0</v>
      </c>
      <c r="V39" s="122">
        <v>132.94518247867305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252.69337194528993</v>
      </c>
      <c r="D40" s="98">
        <v>243.51838971440588</v>
      </c>
      <c r="E40" s="98">
        <v>222.65265057389817</v>
      </c>
      <c r="F40" s="98">
        <v>0</v>
      </c>
      <c r="G40" s="98">
        <v>252.88197560310212</v>
      </c>
      <c r="H40" s="98">
        <v>220.36491811716002</v>
      </c>
      <c r="I40" s="98">
        <v>205.65872700566575</v>
      </c>
      <c r="J40" s="98">
        <v>236.20312319054065</v>
      </c>
      <c r="K40" s="98">
        <v>253.64486783771713</v>
      </c>
      <c r="L40" s="98">
        <v>239.06424740705</v>
      </c>
      <c r="M40" s="98">
        <v>223.36372884464623</v>
      </c>
      <c r="N40" s="98">
        <v>224.2459603647867</v>
      </c>
      <c r="O40" s="98">
        <v>243.98451710299864</v>
      </c>
      <c r="P40" s="98">
        <v>228.28902088736189</v>
      </c>
      <c r="Q40" s="98">
        <v>241.15076121534935</v>
      </c>
      <c r="R40" s="98">
        <v>0</v>
      </c>
      <c r="S40" s="98">
        <v>213.46176080834027</v>
      </c>
      <c r="T40" s="98">
        <v>0</v>
      </c>
      <c r="U40" s="98">
        <v>0</v>
      </c>
      <c r="V40" s="98">
        <v>179.32140892472177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328.31733772364078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373.2220548450839</v>
      </c>
      <c r="I43" s="117">
        <f t="shared" si="14"/>
        <v>380.10509827710035</v>
      </c>
      <c r="J43" s="117">
        <f t="shared" si="14"/>
        <v>399.56728370978203</v>
      </c>
      <c r="K43" s="117">
        <f t="shared" si="14"/>
        <v>387.90601091209544</v>
      </c>
      <c r="L43" s="117">
        <f t="shared" si="14"/>
        <v>358.36773457385107</v>
      </c>
      <c r="M43" s="117">
        <f t="shared" si="14"/>
        <v>369.94673644001051</v>
      </c>
      <c r="N43" s="117">
        <f t="shared" si="14"/>
        <v>423.24985364069721</v>
      </c>
      <c r="O43" s="117">
        <f t="shared" si="14"/>
        <v>417.67152443249211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399.58947154268958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123.00397301809269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189.58462308078393</v>
      </c>
      <c r="I44" s="122">
        <f t="shared" si="17"/>
        <v>186.6155267155568</v>
      </c>
      <c r="J44" s="122">
        <f t="shared" si="17"/>
        <v>186.98447283829537</v>
      </c>
      <c r="K44" s="122">
        <f t="shared" si="17"/>
        <v>193.94228844795882</v>
      </c>
      <c r="L44" s="122">
        <f t="shared" si="17"/>
        <v>208.95257994444484</v>
      </c>
      <c r="M44" s="122">
        <f t="shared" si="17"/>
        <v>216.38417285931624</v>
      </c>
      <c r="N44" s="122">
        <f t="shared" si="17"/>
        <v>234.67938697030834</v>
      </c>
      <c r="O44" s="122">
        <f t="shared" si="17"/>
        <v>241.17208652819517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269.17390141561924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123.00397301809269</v>
      </c>
      <c r="D45" s="98">
        <v>0</v>
      </c>
      <c r="E45" s="98">
        <v>0</v>
      </c>
      <c r="F45" s="98">
        <v>0</v>
      </c>
      <c r="G45" s="98">
        <v>0</v>
      </c>
      <c r="H45" s="98">
        <v>189.58462308078393</v>
      </c>
      <c r="I45" s="98">
        <v>186.6155267155568</v>
      </c>
      <c r="J45" s="98">
        <v>186.98447283829537</v>
      </c>
      <c r="K45" s="98">
        <v>193.94228844795882</v>
      </c>
      <c r="L45" s="98">
        <v>208.95257994444484</v>
      </c>
      <c r="M45" s="98">
        <v>216.38417285931624</v>
      </c>
      <c r="N45" s="98">
        <v>234.67938697030834</v>
      </c>
      <c r="O45" s="98">
        <v>241.17208652819517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269.17390141561924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205.31336470554805</v>
      </c>
      <c r="D58" s="122">
        <v>0</v>
      </c>
      <c r="E58" s="122">
        <v>0</v>
      </c>
      <c r="F58" s="122">
        <v>0</v>
      </c>
      <c r="G58" s="122">
        <v>0</v>
      </c>
      <c r="H58" s="122">
        <v>183.63743176429998</v>
      </c>
      <c r="I58" s="122">
        <v>193.48957156154356</v>
      </c>
      <c r="J58" s="122">
        <v>212.58281087148663</v>
      </c>
      <c r="K58" s="122">
        <v>193.96372246413662</v>
      </c>
      <c r="L58" s="122">
        <v>149.41515462940623</v>
      </c>
      <c r="M58" s="122">
        <v>153.56256358069427</v>
      </c>
      <c r="N58" s="122">
        <v>188.57046667038884</v>
      </c>
      <c r="O58" s="122">
        <v>176.49943790429697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130.41557012707037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252.69337194528993</v>
      </c>
      <c r="D59" s="98">
        <v>0</v>
      </c>
      <c r="E59" s="98">
        <v>0</v>
      </c>
      <c r="F59" s="98">
        <v>0</v>
      </c>
      <c r="G59" s="98">
        <v>0</v>
      </c>
      <c r="H59" s="98">
        <v>220.36491811715996</v>
      </c>
      <c r="I59" s="98">
        <v>205.65872700566578</v>
      </c>
      <c r="J59" s="98">
        <v>236.20312319054068</v>
      </c>
      <c r="K59" s="98">
        <v>253.64486783771713</v>
      </c>
      <c r="L59" s="98">
        <v>239.06424740704995</v>
      </c>
      <c r="M59" s="98">
        <v>223.3637288446462</v>
      </c>
      <c r="N59" s="98">
        <v>224.24596036478673</v>
      </c>
      <c r="O59" s="98">
        <v>243.98451710299872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179.32140892472177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</v>
      </c>
      <c r="I62" s="117">
        <f t="shared" si="21"/>
        <v>0</v>
      </c>
      <c r="J62" s="117">
        <f t="shared" si="21"/>
        <v>0</v>
      </c>
      <c r="K62" s="117">
        <f t="shared" si="21"/>
        <v>0</v>
      </c>
      <c r="L62" s="117">
        <f t="shared" si="21"/>
        <v>0</v>
      </c>
      <c r="M62" s="117">
        <f t="shared" si="21"/>
        <v>0</v>
      </c>
      <c r="N62" s="117">
        <f t="shared" si="21"/>
        <v>0</v>
      </c>
      <c r="O62" s="117">
        <f t="shared" si="21"/>
        <v>0</v>
      </c>
      <c r="P62" s="117">
        <f t="shared" si="21"/>
        <v>0</v>
      </c>
      <c r="Q62" s="117">
        <f t="shared" si="21"/>
        <v>0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</v>
      </c>
      <c r="I63" s="122">
        <f t="shared" si="24"/>
        <v>0</v>
      </c>
      <c r="J63" s="122">
        <f t="shared" si="24"/>
        <v>0</v>
      </c>
      <c r="K63" s="122">
        <f t="shared" si="24"/>
        <v>0</v>
      </c>
      <c r="L63" s="122">
        <f t="shared" si="24"/>
        <v>0</v>
      </c>
      <c r="M63" s="122">
        <f t="shared" si="24"/>
        <v>0</v>
      </c>
      <c r="N63" s="122">
        <f t="shared" si="24"/>
        <v>0</v>
      </c>
      <c r="O63" s="122">
        <f t="shared" si="24"/>
        <v>0</v>
      </c>
      <c r="P63" s="122">
        <f t="shared" si="24"/>
        <v>0</v>
      </c>
      <c r="Q63" s="122">
        <f t="shared" si="24"/>
        <v>0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98">
        <v>0</v>
      </c>
      <c r="P64" s="98">
        <v>0</v>
      </c>
      <c r="Q64" s="98">
        <v>0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0</v>
      </c>
      <c r="D78" s="98">
        <v>0</v>
      </c>
      <c r="E78" s="98">
        <v>0</v>
      </c>
      <c r="F78" s="98">
        <v>0</v>
      </c>
      <c r="G78" s="98">
        <v>0</v>
      </c>
      <c r="H78" s="98">
        <v>0</v>
      </c>
      <c r="I78" s="98">
        <v>0</v>
      </c>
      <c r="J78" s="98">
        <v>0</v>
      </c>
      <c r="K78" s="98">
        <v>0</v>
      </c>
      <c r="L78" s="98">
        <v>0</v>
      </c>
      <c r="M78" s="98">
        <v>0</v>
      </c>
      <c r="N78" s="98">
        <v>0</v>
      </c>
      <c r="O78" s="98">
        <v>0</v>
      </c>
      <c r="P78" s="98">
        <v>0</v>
      </c>
      <c r="Q78" s="98">
        <v>0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147.57218538897595</v>
      </c>
      <c r="M81" s="117">
        <f t="shared" si="28"/>
        <v>154.56292252672313</v>
      </c>
      <c r="N81" s="117">
        <f t="shared" si="28"/>
        <v>189.6421964355761</v>
      </c>
      <c r="O81" s="117">
        <f t="shared" si="28"/>
        <v>174.85557059048239</v>
      </c>
      <c r="P81" s="117">
        <f t="shared" si="28"/>
        <v>145.27483147377578</v>
      </c>
      <c r="Q81" s="117">
        <f t="shared" si="28"/>
        <v>0</v>
      </c>
      <c r="R81" s="117">
        <f t="shared" ref="R81:V81" si="29">R82+R85+R87+R100</f>
        <v>179.75232251981274</v>
      </c>
      <c r="S81" s="117">
        <f t="shared" si="29"/>
        <v>0</v>
      </c>
      <c r="T81" s="117">
        <f t="shared" si="29"/>
        <v>155.50501167973493</v>
      </c>
      <c r="U81" s="117">
        <f t="shared" si="29"/>
        <v>140.52593825510132</v>
      </c>
      <c r="V81" s="117">
        <f t="shared" si="29"/>
        <v>0</v>
      </c>
      <c r="W81" s="117">
        <f t="shared" ref="W81" si="30">W82+W85+W87+W100</f>
        <v>129.21713670024212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147.57218538897595</v>
      </c>
      <c r="M100" s="122">
        <v>154.56292252672313</v>
      </c>
      <c r="N100" s="122">
        <v>189.6421964355761</v>
      </c>
      <c r="O100" s="122">
        <v>174.85557059048239</v>
      </c>
      <c r="P100" s="122">
        <v>145.27483147377578</v>
      </c>
      <c r="Q100" s="122">
        <v>0</v>
      </c>
      <c r="R100" s="122">
        <v>179.75232251981274</v>
      </c>
      <c r="S100" s="122">
        <v>0</v>
      </c>
      <c r="T100" s="122">
        <v>155.50501167973493</v>
      </c>
      <c r="U100" s="122">
        <v>140.52593825510132</v>
      </c>
      <c r="V100" s="122">
        <v>0</v>
      </c>
      <c r="W100" s="122">
        <v>129.21713670024212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239.06424740705</v>
      </c>
      <c r="M102" s="98">
        <v>223.36372884464623</v>
      </c>
      <c r="N102" s="98">
        <v>224.24596036478678</v>
      </c>
      <c r="O102" s="98">
        <v>243.98451710299869</v>
      </c>
      <c r="P102" s="98">
        <v>228.28902088736191</v>
      </c>
      <c r="Q102" s="98">
        <v>0</v>
      </c>
      <c r="R102" s="98">
        <v>229.27592158139379</v>
      </c>
      <c r="S102" s="98">
        <v>0</v>
      </c>
      <c r="T102" s="98">
        <v>205.60058591213277</v>
      </c>
      <c r="U102" s="98">
        <v>187.15205601716261</v>
      </c>
      <c r="V102" s="98">
        <v>0</v>
      </c>
      <c r="W102" s="98">
        <v>170.5666204443196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203.74011552000536</v>
      </c>
      <c r="D143" s="117">
        <f t="shared" si="49"/>
        <v>151.64019533423635</v>
      </c>
      <c r="E143" s="117">
        <f t="shared" si="49"/>
        <v>146.12211772913321</v>
      </c>
      <c r="F143" s="117">
        <f t="shared" si="49"/>
        <v>195.95851545445282</v>
      </c>
      <c r="G143" s="117">
        <f t="shared" si="49"/>
        <v>202.65096560355482</v>
      </c>
      <c r="H143" s="117">
        <f t="shared" si="49"/>
        <v>186.92703802351295</v>
      </c>
      <c r="I143" s="117">
        <f t="shared" si="49"/>
        <v>193.04397237520672</v>
      </c>
      <c r="J143" s="117">
        <f t="shared" si="49"/>
        <v>212.75628390676036</v>
      </c>
      <c r="K143" s="117">
        <f t="shared" si="49"/>
        <v>193.42245613444126</v>
      </c>
      <c r="L143" s="117">
        <f t="shared" si="49"/>
        <v>147.58399106549959</v>
      </c>
      <c r="M143" s="117">
        <f t="shared" si="49"/>
        <v>154.60704446322455</v>
      </c>
      <c r="N143" s="117">
        <f t="shared" si="49"/>
        <v>189.59669788303466</v>
      </c>
      <c r="O143" s="117">
        <f t="shared" si="49"/>
        <v>175.903390167716</v>
      </c>
      <c r="P143" s="117">
        <f t="shared" si="49"/>
        <v>145.22101933716365</v>
      </c>
      <c r="Q143" s="117">
        <f t="shared" si="49"/>
        <v>174.15061278916065</v>
      </c>
      <c r="R143" s="117">
        <f t="shared" ref="R143:V143" si="50">R144+R146+R148+R157</f>
        <v>180.01727375953004</v>
      </c>
      <c r="S143" s="117">
        <f t="shared" si="50"/>
        <v>190.87931970351971</v>
      </c>
      <c r="T143" s="117">
        <f t="shared" si="50"/>
        <v>155.69001838735838</v>
      </c>
      <c r="U143" s="117">
        <f t="shared" si="50"/>
        <v>140.33801493295118</v>
      </c>
      <c r="V143" s="117">
        <f t="shared" si="50"/>
        <v>132.46120097544937</v>
      </c>
      <c r="W143" s="117">
        <f t="shared" ref="W143" si="51">W144+W146+W148+W157</f>
        <v>129.59019035849803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203.74011552000536</v>
      </c>
      <c r="D157" s="122">
        <v>151.64019533423635</v>
      </c>
      <c r="E157" s="122">
        <v>146.12211772913321</v>
      </c>
      <c r="F157" s="122">
        <v>195.95851545445282</v>
      </c>
      <c r="G157" s="122">
        <v>202.65096560355482</v>
      </c>
      <c r="H157" s="122">
        <v>186.92703802351295</v>
      </c>
      <c r="I157" s="122">
        <v>193.04397237520672</v>
      </c>
      <c r="J157" s="122">
        <v>212.75628390676036</v>
      </c>
      <c r="K157" s="122">
        <v>193.42245613444126</v>
      </c>
      <c r="L157" s="122">
        <v>147.58399106549959</v>
      </c>
      <c r="M157" s="122">
        <v>154.60704446322455</v>
      </c>
      <c r="N157" s="122">
        <v>189.59669788303466</v>
      </c>
      <c r="O157" s="122">
        <v>175.903390167716</v>
      </c>
      <c r="P157" s="122">
        <v>145.22101933716365</v>
      </c>
      <c r="Q157" s="122">
        <v>174.15061278916065</v>
      </c>
      <c r="R157" s="122">
        <v>180.01727375953004</v>
      </c>
      <c r="S157" s="122">
        <v>190.87931970351971</v>
      </c>
      <c r="T157" s="122">
        <v>155.69001838735838</v>
      </c>
      <c r="U157" s="122">
        <v>140.33801493295118</v>
      </c>
      <c r="V157" s="122">
        <v>132.46120097544937</v>
      </c>
      <c r="W157" s="122">
        <v>129.59019035849803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252.69337194528993</v>
      </c>
      <c r="D158" s="98">
        <v>243.51838971440597</v>
      </c>
      <c r="E158" s="98">
        <v>222.65265057389823</v>
      </c>
      <c r="F158" s="98">
        <v>261.2264661425184</v>
      </c>
      <c r="G158" s="98">
        <v>252.88197560310215</v>
      </c>
      <c r="H158" s="98">
        <v>220.36491811715999</v>
      </c>
      <c r="I158" s="98">
        <v>205.65872700566575</v>
      </c>
      <c r="J158" s="98">
        <v>236.20312319054065</v>
      </c>
      <c r="K158" s="98">
        <v>253.6448678377171</v>
      </c>
      <c r="L158" s="98">
        <v>239.06424740705003</v>
      </c>
      <c r="M158" s="98">
        <v>223.3637288446462</v>
      </c>
      <c r="N158" s="98">
        <v>224.24596036478675</v>
      </c>
      <c r="O158" s="98">
        <v>243.98451710299869</v>
      </c>
      <c r="P158" s="98">
        <v>228.28902088736191</v>
      </c>
      <c r="Q158" s="98">
        <v>241.15076121534929</v>
      </c>
      <c r="R158" s="98">
        <v>229.27592158139379</v>
      </c>
      <c r="S158" s="98">
        <v>213.46176080834027</v>
      </c>
      <c r="T158" s="98">
        <v>205.6005859121328</v>
      </c>
      <c r="U158" s="98">
        <v>187.15205601716264</v>
      </c>
      <c r="V158" s="98">
        <v>179.32140892472179</v>
      </c>
      <c r="W158" s="98">
        <v>170.5666204443196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204.07015751849946</v>
      </c>
      <c r="D161" s="117">
        <f t="shared" si="54"/>
        <v>151.5942293586368</v>
      </c>
      <c r="E161" s="117">
        <f t="shared" si="54"/>
        <v>145.99373359999024</v>
      </c>
      <c r="F161" s="117">
        <f t="shared" si="54"/>
        <v>195.91984960688885</v>
      </c>
      <c r="G161" s="117">
        <f t="shared" si="54"/>
        <v>202.51117558459808</v>
      </c>
      <c r="H161" s="117">
        <f t="shared" si="54"/>
        <v>186.86753642725509</v>
      </c>
      <c r="I161" s="117">
        <f t="shared" si="54"/>
        <v>193.11005891718449</v>
      </c>
      <c r="J161" s="117">
        <f t="shared" si="54"/>
        <v>212.65639439896032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174.16443865553015</v>
      </c>
      <c r="R161" s="117">
        <f t="shared" ref="R161:V161" si="55">R162+R164+R166+R175</f>
        <v>180.02405694539073</v>
      </c>
      <c r="S161" s="117">
        <f t="shared" si="55"/>
        <v>190.87812524455936</v>
      </c>
      <c r="T161" s="117">
        <f t="shared" si="55"/>
        <v>155.6558832240886</v>
      </c>
      <c r="U161" s="117">
        <f t="shared" si="55"/>
        <v>140.32930703588286</v>
      </c>
      <c r="V161" s="117">
        <f t="shared" si="55"/>
        <v>132.4406292166619</v>
      </c>
      <c r="W161" s="117">
        <f t="shared" ref="W161" si="56">W162+W164+W166+W175</f>
        <v>129.59343291616199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204.07015751849946</v>
      </c>
      <c r="D175" s="122">
        <v>151.5942293586368</v>
      </c>
      <c r="E175" s="122">
        <v>145.99373359999024</v>
      </c>
      <c r="F175" s="122">
        <v>195.91984960688885</v>
      </c>
      <c r="G175" s="122">
        <v>202.51117558459808</v>
      </c>
      <c r="H175" s="122">
        <v>186.86753642725509</v>
      </c>
      <c r="I175" s="122">
        <v>193.11005891718449</v>
      </c>
      <c r="J175" s="122">
        <v>212.65639439896032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174.16443865553015</v>
      </c>
      <c r="R175" s="122">
        <v>180.02405694539073</v>
      </c>
      <c r="S175" s="122">
        <v>190.87812524455936</v>
      </c>
      <c r="T175" s="122">
        <v>155.6558832240886</v>
      </c>
      <c r="U175" s="122">
        <v>140.32930703588286</v>
      </c>
      <c r="V175" s="122">
        <v>132.4406292166619</v>
      </c>
      <c r="W175" s="122">
        <v>129.59343291616199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252.69337194528995</v>
      </c>
      <c r="D176" s="98">
        <v>243.51838971440591</v>
      </c>
      <c r="E176" s="98">
        <v>222.65265057389817</v>
      </c>
      <c r="F176" s="98">
        <v>261.22646614251846</v>
      </c>
      <c r="G176" s="98">
        <v>252.88197560310218</v>
      </c>
      <c r="H176" s="98">
        <v>220.36491811715996</v>
      </c>
      <c r="I176" s="98">
        <v>205.65872700566581</v>
      </c>
      <c r="J176" s="98">
        <v>236.20312319054068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241.15076121534941</v>
      </c>
      <c r="R176" s="98">
        <v>229.27592158139385</v>
      </c>
      <c r="S176" s="98">
        <v>213.46176080834027</v>
      </c>
      <c r="T176" s="98">
        <v>205.60058591213277</v>
      </c>
      <c r="U176" s="98">
        <v>187.15205601716261</v>
      </c>
      <c r="V176" s="98">
        <v>179.32140892472179</v>
      </c>
      <c r="W176" s="98">
        <v>170.56662044431957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25.777594161667686</v>
      </c>
      <c r="D24" s="118">
        <f t="shared" si="7"/>
        <v>27.949514313793301</v>
      </c>
      <c r="E24" s="118">
        <f t="shared" si="7"/>
        <v>29.145461649554626</v>
      </c>
      <c r="F24" s="118">
        <f t="shared" si="7"/>
        <v>0</v>
      </c>
      <c r="G24" s="118">
        <f t="shared" si="7"/>
        <v>31.54817266600492</v>
      </c>
      <c r="H24" s="118">
        <f t="shared" si="7"/>
        <v>31.579000393594818</v>
      </c>
      <c r="I24" s="118">
        <f t="shared" si="7"/>
        <v>29.827849482178518</v>
      </c>
      <c r="J24" s="118">
        <f t="shared" si="7"/>
        <v>29.882343247516019</v>
      </c>
      <c r="K24" s="118">
        <f t="shared" si="7"/>
        <v>24.864708361066576</v>
      </c>
      <c r="L24" s="118">
        <f t="shared" si="7"/>
        <v>25.171556379453708</v>
      </c>
      <c r="M24" s="118">
        <f t="shared" si="7"/>
        <v>27.06454068768948</v>
      </c>
      <c r="N24" s="118">
        <f t="shared" si="7"/>
        <v>26.336242779629167</v>
      </c>
      <c r="O24" s="118">
        <f t="shared" si="7"/>
        <v>30.103462939539579</v>
      </c>
      <c r="P24" s="118">
        <f t="shared" si="7"/>
        <v>26.251031899533189</v>
      </c>
      <c r="Q24" s="118">
        <f t="shared" si="7"/>
        <v>29.794289399085017</v>
      </c>
      <c r="R24" s="118">
        <f t="shared" ref="R24:V24" si="8">R25+R28+R30+R39</f>
        <v>0</v>
      </c>
      <c r="S24" s="118">
        <f t="shared" si="8"/>
        <v>32.859838190923703</v>
      </c>
      <c r="T24" s="118">
        <f t="shared" si="8"/>
        <v>0</v>
      </c>
      <c r="U24" s="118">
        <f t="shared" si="8"/>
        <v>0</v>
      </c>
      <c r="V24" s="118">
        <f t="shared" si="8"/>
        <v>30.69037660773105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4.7355100437978841</v>
      </c>
      <c r="D25" s="123">
        <f t="shared" si="10"/>
        <v>6.5906373090866666</v>
      </c>
      <c r="E25" s="123">
        <f t="shared" si="10"/>
        <v>8.1983466457804717</v>
      </c>
      <c r="F25" s="123">
        <f t="shared" si="10"/>
        <v>0</v>
      </c>
      <c r="G25" s="123">
        <f t="shared" si="10"/>
        <v>7.2338183715034052</v>
      </c>
      <c r="H25" s="123">
        <f t="shared" si="10"/>
        <v>7.8431858877786098</v>
      </c>
      <c r="I25" s="123">
        <f t="shared" si="10"/>
        <v>7.1660668624981847</v>
      </c>
      <c r="J25" s="123">
        <f t="shared" si="10"/>
        <v>6.6106356006270444</v>
      </c>
      <c r="K25" s="123">
        <f t="shared" si="10"/>
        <v>7.1772771272237037</v>
      </c>
      <c r="L25" s="123">
        <f t="shared" si="10"/>
        <v>7.2211173532249138</v>
      </c>
      <c r="M25" s="123">
        <f t="shared" si="10"/>
        <v>6.8677373215781339</v>
      </c>
      <c r="N25" s="123">
        <f t="shared" si="10"/>
        <v>8.7309632824275507</v>
      </c>
      <c r="O25" s="123">
        <f t="shared" si="10"/>
        <v>8.9945913126102948</v>
      </c>
      <c r="P25" s="123">
        <f t="shared" si="10"/>
        <v>7.8938932863240971</v>
      </c>
      <c r="Q25" s="123">
        <f t="shared" si="10"/>
        <v>10.481812326733166</v>
      </c>
      <c r="R25" s="123">
        <f t="shared" ref="R25:V25" si="11">SUM(R26:R27)</f>
        <v>0</v>
      </c>
      <c r="S25" s="123">
        <f t="shared" si="11"/>
        <v>13.713075668103411</v>
      </c>
      <c r="T25" s="123">
        <f t="shared" si="11"/>
        <v>0</v>
      </c>
      <c r="U25" s="123">
        <f t="shared" si="11"/>
        <v>0</v>
      </c>
      <c r="V25" s="123">
        <f t="shared" si="11"/>
        <v>12.468564306606131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4.6939566529452996</v>
      </c>
      <c r="D26" s="99">
        <v>6.5247092082802425</v>
      </c>
      <c r="E26" s="99">
        <v>8.1283488113352025</v>
      </c>
      <c r="F26" s="99">
        <v>0</v>
      </c>
      <c r="G26" s="99">
        <v>7.1550773301748354</v>
      </c>
      <c r="H26" s="99">
        <v>7.7627114542593958</v>
      </c>
      <c r="I26" s="99">
        <v>7.0937809111859229</v>
      </c>
      <c r="J26" s="99">
        <v>6.5406956376724947</v>
      </c>
      <c r="K26" s="99">
        <v>7.1011534439420787</v>
      </c>
      <c r="L26" s="99">
        <v>7.1387405612428205</v>
      </c>
      <c r="M26" s="99">
        <v>6.7899666464831236</v>
      </c>
      <c r="N26" s="99">
        <v>8.655219208242583</v>
      </c>
      <c r="O26" s="99">
        <v>8.8955127986494045</v>
      </c>
      <c r="P26" s="99">
        <v>7.8048084729875624</v>
      </c>
      <c r="Q26" s="99">
        <v>10.357146554557431</v>
      </c>
      <c r="R26" s="99">
        <v>0</v>
      </c>
      <c r="S26" s="99">
        <v>13.534050138761286</v>
      </c>
      <c r="T26" s="99">
        <v>0</v>
      </c>
      <c r="U26" s="99">
        <v>0</v>
      </c>
      <c r="V26" s="99">
        <v>12.298364690776808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4.1553390852584193E-2</v>
      </c>
      <c r="D27" s="99">
        <v>6.5928100806423875E-2</v>
      </c>
      <c r="E27" s="99">
        <v>6.9997834445268442E-2</v>
      </c>
      <c r="F27" s="99">
        <v>0</v>
      </c>
      <c r="G27" s="99">
        <v>7.8741041328570058E-2</v>
      </c>
      <c r="H27" s="99">
        <v>8.0474433519213823E-2</v>
      </c>
      <c r="I27" s="99">
        <v>7.2285951312261537E-2</v>
      </c>
      <c r="J27" s="99">
        <v>6.9939962954549906E-2</v>
      </c>
      <c r="K27" s="99">
        <v>7.6123683281624735E-2</v>
      </c>
      <c r="L27" s="99">
        <v>8.2376791982093231E-2</v>
      </c>
      <c r="M27" s="99">
        <v>7.7770675095010289E-2</v>
      </c>
      <c r="N27" s="99">
        <v>7.5744074184967175E-2</v>
      </c>
      <c r="O27" s="99">
        <v>9.9078513960890013E-2</v>
      </c>
      <c r="P27" s="99">
        <v>8.9084813336535118E-2</v>
      </c>
      <c r="Q27" s="99">
        <v>0.12466577217573474</v>
      </c>
      <c r="R27" s="99">
        <v>0</v>
      </c>
      <c r="S27" s="99">
        <v>0.17902552934212576</v>
      </c>
      <c r="T27" s="99">
        <v>0</v>
      </c>
      <c r="U27" s="99">
        <v>0</v>
      </c>
      <c r="V27" s="99">
        <v>0.17019961582932433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1.1359654115796833</v>
      </c>
      <c r="D28" s="123">
        <f t="shared" si="13"/>
        <v>0.46493621806513641</v>
      </c>
      <c r="E28" s="123">
        <f t="shared" si="13"/>
        <v>0.24233235449089954</v>
      </c>
      <c r="F28" s="123">
        <f t="shared" si="13"/>
        <v>0</v>
      </c>
      <c r="G28" s="123">
        <f t="shared" si="13"/>
        <v>0.10992915971785862</v>
      </c>
      <c r="H28" s="123">
        <f t="shared" si="13"/>
        <v>0.18113442128592883</v>
      </c>
      <c r="I28" s="123">
        <f t="shared" si="13"/>
        <v>0.54199778352749184</v>
      </c>
      <c r="J28" s="123">
        <f t="shared" si="13"/>
        <v>0.51602201205028508</v>
      </c>
      <c r="K28" s="123">
        <f t="shared" si="13"/>
        <v>0.75926670852118328</v>
      </c>
      <c r="L28" s="123">
        <f t="shared" si="13"/>
        <v>1.0956067220371322</v>
      </c>
      <c r="M28" s="123">
        <f t="shared" si="13"/>
        <v>0.5683163421778612</v>
      </c>
      <c r="N28" s="123">
        <f t="shared" si="13"/>
        <v>1.0406338523060477</v>
      </c>
      <c r="O28" s="123">
        <f t="shared" si="13"/>
        <v>0.55347213151740726</v>
      </c>
      <c r="P28" s="123">
        <f t="shared" si="13"/>
        <v>0.22542825949253187</v>
      </c>
      <c r="Q28" s="123">
        <f t="shared" si="13"/>
        <v>0.43028654119437654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0.76068040379596458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1.1359654115796833</v>
      </c>
      <c r="D29" s="99">
        <f>RES_hhdet_in_fech!D29/RES_summary!D$21</f>
        <v>0.46493621806513641</v>
      </c>
      <c r="E29" s="99">
        <f>RES_hhdet_in_fech!E29/RES_summary!E$21</f>
        <v>0.24233235449089954</v>
      </c>
      <c r="F29" s="99">
        <f>RES_hhdet_in_fech!F29/RES_summary!F$21</f>
        <v>0</v>
      </c>
      <c r="G29" s="99">
        <f>RES_hhdet_in_fech!G29/RES_summary!G$21</f>
        <v>0.10992915971785862</v>
      </c>
      <c r="H29" s="99">
        <f>RES_hhdet_in_fech!H29/RES_summary!H$21</f>
        <v>0.18113442128592883</v>
      </c>
      <c r="I29" s="99">
        <f>RES_hhdet_in_fech!I29/RES_summary!I$21</f>
        <v>0.54199778352749184</v>
      </c>
      <c r="J29" s="99">
        <f>RES_hhdet_in_fech!J29/RES_summary!J$21</f>
        <v>0.51602201205028508</v>
      </c>
      <c r="K29" s="99">
        <f>RES_hhdet_in_fech!K29/RES_summary!K$21</f>
        <v>0.75926670852118328</v>
      </c>
      <c r="L29" s="99">
        <f>RES_hhdet_in_fech!L29/RES_summary!L$21</f>
        <v>1.0956067220371322</v>
      </c>
      <c r="M29" s="99">
        <f>RES_hhdet_in_fech!M29/RES_summary!M$21</f>
        <v>0.5683163421778612</v>
      </c>
      <c r="N29" s="99">
        <f>RES_hhdet_in_fech!N29/RES_summary!N$21</f>
        <v>1.0406338523060477</v>
      </c>
      <c r="O29" s="99">
        <f>RES_hhdet_in_fech!O29/RES_summary!O$21</f>
        <v>0.55347213151740726</v>
      </c>
      <c r="P29" s="99">
        <f>RES_hhdet_in_fech!P29/RES_summary!P$21</f>
        <v>0.22542825949253187</v>
      </c>
      <c r="Q29" s="99">
        <f>RES_hhdet_in_fech!Q29/RES_summary!Q$21</f>
        <v>0.43028654119437654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0.76068040379596458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10.641480031901688</v>
      </c>
      <c r="D30" s="123">
        <v>11.947903943744324</v>
      </c>
      <c r="E30" s="123">
        <v>12.18599334450297</v>
      </c>
      <c r="F30" s="123">
        <v>0</v>
      </c>
      <c r="G30" s="123">
        <v>14.771807358015359</v>
      </c>
      <c r="H30" s="123">
        <v>15.171305277728269</v>
      </c>
      <c r="I30" s="123">
        <v>14.264971717979053</v>
      </c>
      <c r="J30" s="123">
        <v>13.954522340079301</v>
      </c>
      <c r="K30" s="123">
        <v>8.1548801646496933</v>
      </c>
      <c r="L30" s="123">
        <v>8.0852961633402156</v>
      </c>
      <c r="M30" s="123">
        <v>11.295353311743856</v>
      </c>
      <c r="N30" s="123">
        <v>8.6363893236303362</v>
      </c>
      <c r="O30" s="123">
        <v>11.97072073216561</v>
      </c>
      <c r="P30" s="123">
        <v>10.345318670860079</v>
      </c>
      <c r="Q30" s="123">
        <v>10.422774112413046</v>
      </c>
      <c r="R30" s="123">
        <v>0</v>
      </c>
      <c r="S30" s="123">
        <v>11.293041824901454</v>
      </c>
      <c r="T30" s="123">
        <v>0</v>
      </c>
      <c r="U30" s="123">
        <v>0</v>
      </c>
      <c r="V30" s="123">
        <v>11.415122937864114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10.641480031901688</v>
      </c>
      <c r="D35" s="102">
        <v>12.91393279275664</v>
      </c>
      <c r="E35" s="102">
        <v>12.489342450812865</v>
      </c>
      <c r="F35" s="102">
        <v>0</v>
      </c>
      <c r="G35" s="102">
        <v>15.216592813540331</v>
      </c>
      <c r="H35" s="102">
        <v>15.569687407602476</v>
      </c>
      <c r="I35" s="102">
        <v>15.111503718777861</v>
      </c>
      <c r="J35" s="102">
        <v>14.801206069967034</v>
      </c>
      <c r="K35" s="102">
        <v>9.981291216630428</v>
      </c>
      <c r="L35" s="102">
        <v>13.179878568426885</v>
      </c>
      <c r="M35" s="102">
        <v>13.04730455046788</v>
      </c>
      <c r="N35" s="102">
        <v>11.194595904262718</v>
      </c>
      <c r="O35" s="102">
        <v>12.025777506458121</v>
      </c>
      <c r="P35" s="102">
        <v>11.528808848125113</v>
      </c>
      <c r="Q35" s="102">
        <v>11.702291835225267</v>
      </c>
      <c r="R35" s="102">
        <v>0</v>
      </c>
      <c r="S35" s="102">
        <v>11.293041824901454</v>
      </c>
      <c r="T35" s="102">
        <v>0</v>
      </c>
      <c r="U35" s="102">
        <v>0</v>
      </c>
      <c r="V35" s="102">
        <v>12.113658550985059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7.952317165876825</v>
      </c>
      <c r="E36" s="105">
        <v>7.7079827275473889</v>
      </c>
      <c r="F36" s="105">
        <v>0</v>
      </c>
      <c r="G36" s="105">
        <v>9.4343818917156597</v>
      </c>
      <c r="H36" s="105">
        <v>9.6736318854642338</v>
      </c>
      <c r="I36" s="105">
        <v>9.4136921749397366</v>
      </c>
      <c r="J36" s="105">
        <v>9.2558090282698959</v>
      </c>
      <c r="K36" s="105">
        <v>7.5115200111139071</v>
      </c>
      <c r="L36" s="105">
        <v>7.9351283413562186</v>
      </c>
      <c r="M36" s="105">
        <v>8.3140068954137814</v>
      </c>
      <c r="N36" s="105">
        <v>7.2184287548134201</v>
      </c>
      <c r="O36" s="105">
        <v>7.5963289270677228</v>
      </c>
      <c r="P36" s="105">
        <v>7.2940454176270073</v>
      </c>
      <c r="Q36" s="105">
        <v>7.6548378140845719</v>
      </c>
      <c r="R36" s="105">
        <v>0</v>
      </c>
      <c r="S36" s="105">
        <v>0</v>
      </c>
      <c r="T36" s="105">
        <v>0</v>
      </c>
      <c r="U36" s="105">
        <v>0</v>
      </c>
      <c r="V36" s="105">
        <v>8.7374030875671522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2.2545254104563099</v>
      </c>
      <c r="E37" s="99">
        <v>2.1782188011773567</v>
      </c>
      <c r="F37" s="99">
        <v>0</v>
      </c>
      <c r="G37" s="99">
        <v>2.65532598699847</v>
      </c>
      <c r="H37" s="99">
        <v>2.7117658623539547</v>
      </c>
      <c r="I37" s="99">
        <v>2.6239641967539957</v>
      </c>
      <c r="J37" s="99">
        <v>2.5771993569649343</v>
      </c>
      <c r="K37" s="99">
        <v>4.4910325013868615</v>
      </c>
      <c r="L37" s="99">
        <v>1.3819386410222452</v>
      </c>
      <c r="M37" s="99">
        <v>2.2903050322689458</v>
      </c>
      <c r="N37" s="99">
        <v>1.9690864773257408</v>
      </c>
      <c r="O37" s="99">
        <v>1.5445882038403345</v>
      </c>
      <c r="P37" s="99">
        <v>1.1344161899626668</v>
      </c>
      <c r="Q37" s="99">
        <v>1.3640592604304778</v>
      </c>
      <c r="R37" s="99">
        <v>0</v>
      </c>
      <c r="S37" s="99">
        <v>0</v>
      </c>
      <c r="T37" s="99">
        <v>0</v>
      </c>
      <c r="U37" s="99">
        <v>0</v>
      </c>
      <c r="V37" s="99">
        <v>1.7940022302233829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5.697791755420516</v>
      </c>
      <c r="E38" s="99">
        <v>5.5297639263700304</v>
      </c>
      <c r="F38" s="99">
        <v>0</v>
      </c>
      <c r="G38" s="99">
        <v>6.7790559047171897</v>
      </c>
      <c r="H38" s="99">
        <v>6.9618660231102796</v>
      </c>
      <c r="I38" s="99">
        <v>6.7897279781857414</v>
      </c>
      <c r="J38" s="99">
        <v>6.6786096713049599</v>
      </c>
      <c r="K38" s="99">
        <v>3.0204875097270456</v>
      </c>
      <c r="L38" s="99">
        <v>6.5531897003339736</v>
      </c>
      <c r="M38" s="99">
        <v>6.0237018631448356</v>
      </c>
      <c r="N38" s="99">
        <v>5.2493422774876786</v>
      </c>
      <c r="O38" s="99">
        <v>6.0517407232273888</v>
      </c>
      <c r="P38" s="99">
        <v>6.1596292276643396</v>
      </c>
      <c r="Q38" s="99">
        <v>6.2907785536540937</v>
      </c>
      <c r="R38" s="99">
        <v>0</v>
      </c>
      <c r="S38" s="99">
        <v>0</v>
      </c>
      <c r="T38" s="99">
        <v>0</v>
      </c>
      <c r="U38" s="99">
        <v>0</v>
      </c>
      <c r="V38" s="99">
        <v>6.9434008573437689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9.264638674388431</v>
      </c>
      <c r="D39" s="123">
        <v>8.9460368428971755</v>
      </c>
      <c r="E39" s="123">
        <v>8.5187893047802863</v>
      </c>
      <c r="F39" s="123">
        <v>0</v>
      </c>
      <c r="G39" s="123">
        <v>9.4326177767682964</v>
      </c>
      <c r="H39" s="123">
        <v>8.3833748068020117</v>
      </c>
      <c r="I39" s="123">
        <v>7.8548131181737864</v>
      </c>
      <c r="J39" s="123">
        <v>8.8011632947593892</v>
      </c>
      <c r="K39" s="123">
        <v>8.7732843606719939</v>
      </c>
      <c r="L39" s="123">
        <v>8.7695361408514465</v>
      </c>
      <c r="M39" s="123">
        <v>8.3331337121896283</v>
      </c>
      <c r="N39" s="123">
        <v>7.9282563212652297</v>
      </c>
      <c r="O39" s="123">
        <v>8.5846787632462664</v>
      </c>
      <c r="P39" s="123">
        <v>7.7863916828564834</v>
      </c>
      <c r="Q39" s="123">
        <v>8.4594164187444267</v>
      </c>
      <c r="R39" s="123">
        <v>0</v>
      </c>
      <c r="S39" s="123">
        <v>7.8537206979188356</v>
      </c>
      <c r="T39" s="123">
        <v>0</v>
      </c>
      <c r="U39" s="123">
        <v>0</v>
      </c>
      <c r="V39" s="123">
        <v>6.0460089594648387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10.088555929583011</v>
      </c>
      <c r="D40" s="99">
        <v>9.6694035180748639</v>
      </c>
      <c r="E40" s="99">
        <v>8.786991260426392</v>
      </c>
      <c r="F40" s="99">
        <v>0</v>
      </c>
      <c r="G40" s="99">
        <v>9.8653485004153936</v>
      </c>
      <c r="H40" s="99">
        <v>8.5731208044862797</v>
      </c>
      <c r="I40" s="99">
        <v>7.9388709747130521</v>
      </c>
      <c r="J40" s="99">
        <v>9.0891989400042856</v>
      </c>
      <c r="K40" s="99">
        <v>9.7338259149084703</v>
      </c>
      <c r="L40" s="99">
        <v>9.1365986326712516</v>
      </c>
      <c r="M40" s="99">
        <v>8.5011835867682404</v>
      </c>
      <c r="N40" s="99">
        <v>8.5004916040577037</v>
      </c>
      <c r="O40" s="99">
        <v>9.2093182593180192</v>
      </c>
      <c r="P40" s="99">
        <v>8.5659636750217807</v>
      </c>
      <c r="Q40" s="99">
        <v>8.9897032206790062</v>
      </c>
      <c r="R40" s="99">
        <v>0</v>
      </c>
      <c r="S40" s="99">
        <v>7.8537206979188356</v>
      </c>
      <c r="T40" s="99">
        <v>0</v>
      </c>
      <c r="U40" s="99">
        <v>0</v>
      </c>
      <c r="V40" s="99">
        <v>6.4570414306722306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5.8362274291620952</v>
      </c>
      <c r="D41" s="110">
        <v>7.7522057347031561</v>
      </c>
      <c r="E41" s="110">
        <v>8.0082645295591899</v>
      </c>
      <c r="F41" s="110">
        <v>0</v>
      </c>
      <c r="G41" s="110">
        <v>7.6776542864217392</v>
      </c>
      <c r="H41" s="110">
        <v>7.2966477291557563</v>
      </c>
      <c r="I41" s="110">
        <v>6.5379066990586168</v>
      </c>
      <c r="J41" s="110">
        <v>6.1808390220454159</v>
      </c>
      <c r="K41" s="110">
        <v>5.6920666477316058</v>
      </c>
      <c r="L41" s="110">
        <v>8.1777622620727008</v>
      </c>
      <c r="M41" s="110">
        <v>7.9550943062918122</v>
      </c>
      <c r="N41" s="110">
        <v>4.7960210891380051</v>
      </c>
      <c r="O41" s="110">
        <v>6.9687058843430236</v>
      </c>
      <c r="P41" s="110">
        <v>6.4256842056225079</v>
      </c>
      <c r="Q41" s="110">
        <v>7.0782042834729619</v>
      </c>
      <c r="R41" s="110">
        <v>0</v>
      </c>
      <c r="S41" s="110">
        <v>0</v>
      </c>
      <c r="T41" s="110">
        <v>0</v>
      </c>
      <c r="U41" s="110">
        <v>0</v>
      </c>
      <c r="V41" s="110">
        <v>4.8677158753369802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25.384783340467472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30.150751855995253</v>
      </c>
      <c r="I43" s="118">
        <f t="shared" si="14"/>
        <v>29.080189166260912</v>
      </c>
      <c r="J43" s="118">
        <f t="shared" si="14"/>
        <v>29.682006145453833</v>
      </c>
      <c r="K43" s="118">
        <f t="shared" si="14"/>
        <v>24.147181321286865</v>
      </c>
      <c r="L43" s="118">
        <f t="shared" si="14"/>
        <v>24.920446644872186</v>
      </c>
      <c r="M43" s="118">
        <f t="shared" si="14"/>
        <v>27.30025700657265</v>
      </c>
      <c r="N43" s="118">
        <f t="shared" si="14"/>
        <v>25.270531788728459</v>
      </c>
      <c r="O43" s="118">
        <f t="shared" si="14"/>
        <v>29.013832833439785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26.829072347006946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4.3527757776476044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6.5482477965803803</v>
      </c>
      <c r="I44" s="123">
        <f t="shared" si="17"/>
        <v>6.3943429889545342</v>
      </c>
      <c r="J44" s="123">
        <f t="shared" si="17"/>
        <v>6.390285429387693</v>
      </c>
      <c r="K44" s="123">
        <f t="shared" si="17"/>
        <v>6.413929569188773</v>
      </c>
      <c r="L44" s="123">
        <f t="shared" si="17"/>
        <v>6.8881230617083888</v>
      </c>
      <c r="M44" s="123">
        <f t="shared" si="17"/>
        <v>7.1027693602292032</v>
      </c>
      <c r="N44" s="123">
        <f t="shared" si="17"/>
        <v>7.6493720287290872</v>
      </c>
      <c r="O44" s="123">
        <f t="shared" si="17"/>
        <v>7.8479594775044479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8.3801062705695362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4.3097766467761378</v>
      </c>
      <c r="D45" s="99">
        <v>0</v>
      </c>
      <c r="E45" s="99">
        <v>0</v>
      </c>
      <c r="F45" s="99">
        <v>0</v>
      </c>
      <c r="G45" s="99">
        <v>0</v>
      </c>
      <c r="H45" s="99">
        <v>6.4729174040932467</v>
      </c>
      <c r="I45" s="99">
        <v>6.3220779196066896</v>
      </c>
      <c r="J45" s="99">
        <v>6.3146020541228323</v>
      </c>
      <c r="K45" s="99">
        <v>6.3378384148356357</v>
      </c>
      <c r="L45" s="99">
        <v>6.8003114676421319</v>
      </c>
      <c r="M45" s="99">
        <v>7.0129927006905453</v>
      </c>
      <c r="N45" s="99">
        <v>7.5753989744660108</v>
      </c>
      <c r="O45" s="99">
        <v>7.7518151191103337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8.2536401666957122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4.2999130871466319E-2</v>
      </c>
      <c r="D46" s="99">
        <v>0</v>
      </c>
      <c r="E46" s="99">
        <v>0</v>
      </c>
      <c r="F46" s="99">
        <v>0</v>
      </c>
      <c r="G46" s="99">
        <v>0</v>
      </c>
      <c r="H46" s="99">
        <v>7.5330392487133926E-2</v>
      </c>
      <c r="I46" s="99">
        <v>7.2265069347844532E-2</v>
      </c>
      <c r="J46" s="99">
        <v>7.5683375264860922E-2</v>
      </c>
      <c r="K46" s="99">
        <v>7.6091154353136917E-2</v>
      </c>
      <c r="L46" s="99">
        <v>8.781159406625666E-2</v>
      </c>
      <c r="M46" s="99">
        <v>8.9776659538658057E-2</v>
      </c>
      <c r="N46" s="99">
        <v>7.397305426307671E-2</v>
      </c>
      <c r="O46" s="99">
        <v>9.6144358394114518E-2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0.12646610387382431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1.0992831951640891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0.561240308386456</v>
      </c>
      <c r="J47" s="123">
        <f t="shared" si="20"/>
        <v>0.55168823935376077</v>
      </c>
      <c r="K47" s="123">
        <f t="shared" si="20"/>
        <v>0.79174870674668818</v>
      </c>
      <c r="L47" s="123">
        <f t="shared" si="20"/>
        <v>1.1328477400011137</v>
      </c>
      <c r="M47" s="123">
        <f t="shared" si="20"/>
        <v>0.59463902990150086</v>
      </c>
      <c r="N47" s="123">
        <f t="shared" si="20"/>
        <v>1.0908917372185558</v>
      </c>
      <c r="O47" s="123">
        <f t="shared" si="20"/>
        <v>0.61335049642022532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0.92558314867480995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1.0992831951640891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0.561240308386456</v>
      </c>
      <c r="J48" s="99">
        <f>RES_hhdet_in_fech!J48/RES_summary!J$21</f>
        <v>0.55168823935376077</v>
      </c>
      <c r="K48" s="99">
        <f>RES_hhdet_in_fech!K48/RES_summary!K$21</f>
        <v>0.79174870674668818</v>
      </c>
      <c r="L48" s="99">
        <f>RES_hhdet_in_fech!L48/RES_summary!L$21</f>
        <v>1.1328477400011137</v>
      </c>
      <c r="M48" s="99">
        <f>RES_hhdet_in_fech!M48/RES_summary!M$21</f>
        <v>0.59463902990150086</v>
      </c>
      <c r="N48" s="99">
        <f>RES_hhdet_in_fech!N48/RES_summary!N$21</f>
        <v>1.0908917372185558</v>
      </c>
      <c r="O48" s="99">
        <f>RES_hhdet_in_fech!O48/RES_summary!O$21</f>
        <v>0.61335049642022532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0.92558314867480995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10.641480031901688</v>
      </c>
      <c r="D49" s="123">
        <v>0</v>
      </c>
      <c r="E49" s="123">
        <v>0</v>
      </c>
      <c r="F49" s="123">
        <v>0</v>
      </c>
      <c r="G49" s="123">
        <v>0</v>
      </c>
      <c r="H49" s="123">
        <v>15.242128767483685</v>
      </c>
      <c r="I49" s="123">
        <v>14.26863218862429</v>
      </c>
      <c r="J49" s="123">
        <v>13.941669528503978</v>
      </c>
      <c r="K49" s="123">
        <v>8.1586793109551365</v>
      </c>
      <c r="L49" s="123">
        <v>8.1224408494658888</v>
      </c>
      <c r="M49" s="123">
        <v>11.272317929822593</v>
      </c>
      <c r="N49" s="123">
        <v>8.6191240006421523</v>
      </c>
      <c r="O49" s="123">
        <v>11.962948448594432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11.499793921272712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10.641480031901688</v>
      </c>
      <c r="D54" s="102">
        <v>0</v>
      </c>
      <c r="E54" s="102">
        <v>0</v>
      </c>
      <c r="F54" s="102">
        <v>0</v>
      </c>
      <c r="G54" s="102">
        <v>0</v>
      </c>
      <c r="H54" s="102">
        <v>15.569687407602478</v>
      </c>
      <c r="I54" s="102">
        <v>15.111503718777856</v>
      </c>
      <c r="J54" s="102">
        <v>14.801206069967034</v>
      </c>
      <c r="K54" s="102">
        <v>9.981291216630428</v>
      </c>
      <c r="L54" s="102">
        <v>13.179878568426883</v>
      </c>
      <c r="M54" s="102">
        <v>13.04730455046788</v>
      </c>
      <c r="N54" s="102">
        <v>11.194595904262718</v>
      </c>
      <c r="O54" s="102">
        <v>12.025777506458125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12.113658550985061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9.673631885464232</v>
      </c>
      <c r="I55" s="105">
        <v>9.4136921749397384</v>
      </c>
      <c r="J55" s="105">
        <v>9.2558090282698942</v>
      </c>
      <c r="K55" s="105">
        <v>7.5115200111139071</v>
      </c>
      <c r="L55" s="105">
        <v>7.9351283413562204</v>
      </c>
      <c r="M55" s="105">
        <v>8.3140068954137831</v>
      </c>
      <c r="N55" s="105">
        <v>7.2184287548134218</v>
      </c>
      <c r="O55" s="105">
        <v>7.5963289270677219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8.7374030875671505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2.711765862353956</v>
      </c>
      <c r="I56" s="99">
        <v>2.6239641967539953</v>
      </c>
      <c r="J56" s="99">
        <v>2.5771993569649339</v>
      </c>
      <c r="K56" s="99">
        <v>4.4910325013868615</v>
      </c>
      <c r="L56" s="99">
        <v>1.381938641022245</v>
      </c>
      <c r="M56" s="99">
        <v>2.2903050322689462</v>
      </c>
      <c r="N56" s="99">
        <v>1.9690864773257413</v>
      </c>
      <c r="O56" s="99">
        <v>1.5445882038403345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1.7940022302233829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6.9618660231102778</v>
      </c>
      <c r="I57" s="99">
        <v>6.7897279781857423</v>
      </c>
      <c r="J57" s="99">
        <v>6.678609671304959</v>
      </c>
      <c r="K57" s="99">
        <v>3.020487509727046</v>
      </c>
      <c r="L57" s="99">
        <v>6.5531897003339772</v>
      </c>
      <c r="M57" s="99">
        <v>6.0237018631448356</v>
      </c>
      <c r="N57" s="99">
        <v>5.2493422774876812</v>
      </c>
      <c r="O57" s="99">
        <v>6.051740723227387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6.9434008573437689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9.2912443357540901</v>
      </c>
      <c r="D58" s="123">
        <v>0</v>
      </c>
      <c r="E58" s="123">
        <v>0</v>
      </c>
      <c r="F58" s="123">
        <v>0</v>
      </c>
      <c r="G58" s="123">
        <v>0</v>
      </c>
      <c r="H58" s="123">
        <v>8.3603752919311898</v>
      </c>
      <c r="I58" s="123">
        <v>7.8559736802956293</v>
      </c>
      <c r="J58" s="123">
        <v>8.798362948208398</v>
      </c>
      <c r="K58" s="123">
        <v>8.782823734396267</v>
      </c>
      <c r="L58" s="123">
        <v>8.7770349936967929</v>
      </c>
      <c r="M58" s="123">
        <v>8.3305306866193547</v>
      </c>
      <c r="N58" s="123">
        <v>7.9111440221386609</v>
      </c>
      <c r="O58" s="123">
        <v>8.5895744109206831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6.0235890064898889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10.088555929583011</v>
      </c>
      <c r="D59" s="99">
        <v>0</v>
      </c>
      <c r="E59" s="99">
        <v>0</v>
      </c>
      <c r="F59" s="99">
        <v>0</v>
      </c>
      <c r="G59" s="99">
        <v>0</v>
      </c>
      <c r="H59" s="99">
        <v>8.5731208044862779</v>
      </c>
      <c r="I59" s="99">
        <v>7.9388709747130521</v>
      </c>
      <c r="J59" s="99">
        <v>9.0891989400042856</v>
      </c>
      <c r="K59" s="99">
        <v>9.7338259149084685</v>
      </c>
      <c r="L59" s="99">
        <v>9.1365986326712516</v>
      </c>
      <c r="M59" s="99">
        <v>8.5011835867682386</v>
      </c>
      <c r="N59" s="99">
        <v>8.5004916040577037</v>
      </c>
      <c r="O59" s="99">
        <v>9.2093182593180209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6.4570414306722297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5.8362274291620961</v>
      </c>
      <c r="D60" s="110">
        <v>0</v>
      </c>
      <c r="E60" s="110">
        <v>0</v>
      </c>
      <c r="F60" s="110">
        <v>0</v>
      </c>
      <c r="G60" s="110">
        <v>0</v>
      </c>
      <c r="H60" s="110">
        <v>7.2966477291557563</v>
      </c>
      <c r="I60" s="110">
        <v>6.5379066990586168</v>
      </c>
      <c r="J60" s="110">
        <v>6.1808390220454177</v>
      </c>
      <c r="K60" s="110">
        <v>5.6920666477316049</v>
      </c>
      <c r="L60" s="110">
        <v>8.1777622620727008</v>
      </c>
      <c r="M60" s="110">
        <v>7.9550943062918122</v>
      </c>
      <c r="N60" s="110">
        <v>4.7960210891380042</v>
      </c>
      <c r="O60" s="110">
        <v>6.9687058843430254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4.8677158753369802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0</v>
      </c>
      <c r="I67" s="99">
        <f>RES_hhdet_in_fech!I67/RES_summary!I$21</f>
        <v>0</v>
      </c>
      <c r="J67" s="99">
        <f>RES_hhdet_in_fech!J67/RES_summary!J$21</f>
        <v>0</v>
      </c>
      <c r="K67" s="99">
        <f>RES_hhdet_in_fech!K67/RES_summary!K$21</f>
        <v>0</v>
      </c>
      <c r="L67" s="99">
        <f>RES_hhdet_in_fech!L67/RES_summary!L$21</f>
        <v>0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0</v>
      </c>
      <c r="Q67" s="99">
        <f>RES_hhdet_in_fech!Q67/RES_summary!Q$21</f>
        <v>0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25.718881168146517</v>
      </c>
      <c r="M81" s="118">
        <f t="shared" si="28"/>
        <v>25.793986836857375</v>
      </c>
      <c r="N81" s="118">
        <f t="shared" si="28"/>
        <v>23.844477576925829</v>
      </c>
      <c r="O81" s="118">
        <f t="shared" si="28"/>
        <v>26.467245473303461</v>
      </c>
      <c r="P81" s="118">
        <f t="shared" si="28"/>
        <v>24.525764601224193</v>
      </c>
      <c r="Q81" s="118">
        <f t="shared" si="28"/>
        <v>0</v>
      </c>
      <c r="R81" s="118">
        <f t="shared" ref="R81:V81" si="29">R82+R85+R87+R100</f>
        <v>23.995206335484276</v>
      </c>
      <c r="S81" s="118">
        <f t="shared" si="29"/>
        <v>0</v>
      </c>
      <c r="T81" s="118">
        <f t="shared" si="29"/>
        <v>25.858988142045654</v>
      </c>
      <c r="U81" s="118">
        <f t="shared" si="29"/>
        <v>27.464417437430974</v>
      </c>
      <c r="V81" s="118">
        <f t="shared" si="29"/>
        <v>0</v>
      </c>
      <c r="W81" s="118">
        <f t="shared" ref="W81" si="30">W82+W85+W87+W100</f>
        <v>27.48550897130572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7.7645445429366502</v>
      </c>
      <c r="M82" s="123">
        <f t="shared" si="31"/>
        <v>5.5954432243636969</v>
      </c>
      <c r="N82" s="123">
        <f t="shared" si="31"/>
        <v>6.2367395019366096</v>
      </c>
      <c r="O82" s="123">
        <f t="shared" si="31"/>
        <v>5.4002988984564206</v>
      </c>
      <c r="P82" s="123">
        <f t="shared" si="31"/>
        <v>6.1678677630614045</v>
      </c>
      <c r="Q82" s="123">
        <f t="shared" si="31"/>
        <v>0</v>
      </c>
      <c r="R82" s="123">
        <f t="shared" ref="R82:V82" si="32">SUM(R83:R84)</f>
        <v>5.8476687630051876</v>
      </c>
      <c r="S82" s="123">
        <f t="shared" si="32"/>
        <v>0</v>
      </c>
      <c r="T82" s="123">
        <f t="shared" si="32"/>
        <v>6.7467671411121719</v>
      </c>
      <c r="U82" s="123">
        <f t="shared" si="32"/>
        <v>8.1807296013751927</v>
      </c>
      <c r="V82" s="123">
        <f t="shared" si="32"/>
        <v>0</v>
      </c>
      <c r="W82" s="123">
        <f t="shared" ref="W82" si="33">SUM(W83:W84)</f>
        <v>7.955401330350127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7.709029331759524</v>
      </c>
      <c r="M83" s="99">
        <v>5.5560182022217521</v>
      </c>
      <c r="N83" s="99">
        <v>6.2037457979381943</v>
      </c>
      <c r="O83" s="99">
        <v>5.3651139978566009</v>
      </c>
      <c r="P83" s="99">
        <v>6.1281842655167758</v>
      </c>
      <c r="Q83" s="99">
        <v>0</v>
      </c>
      <c r="R83" s="99">
        <v>5.8086252951850916</v>
      </c>
      <c r="S83" s="99">
        <v>0</v>
      </c>
      <c r="T83" s="99">
        <v>6.6891335677869437</v>
      </c>
      <c r="U83" s="99">
        <v>8.1154637877255826</v>
      </c>
      <c r="V83" s="99">
        <v>0</v>
      </c>
      <c r="W83" s="99">
        <v>7.8922859177211624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5.5515211177125989E-2</v>
      </c>
      <c r="M84" s="99">
        <v>3.9425022141945036E-2</v>
      </c>
      <c r="N84" s="99">
        <v>3.299370399841544E-2</v>
      </c>
      <c r="O84" s="99">
        <v>3.5184900599819435E-2</v>
      </c>
      <c r="P84" s="99">
        <v>3.9683497544628757E-2</v>
      </c>
      <c r="Q84" s="99">
        <v>0</v>
      </c>
      <c r="R84" s="99">
        <v>3.904346782009601E-2</v>
      </c>
      <c r="S84" s="99">
        <v>0</v>
      </c>
      <c r="T84" s="99">
        <v>5.7633573325227935E-2</v>
      </c>
      <c r="U84" s="99">
        <v>6.526581364960983E-2</v>
      </c>
      <c r="V84" s="99">
        <v>0</v>
      </c>
      <c r="W84" s="99">
        <v>6.3115412628964543E-2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1.0974362786831402</v>
      </c>
      <c r="M85" s="123">
        <f t="shared" si="34"/>
        <v>0.56983590459010147</v>
      </c>
      <c r="N85" s="123">
        <f t="shared" si="34"/>
        <v>1.0408306438817487</v>
      </c>
      <c r="O85" s="123">
        <f t="shared" si="34"/>
        <v>0.54051512497032339</v>
      </c>
      <c r="P85" s="123">
        <f t="shared" si="34"/>
        <v>0.22424023177452115</v>
      </c>
      <c r="Q85" s="123">
        <f t="shared" si="34"/>
        <v>0</v>
      </c>
      <c r="R85" s="123">
        <f t="shared" si="34"/>
        <v>0.28479740876398446</v>
      </c>
      <c r="S85" s="123">
        <f t="shared" si="34"/>
        <v>0</v>
      </c>
      <c r="T85" s="123">
        <f t="shared" si="34"/>
        <v>0.49731681101965186</v>
      </c>
      <c r="U85" s="123">
        <f t="shared" si="34"/>
        <v>0.56516555618424269</v>
      </c>
      <c r="V85" s="123">
        <f t="shared" si="34"/>
        <v>0</v>
      </c>
      <c r="W85" s="123">
        <f t="shared" si="34"/>
        <v>4.3005493056388904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0</v>
      </c>
      <c r="F86" s="99">
        <f>RES_hhdet_in_fech!F86/RES_summary!F$21</f>
        <v>0</v>
      </c>
      <c r="G86" s="99">
        <f>RES_hhdet_in_fech!G86/RES_summary!G$21</f>
        <v>0</v>
      </c>
      <c r="H86" s="99">
        <f>RES_hhdet_in_fech!H86/RES_summary!H$21</f>
        <v>0</v>
      </c>
      <c r="I86" s="99">
        <f>RES_hhdet_in_fech!I86/RES_summary!I$21</f>
        <v>0</v>
      </c>
      <c r="J86" s="99">
        <f>RES_hhdet_in_fech!J86/RES_summary!J$21</f>
        <v>0</v>
      </c>
      <c r="K86" s="99">
        <f>RES_hhdet_in_fech!K86/RES_summary!K$21</f>
        <v>0</v>
      </c>
      <c r="L86" s="99">
        <f>RES_hhdet_in_fech!L86/RES_summary!L$21</f>
        <v>1.0974362786831402</v>
      </c>
      <c r="M86" s="99">
        <f>RES_hhdet_in_fech!M86/RES_summary!M$21</f>
        <v>0.56983590459010147</v>
      </c>
      <c r="N86" s="99">
        <f>RES_hhdet_in_fech!N86/RES_summary!N$21</f>
        <v>1.0408306438817487</v>
      </c>
      <c r="O86" s="99">
        <f>RES_hhdet_in_fech!O86/RES_summary!O$21</f>
        <v>0.54051512497032339</v>
      </c>
      <c r="P86" s="99">
        <f>RES_hhdet_in_fech!P86/RES_summary!P$21</f>
        <v>0.22424023177452115</v>
      </c>
      <c r="Q86" s="99">
        <f>RES_hhdet_in_fech!Q86/RES_summary!Q$21</f>
        <v>0</v>
      </c>
      <c r="R86" s="99">
        <f>RES_hhdet_in_fech!R86/RES_summary!R$21</f>
        <v>0.28479740876398446</v>
      </c>
      <c r="S86" s="99">
        <f>RES_hhdet_in_fech!S86/RES_summary!S$21</f>
        <v>0</v>
      </c>
      <c r="T86" s="99">
        <f>RES_hhdet_in_fech!T86/RES_summary!T$21</f>
        <v>0.49731681101965186</v>
      </c>
      <c r="U86" s="99">
        <f>RES_hhdet_in_fech!U86/RES_summary!U$21</f>
        <v>0.56516555618424269</v>
      </c>
      <c r="V86" s="99">
        <f>RES_hhdet_in_fech!V86/RES_summary!V$21</f>
        <v>0</v>
      </c>
      <c r="W86" s="99">
        <f>RES_hhdet_in_fech!W86/RES_summary!W$21</f>
        <v>4.3005493056388904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8.0872571144872492</v>
      </c>
      <c r="M87" s="123">
        <v>11.295731300576204</v>
      </c>
      <c r="N87" s="123">
        <v>8.6380587809405522</v>
      </c>
      <c r="O87" s="123">
        <v>11.951953363468281</v>
      </c>
      <c r="P87" s="123">
        <v>10.345976374784401</v>
      </c>
      <c r="Q87" s="123">
        <v>0</v>
      </c>
      <c r="R87" s="123">
        <v>9.2477890549801884</v>
      </c>
      <c r="S87" s="123">
        <v>0</v>
      </c>
      <c r="T87" s="123">
        <v>11.719264687559802</v>
      </c>
      <c r="U87" s="123">
        <v>12.334803771656395</v>
      </c>
      <c r="V87" s="123">
        <v>0</v>
      </c>
      <c r="W87" s="123">
        <v>9.6367456370462445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13.179878568426883</v>
      </c>
      <c r="M96" s="102">
        <v>13.04730455046788</v>
      </c>
      <c r="N96" s="102">
        <v>11.194595904262718</v>
      </c>
      <c r="O96" s="102">
        <v>12.025777506458123</v>
      </c>
      <c r="P96" s="102">
        <v>11.528808848125111</v>
      </c>
      <c r="Q96" s="102">
        <v>0</v>
      </c>
      <c r="R96" s="102">
        <v>11.087700361087746</v>
      </c>
      <c r="S96" s="102">
        <v>0</v>
      </c>
      <c r="T96" s="102">
        <v>13.020048079540842</v>
      </c>
      <c r="U96" s="102">
        <v>12.945017264960716</v>
      </c>
      <c r="V96" s="102">
        <v>0</v>
      </c>
      <c r="W96" s="102">
        <v>9.6367456370462445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7.9351283413562221</v>
      </c>
      <c r="M97" s="105">
        <v>8.3140068954137796</v>
      </c>
      <c r="N97" s="105">
        <v>7.2184287548134209</v>
      </c>
      <c r="O97" s="105">
        <v>7.5963289270677219</v>
      </c>
      <c r="P97" s="105">
        <v>7.2940454176270055</v>
      </c>
      <c r="Q97" s="105">
        <v>0</v>
      </c>
      <c r="R97" s="105">
        <v>7.3173903075886546</v>
      </c>
      <c r="S97" s="105">
        <v>0</v>
      </c>
      <c r="T97" s="105">
        <v>9.6482806029584154</v>
      </c>
      <c r="U97" s="105">
        <v>9.5536384271732331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1.3819386410222452</v>
      </c>
      <c r="M98" s="99">
        <v>2.2903050322689462</v>
      </c>
      <c r="N98" s="99">
        <v>1.9690864773257413</v>
      </c>
      <c r="O98" s="99">
        <v>1.5445882038403345</v>
      </c>
      <c r="P98" s="99">
        <v>1.1344161899626666</v>
      </c>
      <c r="Q98" s="99">
        <v>0</v>
      </c>
      <c r="R98" s="99">
        <v>1.0898593817780358</v>
      </c>
      <c r="S98" s="99">
        <v>0</v>
      </c>
      <c r="T98" s="99">
        <v>3.259359825334645</v>
      </c>
      <c r="U98" s="99">
        <v>2.8595762294590985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6.5531897003339772</v>
      </c>
      <c r="M99" s="99">
        <v>6.0237018631448338</v>
      </c>
      <c r="N99" s="99">
        <v>5.2493422774876803</v>
      </c>
      <c r="O99" s="99">
        <v>6.051740723227387</v>
      </c>
      <c r="P99" s="99">
        <v>6.1596292276643396</v>
      </c>
      <c r="Q99" s="99">
        <v>0</v>
      </c>
      <c r="R99" s="99">
        <v>6.2275309258106191</v>
      </c>
      <c r="S99" s="99">
        <v>0</v>
      </c>
      <c r="T99" s="99">
        <v>6.3889207776237704</v>
      </c>
      <c r="U99" s="99">
        <v>6.6940621977141337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8.7696432320394795</v>
      </c>
      <c r="M100" s="123">
        <v>8.3329764073273722</v>
      </c>
      <c r="N100" s="123">
        <v>7.9288486501669189</v>
      </c>
      <c r="O100" s="123">
        <v>8.5744780864084369</v>
      </c>
      <c r="P100" s="123">
        <v>7.787680231603864</v>
      </c>
      <c r="Q100" s="123">
        <v>0</v>
      </c>
      <c r="R100" s="123">
        <v>8.614951108734914</v>
      </c>
      <c r="S100" s="123">
        <v>0</v>
      </c>
      <c r="T100" s="123">
        <v>6.8956395023540313</v>
      </c>
      <c r="U100" s="123">
        <v>6.3837185082151473</v>
      </c>
      <c r="V100" s="123">
        <v>0</v>
      </c>
      <c r="W100" s="123">
        <v>5.592812698270456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9.1365986326712516</v>
      </c>
      <c r="M102" s="99">
        <v>8.5011835867682386</v>
      </c>
      <c r="N102" s="99">
        <v>8.5004916040577054</v>
      </c>
      <c r="O102" s="99">
        <v>9.2093182593180192</v>
      </c>
      <c r="P102" s="99">
        <v>8.5659636750217807</v>
      </c>
      <c r="Q102" s="99">
        <v>0</v>
      </c>
      <c r="R102" s="99">
        <v>8.5014854568038363</v>
      </c>
      <c r="S102" s="99">
        <v>0</v>
      </c>
      <c r="T102" s="99">
        <v>7.4857413697537156</v>
      </c>
      <c r="U102" s="99">
        <v>6.7760300422755328</v>
      </c>
      <c r="V102" s="99">
        <v>0</v>
      </c>
      <c r="W102" s="99">
        <v>6.0666728023819365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8.1777622620727044</v>
      </c>
      <c r="M103" s="110">
        <v>7.9550943062918122</v>
      </c>
      <c r="N103" s="110">
        <v>4.7960210891380051</v>
      </c>
      <c r="O103" s="110">
        <v>6.9687058843430272</v>
      </c>
      <c r="P103" s="110">
        <v>6.4256842056225105</v>
      </c>
      <c r="Q103" s="110">
        <v>0</v>
      </c>
      <c r="R103" s="110">
        <v>9.0267894009292018</v>
      </c>
      <c r="S103" s="110">
        <v>0</v>
      </c>
      <c r="T103" s="110">
        <v>5.0638649556341795</v>
      </c>
      <c r="U103" s="110">
        <v>5.2013351347275956</v>
      </c>
      <c r="V103" s="110">
        <v>0</v>
      </c>
      <c r="W103" s="110">
        <v>4.1119998729220768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32.437842619290237</v>
      </c>
      <c r="D143" s="118">
        <f t="shared" si="49"/>
        <v>26.979458146471252</v>
      </c>
      <c r="E143" s="118">
        <f t="shared" si="49"/>
        <v>25.085664996742686</v>
      </c>
      <c r="F143" s="118">
        <f t="shared" si="49"/>
        <v>30.667416719488791</v>
      </c>
      <c r="G143" s="118">
        <f t="shared" si="49"/>
        <v>27.09486669838212</v>
      </c>
      <c r="H143" s="118">
        <f t="shared" si="49"/>
        <v>27.241883712693813</v>
      </c>
      <c r="I143" s="118">
        <f t="shared" si="49"/>
        <v>28.821634961756413</v>
      </c>
      <c r="J143" s="118">
        <f t="shared" si="49"/>
        <v>29.182597989097992</v>
      </c>
      <c r="K143" s="118">
        <f t="shared" si="49"/>
        <v>24.996890323202884</v>
      </c>
      <c r="L143" s="118">
        <f t="shared" si="49"/>
        <v>26.271380429361891</v>
      </c>
      <c r="M143" s="118">
        <f t="shared" si="49"/>
        <v>26.313369975411575</v>
      </c>
      <c r="N143" s="118">
        <f t="shared" si="49"/>
        <v>27.597435467829349</v>
      </c>
      <c r="O143" s="118">
        <f t="shared" si="49"/>
        <v>27.053578163886801</v>
      </c>
      <c r="P143" s="118">
        <f t="shared" si="49"/>
        <v>21.541216846575058</v>
      </c>
      <c r="Q143" s="118">
        <f t="shared" si="49"/>
        <v>24.4610669587397</v>
      </c>
      <c r="R143" s="118">
        <f t="shared" ref="R143:V143" si="50">R144+R146+R148+R157</f>
        <v>22.268488860152864</v>
      </c>
      <c r="S143" s="118">
        <f t="shared" si="50"/>
        <v>25.713980911571412</v>
      </c>
      <c r="T143" s="118">
        <f t="shared" si="50"/>
        <v>24.613630478899836</v>
      </c>
      <c r="U143" s="118">
        <f t="shared" si="50"/>
        <v>25.880366961201258</v>
      </c>
      <c r="V143" s="118">
        <f t="shared" si="50"/>
        <v>26.282060235113214</v>
      </c>
      <c r="W143" s="118">
        <f t="shared" ref="W143" si="51">W144+W146+W148+W157</f>
        <v>29.045861609617425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1.1672915748038426</v>
      </c>
      <c r="D144" s="123">
        <f t="shared" si="52"/>
        <v>1.4738003057363696</v>
      </c>
      <c r="E144" s="123">
        <f t="shared" si="52"/>
        <v>2.0506137812392855</v>
      </c>
      <c r="F144" s="123">
        <f t="shared" si="52"/>
        <v>1.7797152163784418</v>
      </c>
      <c r="G144" s="123">
        <f t="shared" si="52"/>
        <v>1.5127671174245856</v>
      </c>
      <c r="H144" s="123">
        <f t="shared" si="52"/>
        <v>1.6185026306106824</v>
      </c>
      <c r="I144" s="123">
        <f t="shared" si="52"/>
        <v>1.6049875884362665</v>
      </c>
      <c r="J144" s="123">
        <f t="shared" si="52"/>
        <v>1.3701482111875336</v>
      </c>
      <c r="K144" s="123">
        <f t="shared" si="52"/>
        <v>1.1040288067931125</v>
      </c>
      <c r="L144" s="123">
        <f t="shared" si="52"/>
        <v>1.5349317201703703</v>
      </c>
      <c r="M144" s="123">
        <f t="shared" si="52"/>
        <v>1.3649735155765932</v>
      </c>
      <c r="N144" s="123">
        <f t="shared" si="52"/>
        <v>1.5370064212703496</v>
      </c>
      <c r="O144" s="123">
        <f t="shared" si="52"/>
        <v>1.4131075012150727</v>
      </c>
      <c r="P144" s="123">
        <f t="shared" si="52"/>
        <v>1.2674051454819597</v>
      </c>
      <c r="Q144" s="123">
        <f t="shared" si="52"/>
        <v>1.5983922032323312</v>
      </c>
      <c r="R144" s="123">
        <f t="shared" si="52"/>
        <v>1.279810358509702</v>
      </c>
      <c r="S144" s="123">
        <f t="shared" si="52"/>
        <v>1.6936182298202616</v>
      </c>
      <c r="T144" s="123">
        <f t="shared" si="52"/>
        <v>1.610816441661407</v>
      </c>
      <c r="U144" s="123">
        <f t="shared" si="52"/>
        <v>1.8322252582410576</v>
      </c>
      <c r="V144" s="123">
        <f t="shared" si="52"/>
        <v>1.8407147605899765</v>
      </c>
      <c r="W144" s="123">
        <f t="shared" si="52"/>
        <v>1.9594361376862457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1.1672915748038426</v>
      </c>
      <c r="D145" s="99">
        <v>1.4738003057363696</v>
      </c>
      <c r="E145" s="99">
        <v>2.0506137812392855</v>
      </c>
      <c r="F145" s="99">
        <v>1.7797152163784418</v>
      </c>
      <c r="G145" s="99">
        <v>1.5127671174245856</v>
      </c>
      <c r="H145" s="99">
        <v>1.6185026306106824</v>
      </c>
      <c r="I145" s="99">
        <v>1.6049875884362665</v>
      </c>
      <c r="J145" s="99">
        <v>1.3701482111875336</v>
      </c>
      <c r="K145" s="99">
        <v>1.1040288067931125</v>
      </c>
      <c r="L145" s="99">
        <v>1.5349317201703703</v>
      </c>
      <c r="M145" s="99">
        <v>1.3649735155765932</v>
      </c>
      <c r="N145" s="99">
        <v>1.5370064212703496</v>
      </c>
      <c r="O145" s="99">
        <v>1.4131075012150727</v>
      </c>
      <c r="P145" s="99">
        <v>1.2674051454819597</v>
      </c>
      <c r="Q145" s="99">
        <v>1.5983922032323312</v>
      </c>
      <c r="R145" s="99">
        <v>1.279810358509702</v>
      </c>
      <c r="S145" s="99">
        <v>1.6936182298202616</v>
      </c>
      <c r="T145" s="99">
        <v>1.610816441661407</v>
      </c>
      <c r="U145" s="99">
        <v>1.8322252582410576</v>
      </c>
      <c r="V145" s="99">
        <v>1.8407147605899765</v>
      </c>
      <c r="W145" s="99">
        <v>1.9594361376862457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11.364301341751377</v>
      </c>
      <c r="D146" s="123">
        <f t="shared" si="53"/>
        <v>4.6140240333201659</v>
      </c>
      <c r="E146" s="123">
        <f t="shared" si="53"/>
        <v>2.3359775790126918</v>
      </c>
      <c r="F146" s="123">
        <f t="shared" si="53"/>
        <v>4.387450805091488</v>
      </c>
      <c r="G146" s="123">
        <f t="shared" si="53"/>
        <v>1.3484600072991715</v>
      </c>
      <c r="H146" s="123">
        <f t="shared" si="53"/>
        <v>2.0656767906922706</v>
      </c>
      <c r="I146" s="123">
        <f t="shared" si="53"/>
        <v>5.1055154993727498</v>
      </c>
      <c r="J146" s="123">
        <f t="shared" si="53"/>
        <v>5.0581224503649693</v>
      </c>
      <c r="K146" s="123">
        <f t="shared" si="53"/>
        <v>6.9639023103293907</v>
      </c>
      <c r="L146" s="123">
        <f t="shared" si="53"/>
        <v>7.8811936644666787</v>
      </c>
      <c r="M146" s="123">
        <f t="shared" si="53"/>
        <v>5.3204812388963703</v>
      </c>
      <c r="N146" s="123">
        <f t="shared" si="53"/>
        <v>9.4958821865628344</v>
      </c>
      <c r="O146" s="123">
        <f t="shared" si="53"/>
        <v>5.0861823775578632</v>
      </c>
      <c r="P146" s="123">
        <f t="shared" si="53"/>
        <v>2.1406571888131629</v>
      </c>
      <c r="Q146" s="123">
        <f t="shared" si="53"/>
        <v>3.9854738456099108</v>
      </c>
      <c r="R146" s="123">
        <f t="shared" si="53"/>
        <v>3.1369659664779879</v>
      </c>
      <c r="S146" s="123">
        <f t="shared" si="53"/>
        <v>7.0524874928984387</v>
      </c>
      <c r="T146" s="123">
        <f t="shared" si="53"/>
        <v>4.3903385126778671</v>
      </c>
      <c r="U146" s="123">
        <f t="shared" si="53"/>
        <v>5.327511291575644</v>
      </c>
      <c r="V146" s="123">
        <f t="shared" si="53"/>
        <v>6.9892400764906917</v>
      </c>
      <c r="W146" s="123">
        <f t="shared" si="53"/>
        <v>11.875993898417018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11.364301341751377</v>
      </c>
      <c r="D147" s="99">
        <f>RES_hhdet_in_fech!D147/RES_summary!D$21</f>
        <v>4.6140240333201659</v>
      </c>
      <c r="E147" s="99">
        <f>RES_hhdet_in_fech!E147/RES_summary!E$21</f>
        <v>2.3359775790126918</v>
      </c>
      <c r="F147" s="99">
        <f>RES_hhdet_in_fech!F147/RES_summary!F$21</f>
        <v>4.387450805091488</v>
      </c>
      <c r="G147" s="99">
        <f>RES_hhdet_in_fech!G147/RES_summary!G$21</f>
        <v>1.3484600072991715</v>
      </c>
      <c r="H147" s="99">
        <f>RES_hhdet_in_fech!H147/RES_summary!H$21</f>
        <v>2.0656767906922706</v>
      </c>
      <c r="I147" s="99">
        <f>RES_hhdet_in_fech!I147/RES_summary!I$21</f>
        <v>5.1055154993727498</v>
      </c>
      <c r="J147" s="99">
        <f>RES_hhdet_in_fech!J147/RES_summary!J$21</f>
        <v>5.0581224503649693</v>
      </c>
      <c r="K147" s="99">
        <f>RES_hhdet_in_fech!K147/RES_summary!K$21</f>
        <v>6.9639023103293907</v>
      </c>
      <c r="L147" s="99">
        <f>RES_hhdet_in_fech!L147/RES_summary!L$21</f>
        <v>7.8811936644666787</v>
      </c>
      <c r="M147" s="99">
        <f>RES_hhdet_in_fech!M147/RES_summary!M$21</f>
        <v>5.3204812388963703</v>
      </c>
      <c r="N147" s="99">
        <f>RES_hhdet_in_fech!N147/RES_summary!N$21</f>
        <v>9.4958821865628344</v>
      </c>
      <c r="O147" s="99">
        <f>RES_hhdet_in_fech!O147/RES_summary!O$21</f>
        <v>5.0861823775578632</v>
      </c>
      <c r="P147" s="99">
        <f>RES_hhdet_in_fech!P147/RES_summary!P$21</f>
        <v>2.1406571888131629</v>
      </c>
      <c r="Q147" s="99">
        <f>RES_hhdet_in_fech!Q147/RES_summary!Q$21</f>
        <v>3.9854738456099108</v>
      </c>
      <c r="R147" s="99">
        <f>RES_hhdet_in_fech!R147/RES_summary!R$21</f>
        <v>3.1369659664779879</v>
      </c>
      <c r="S147" s="99">
        <f>RES_hhdet_in_fech!S147/RES_summary!S$21</f>
        <v>7.0524874928984387</v>
      </c>
      <c r="T147" s="99">
        <f>RES_hhdet_in_fech!T147/RES_summary!T$21</f>
        <v>4.3903385126778671</v>
      </c>
      <c r="U147" s="99">
        <f>RES_hhdet_in_fech!U147/RES_summary!U$21</f>
        <v>5.327511291575644</v>
      </c>
      <c r="V147" s="99">
        <f>RES_hhdet_in_fech!V147/RES_summary!V$21</f>
        <v>6.9892400764906917</v>
      </c>
      <c r="W147" s="99">
        <f>RES_hhdet_in_fech!W147/RES_summary!W$21</f>
        <v>11.875993898417018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10.641480031901684</v>
      </c>
      <c r="D148" s="123">
        <v>11.945578824998455</v>
      </c>
      <c r="E148" s="123">
        <v>12.179747600350289</v>
      </c>
      <c r="F148" s="123">
        <v>14.823883215362642</v>
      </c>
      <c r="G148" s="123">
        <v>14.80284197263779</v>
      </c>
      <c r="H148" s="123">
        <v>15.17827381656485</v>
      </c>
      <c r="I148" s="123">
        <v>14.258193652201996</v>
      </c>
      <c r="J148" s="123">
        <v>13.953828412564839</v>
      </c>
      <c r="K148" s="123">
        <v>8.1547603976394747</v>
      </c>
      <c r="L148" s="123">
        <v>8.085564462602056</v>
      </c>
      <c r="M148" s="123">
        <v>11.2948309423974</v>
      </c>
      <c r="N148" s="123">
        <v>8.6364498311565026</v>
      </c>
      <c r="O148" s="123">
        <v>11.970187631095946</v>
      </c>
      <c r="P148" s="123">
        <v>10.345978785933259</v>
      </c>
      <c r="Q148" s="123">
        <v>10.418579207949133</v>
      </c>
      <c r="R148" s="123">
        <v>9.2373684676331251</v>
      </c>
      <c r="S148" s="123">
        <v>9.5567827366002014</v>
      </c>
      <c r="T148" s="123">
        <v>11.71465673181366</v>
      </c>
      <c r="U148" s="123">
        <v>12.338493087499931</v>
      </c>
      <c r="V148" s="123">
        <v>11.41038596638257</v>
      </c>
      <c r="W148" s="123">
        <v>9.6133437252458389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10.641480031901684</v>
      </c>
      <c r="D153" s="102">
        <v>12.913932792756642</v>
      </c>
      <c r="E153" s="102">
        <v>12.489342450812865</v>
      </c>
      <c r="F153" s="102">
        <v>14.957391079362125</v>
      </c>
      <c r="G153" s="102">
        <v>15.216592813540327</v>
      </c>
      <c r="H153" s="102">
        <v>15.569687407602478</v>
      </c>
      <c r="I153" s="102">
        <v>15.111503718777858</v>
      </c>
      <c r="J153" s="102">
        <v>14.801206069967032</v>
      </c>
      <c r="K153" s="102">
        <v>9.981291216630428</v>
      </c>
      <c r="L153" s="102">
        <v>13.179878568426888</v>
      </c>
      <c r="M153" s="102">
        <v>13.047304550467885</v>
      </c>
      <c r="N153" s="102">
        <v>11.194595904262718</v>
      </c>
      <c r="O153" s="102">
        <v>12.025777506458123</v>
      </c>
      <c r="P153" s="102">
        <v>11.528808848125109</v>
      </c>
      <c r="Q153" s="102">
        <v>11.702291835225269</v>
      </c>
      <c r="R153" s="102">
        <v>11.087700361087746</v>
      </c>
      <c r="S153" s="102">
        <v>11.293041824901454</v>
      </c>
      <c r="T153" s="102">
        <v>13.020048079540842</v>
      </c>
      <c r="U153" s="102">
        <v>12.945017264960716</v>
      </c>
      <c r="V153" s="102">
        <v>12.113658550985059</v>
      </c>
      <c r="W153" s="102">
        <v>9.6367456370462428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7.952317165876825</v>
      </c>
      <c r="E154" s="105">
        <v>7.7079827275473871</v>
      </c>
      <c r="F154" s="105">
        <v>9.2486624136626308</v>
      </c>
      <c r="G154" s="105">
        <v>9.4343818917156597</v>
      </c>
      <c r="H154" s="105">
        <v>9.6736318854642303</v>
      </c>
      <c r="I154" s="105">
        <v>9.4136921749397366</v>
      </c>
      <c r="J154" s="105">
        <v>9.2558090282698959</v>
      </c>
      <c r="K154" s="105">
        <v>7.5115200111139053</v>
      </c>
      <c r="L154" s="105">
        <v>7.9351283413562204</v>
      </c>
      <c r="M154" s="105">
        <v>8.3140068954137814</v>
      </c>
      <c r="N154" s="105">
        <v>7.2184287548134209</v>
      </c>
      <c r="O154" s="105">
        <v>7.5963289270677237</v>
      </c>
      <c r="P154" s="105">
        <v>7.2940454176270073</v>
      </c>
      <c r="Q154" s="105">
        <v>7.6548378140845745</v>
      </c>
      <c r="R154" s="105">
        <v>7.3173903075886546</v>
      </c>
      <c r="S154" s="105">
        <v>7.7535604878685973</v>
      </c>
      <c r="T154" s="105">
        <v>9.6482806029584154</v>
      </c>
      <c r="U154" s="105">
        <v>9.5536384271732331</v>
      </c>
      <c r="V154" s="105">
        <v>8.7374030875671522</v>
      </c>
      <c r="W154" s="105">
        <v>7.0553347507552457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2.2545254104563099</v>
      </c>
      <c r="E155" s="99">
        <v>2.1782188011773567</v>
      </c>
      <c r="F155" s="99">
        <v>2.6039346532096106</v>
      </c>
      <c r="G155" s="99">
        <v>2.6553259869984704</v>
      </c>
      <c r="H155" s="99">
        <v>2.711765862353956</v>
      </c>
      <c r="I155" s="99">
        <v>2.6239641967539953</v>
      </c>
      <c r="J155" s="99">
        <v>2.5771993569649339</v>
      </c>
      <c r="K155" s="99">
        <v>4.4910325013868615</v>
      </c>
      <c r="L155" s="99">
        <v>1.381938641022245</v>
      </c>
      <c r="M155" s="99">
        <v>2.2903050322689458</v>
      </c>
      <c r="N155" s="99">
        <v>1.969086477325741</v>
      </c>
      <c r="O155" s="99">
        <v>1.5445882038403345</v>
      </c>
      <c r="P155" s="99">
        <v>1.1344161899626664</v>
      </c>
      <c r="Q155" s="99">
        <v>1.3640592604304778</v>
      </c>
      <c r="R155" s="99">
        <v>1.0898593817780358</v>
      </c>
      <c r="S155" s="99">
        <v>1.4651509976487473</v>
      </c>
      <c r="T155" s="99">
        <v>3.2593598253346445</v>
      </c>
      <c r="U155" s="99">
        <v>2.859576229459099</v>
      </c>
      <c r="V155" s="99">
        <v>1.7940022302233829</v>
      </c>
      <c r="W155" s="99">
        <v>1.6488069757869297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5.6977917554205142</v>
      </c>
      <c r="E156" s="99">
        <v>5.5297639263700304</v>
      </c>
      <c r="F156" s="99">
        <v>6.644727760453021</v>
      </c>
      <c r="G156" s="99">
        <v>6.7790559047171914</v>
      </c>
      <c r="H156" s="99">
        <v>6.9618660231102778</v>
      </c>
      <c r="I156" s="99">
        <v>6.7897279781857423</v>
      </c>
      <c r="J156" s="99">
        <v>6.6786096713049599</v>
      </c>
      <c r="K156" s="99">
        <v>3.0204875097270456</v>
      </c>
      <c r="L156" s="99">
        <v>6.5531897003339754</v>
      </c>
      <c r="M156" s="99">
        <v>6.0237018631448338</v>
      </c>
      <c r="N156" s="99">
        <v>5.2493422774876812</v>
      </c>
      <c r="O156" s="99">
        <v>6.051740723227387</v>
      </c>
      <c r="P156" s="99">
        <v>6.1596292276643414</v>
      </c>
      <c r="Q156" s="99">
        <v>6.2907785536540963</v>
      </c>
      <c r="R156" s="99">
        <v>6.2275309258106182</v>
      </c>
      <c r="S156" s="99">
        <v>6.2884094902198484</v>
      </c>
      <c r="T156" s="99">
        <v>6.3889207776237704</v>
      </c>
      <c r="U156" s="99">
        <v>6.6940621977141328</v>
      </c>
      <c r="V156" s="99">
        <v>6.943400857343768</v>
      </c>
      <c r="W156" s="99">
        <v>5.4065277749683149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9.2647696708333349</v>
      </c>
      <c r="D157" s="123">
        <v>8.9460549824162641</v>
      </c>
      <c r="E157" s="123">
        <v>8.5193260361404217</v>
      </c>
      <c r="F157" s="123">
        <v>9.676367482656218</v>
      </c>
      <c r="G157" s="123">
        <v>9.4307976010205721</v>
      </c>
      <c r="H157" s="123">
        <v>8.3794304748260089</v>
      </c>
      <c r="I157" s="123">
        <v>7.8529382217454007</v>
      </c>
      <c r="J157" s="123">
        <v>8.8004989149806487</v>
      </c>
      <c r="K157" s="123">
        <v>8.7741988084409073</v>
      </c>
      <c r="L157" s="123">
        <v>8.7696905821227862</v>
      </c>
      <c r="M157" s="123">
        <v>8.3330842785412091</v>
      </c>
      <c r="N157" s="123">
        <v>7.9280970288396624</v>
      </c>
      <c r="O157" s="123">
        <v>8.5841006540179201</v>
      </c>
      <c r="P157" s="123">
        <v>7.7871757263466765</v>
      </c>
      <c r="Q157" s="123">
        <v>8.4586217019483261</v>
      </c>
      <c r="R157" s="123">
        <v>8.6143440675320502</v>
      </c>
      <c r="S157" s="123">
        <v>7.4110924522525119</v>
      </c>
      <c r="T157" s="123">
        <v>6.8978187927469046</v>
      </c>
      <c r="U157" s="123">
        <v>6.3821373238846251</v>
      </c>
      <c r="V157" s="123">
        <v>6.0417194316499749</v>
      </c>
      <c r="W157" s="123">
        <v>5.5970878482683233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10.088555929583011</v>
      </c>
      <c r="D158" s="99">
        <v>9.6694035180748656</v>
      </c>
      <c r="E158" s="99">
        <v>8.786991260426392</v>
      </c>
      <c r="F158" s="99">
        <v>10.279896121674813</v>
      </c>
      <c r="G158" s="99">
        <v>9.8653485004153918</v>
      </c>
      <c r="H158" s="99">
        <v>8.5731208044862797</v>
      </c>
      <c r="I158" s="99">
        <v>7.9388709747130521</v>
      </c>
      <c r="J158" s="99">
        <v>9.0891989400042856</v>
      </c>
      <c r="K158" s="99">
        <v>9.7338259149084703</v>
      </c>
      <c r="L158" s="99">
        <v>9.1365986326712552</v>
      </c>
      <c r="M158" s="99">
        <v>8.5011835867682386</v>
      </c>
      <c r="N158" s="99">
        <v>8.5004916040577037</v>
      </c>
      <c r="O158" s="99">
        <v>9.2093182593180209</v>
      </c>
      <c r="P158" s="99">
        <v>8.5659636750217825</v>
      </c>
      <c r="Q158" s="99">
        <v>8.9897032206790062</v>
      </c>
      <c r="R158" s="99">
        <v>8.5014854568038345</v>
      </c>
      <c r="S158" s="99">
        <v>7.8537206979188365</v>
      </c>
      <c r="T158" s="99">
        <v>7.4857413697537174</v>
      </c>
      <c r="U158" s="99">
        <v>6.7760300422755337</v>
      </c>
      <c r="V158" s="99">
        <v>6.4570414306722297</v>
      </c>
      <c r="W158" s="99">
        <v>6.0666728023819365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5.8362274291620961</v>
      </c>
      <c r="D159" s="110">
        <v>7.7522057347031561</v>
      </c>
      <c r="E159" s="110">
        <v>8.0082645295591899</v>
      </c>
      <c r="F159" s="110">
        <v>7.8643514029487287</v>
      </c>
      <c r="G159" s="110">
        <v>7.6776542864217401</v>
      </c>
      <c r="H159" s="110">
        <v>7.2966477291557563</v>
      </c>
      <c r="I159" s="110">
        <v>6.5379066990586177</v>
      </c>
      <c r="J159" s="110">
        <v>6.1808390220454177</v>
      </c>
      <c r="K159" s="110">
        <v>5.6920666477316049</v>
      </c>
      <c r="L159" s="110">
        <v>8.1777622620727008</v>
      </c>
      <c r="M159" s="110">
        <v>7.9550943062918131</v>
      </c>
      <c r="N159" s="110">
        <v>4.7960210891380051</v>
      </c>
      <c r="O159" s="110">
        <v>6.9687058843430254</v>
      </c>
      <c r="P159" s="110">
        <v>6.4256842056225105</v>
      </c>
      <c r="Q159" s="110">
        <v>7.078204283472961</v>
      </c>
      <c r="R159" s="110">
        <v>9.0267894009292036</v>
      </c>
      <c r="S159" s="110">
        <v>3.669752974284608</v>
      </c>
      <c r="T159" s="110">
        <v>5.0638649556341804</v>
      </c>
      <c r="U159" s="110">
        <v>5.2013351347275965</v>
      </c>
      <c r="V159" s="110">
        <v>4.8677158753369802</v>
      </c>
      <c r="W159" s="110">
        <v>4.1119998729220768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28.601004788663332</v>
      </c>
      <c r="D161" s="118">
        <f t="shared" si="54"/>
        <v>27.312149145750602</v>
      </c>
      <c r="E161" s="118">
        <f t="shared" si="54"/>
        <v>27.23711772256414</v>
      </c>
      <c r="F161" s="118">
        <f t="shared" si="54"/>
        <v>32.700130850094936</v>
      </c>
      <c r="G161" s="118">
        <f t="shared" si="54"/>
        <v>30.036179599122264</v>
      </c>
      <c r="H161" s="118">
        <f t="shared" si="54"/>
        <v>30.482807844757133</v>
      </c>
      <c r="I161" s="118">
        <f t="shared" si="54"/>
        <v>30.438417161235577</v>
      </c>
      <c r="J161" s="118">
        <f t="shared" si="54"/>
        <v>31.210618226703168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26.486600814177073</v>
      </c>
      <c r="R161" s="118">
        <f t="shared" ref="R161:V161" si="55">R162+R164+R166+R175</f>
        <v>23.801285488698355</v>
      </c>
      <c r="S161" s="118">
        <f t="shared" si="55"/>
        <v>30.386332708878605</v>
      </c>
      <c r="T161" s="118">
        <f t="shared" si="55"/>
        <v>29.300403224224496</v>
      </c>
      <c r="U161" s="118">
        <f t="shared" si="55"/>
        <v>28.255107025533341</v>
      </c>
      <c r="V161" s="118">
        <f t="shared" si="55"/>
        <v>29.184503711899865</v>
      </c>
      <c r="W161" s="118">
        <f t="shared" ref="W161" si="56">W162+W164+W166+W175</f>
        <v>36.161930104554664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2.9972858138152443</v>
      </c>
      <c r="D162" s="123">
        <f t="shared" si="57"/>
        <v>4.1001040914148756</v>
      </c>
      <c r="E162" s="123">
        <f t="shared" si="57"/>
        <v>5.3456271378589957</v>
      </c>
      <c r="F162" s="123">
        <f t="shared" si="57"/>
        <v>5.8676089500685373</v>
      </c>
      <c r="G162" s="123">
        <f t="shared" si="57"/>
        <v>5.1275046152444812</v>
      </c>
      <c r="H162" s="123">
        <f t="shared" si="57"/>
        <v>5.8912323883257525</v>
      </c>
      <c r="I162" s="123">
        <f t="shared" si="57"/>
        <v>5.6822772171341152</v>
      </c>
      <c r="J162" s="123">
        <f t="shared" si="57"/>
        <v>5.878654379931862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5.5663419680395432</v>
      </c>
      <c r="R162" s="123">
        <f t="shared" si="57"/>
        <v>4.3618644539225579</v>
      </c>
      <c r="S162" s="123">
        <f t="shared" si="57"/>
        <v>9.7331318459054366</v>
      </c>
      <c r="T162" s="123">
        <f t="shared" si="57"/>
        <v>8.4136248785475676</v>
      </c>
      <c r="U162" s="123">
        <f t="shared" si="57"/>
        <v>6.7762068921857956</v>
      </c>
      <c r="V162" s="123">
        <f t="shared" si="57"/>
        <v>8.1287468561295757</v>
      </c>
      <c r="W162" s="123">
        <f t="shared" si="57"/>
        <v>9.2040379938164012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2.9972858138152443</v>
      </c>
      <c r="D163" s="110">
        <v>4.1001040914148756</v>
      </c>
      <c r="E163" s="110">
        <v>5.3456271378589957</v>
      </c>
      <c r="F163" s="110">
        <v>5.8676089500685373</v>
      </c>
      <c r="G163" s="110">
        <v>5.1275046152444812</v>
      </c>
      <c r="H163" s="110">
        <v>5.8912323883257525</v>
      </c>
      <c r="I163" s="110">
        <v>5.6822772171341152</v>
      </c>
      <c r="J163" s="110">
        <v>5.878654379931862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5.5663419680395432</v>
      </c>
      <c r="R163" s="110">
        <v>4.3618644539225579</v>
      </c>
      <c r="S163" s="110">
        <v>9.7331318459054366</v>
      </c>
      <c r="T163" s="110">
        <v>8.4136248785475676</v>
      </c>
      <c r="U163" s="110">
        <v>6.7762068921857956</v>
      </c>
      <c r="V163" s="110">
        <v>8.1287468561295757</v>
      </c>
      <c r="W163" s="110">
        <v>9.2040379938164012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5.6919153195668288</v>
      </c>
      <c r="D164" s="123">
        <f t="shared" si="58"/>
        <v>2.3162650263342162</v>
      </c>
      <c r="E164" s="123">
        <f t="shared" si="58"/>
        <v>1.1873488224151145</v>
      </c>
      <c r="F164" s="123">
        <f t="shared" si="58"/>
        <v>2.3354247934418892</v>
      </c>
      <c r="G164" s="123">
        <f t="shared" si="58"/>
        <v>0.67774752942582195</v>
      </c>
      <c r="H164" s="123">
        <f t="shared" si="58"/>
        <v>1.0333118886387296</v>
      </c>
      <c r="I164" s="123">
        <f t="shared" si="58"/>
        <v>2.6410908943076929</v>
      </c>
      <c r="J164" s="123">
        <f t="shared" si="58"/>
        <v>2.5779824268867317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2.0431780761634557</v>
      </c>
      <c r="R164" s="123">
        <f t="shared" si="58"/>
        <v>1.5879404635189955</v>
      </c>
      <c r="S164" s="123">
        <f t="shared" si="58"/>
        <v>3.6854877262556598</v>
      </c>
      <c r="T164" s="123">
        <f t="shared" si="58"/>
        <v>2.2748056563191907</v>
      </c>
      <c r="U164" s="123">
        <f t="shared" si="58"/>
        <v>2.7585911213974388</v>
      </c>
      <c r="V164" s="123">
        <f t="shared" si="58"/>
        <v>3.6041381172214244</v>
      </c>
      <c r="W164" s="123">
        <f t="shared" si="58"/>
        <v>11.747202833908416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5.6919153195668288</v>
      </c>
      <c r="D165" s="99">
        <f>RES_hhdet_in_fech!D165/RES_summary!D$21</f>
        <v>2.3162650263342162</v>
      </c>
      <c r="E165" s="99">
        <f>RES_hhdet_in_fech!E165/RES_summary!E$21</f>
        <v>1.1873488224151145</v>
      </c>
      <c r="F165" s="99">
        <f>RES_hhdet_in_fech!F165/RES_summary!F$21</f>
        <v>2.3354247934418892</v>
      </c>
      <c r="G165" s="99">
        <f>RES_hhdet_in_fech!G165/RES_summary!G$21</f>
        <v>0.67774752942582195</v>
      </c>
      <c r="H165" s="99">
        <f>RES_hhdet_in_fech!H165/RES_summary!H$21</f>
        <v>1.0333118886387296</v>
      </c>
      <c r="I165" s="99">
        <f>RES_hhdet_in_fech!I165/RES_summary!I$21</f>
        <v>2.6410908943076929</v>
      </c>
      <c r="J165" s="99">
        <f>RES_hhdet_in_fech!J165/RES_summary!J$21</f>
        <v>2.5779824268867317</v>
      </c>
      <c r="K165" s="99">
        <f>RES_hhdet_in_fech!K165/RES_summary!K$21</f>
        <v>0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2.0431780761634557</v>
      </c>
      <c r="R165" s="99">
        <f>RES_hhdet_in_fech!R165/RES_summary!R$21</f>
        <v>1.5879404635189955</v>
      </c>
      <c r="S165" s="99">
        <f>RES_hhdet_in_fech!S165/RES_summary!S$21</f>
        <v>3.6854877262556598</v>
      </c>
      <c r="T165" s="99">
        <f>RES_hhdet_in_fech!T165/RES_summary!T$21</f>
        <v>2.2748056563191907</v>
      </c>
      <c r="U165" s="99">
        <f>RES_hhdet_in_fech!U165/RES_summary!U$21</f>
        <v>2.7585911213974388</v>
      </c>
      <c r="V165" s="99">
        <f>RES_hhdet_in_fech!V165/RES_summary!V$21</f>
        <v>3.6041381172214244</v>
      </c>
      <c r="W165" s="99">
        <f>RES_hhdet_in_fech!W165/RES_summary!W$21</f>
        <v>11.747202833908416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10.641480031901688</v>
      </c>
      <c r="D166" s="123">
        <v>11.950086931464313</v>
      </c>
      <c r="E166" s="123">
        <v>12.185264749113966</v>
      </c>
      <c r="F166" s="123">
        <v>14.821087164591214</v>
      </c>
      <c r="G166" s="123">
        <v>14.801339183653193</v>
      </c>
      <c r="H166" s="123">
        <v>15.179177758470622</v>
      </c>
      <c r="I166" s="123">
        <v>14.261660641052849</v>
      </c>
      <c r="J166" s="123">
        <v>13.954712440549089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10.418349476296747</v>
      </c>
      <c r="R166" s="123">
        <v>9.2371520449741826</v>
      </c>
      <c r="S166" s="123">
        <v>9.5566440965164947</v>
      </c>
      <c r="T166" s="123">
        <v>11.714555992482543</v>
      </c>
      <c r="U166" s="123">
        <v>12.338244956195474</v>
      </c>
      <c r="V166" s="123">
        <v>11.410081634386469</v>
      </c>
      <c r="W166" s="123">
        <v>9.6135642692411896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10.641480031901688</v>
      </c>
      <c r="D171" s="102">
        <v>12.913932792756642</v>
      </c>
      <c r="E171" s="102">
        <v>12.489342450812867</v>
      </c>
      <c r="F171" s="102">
        <v>14.957391079362127</v>
      </c>
      <c r="G171" s="102">
        <v>15.216592813540331</v>
      </c>
      <c r="H171" s="102">
        <v>15.569687407602476</v>
      </c>
      <c r="I171" s="102">
        <v>15.111503718777859</v>
      </c>
      <c r="J171" s="102">
        <v>14.801206069967032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11.702291835225267</v>
      </c>
      <c r="R171" s="102">
        <v>11.087700361087746</v>
      </c>
      <c r="S171" s="102">
        <v>11.293041824901454</v>
      </c>
      <c r="T171" s="102">
        <v>13.020048079540835</v>
      </c>
      <c r="U171" s="102">
        <v>12.945017264960715</v>
      </c>
      <c r="V171" s="102">
        <v>12.113658550985058</v>
      </c>
      <c r="W171" s="102">
        <v>9.6367456370462428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7.9523171658768241</v>
      </c>
      <c r="E172" s="105">
        <v>7.7079827275473898</v>
      </c>
      <c r="F172" s="105">
        <v>9.2486624136626308</v>
      </c>
      <c r="G172" s="105">
        <v>9.4343818917156632</v>
      </c>
      <c r="H172" s="105">
        <v>9.6736318854642338</v>
      </c>
      <c r="I172" s="105">
        <v>9.4136921749397384</v>
      </c>
      <c r="J172" s="105">
        <v>9.2558090282698924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7.6548378140845736</v>
      </c>
      <c r="R172" s="105">
        <v>7.3173903075886555</v>
      </c>
      <c r="S172" s="105">
        <v>7.7535604878685982</v>
      </c>
      <c r="T172" s="105">
        <v>9.6482806029584154</v>
      </c>
      <c r="U172" s="105">
        <v>9.5536384271732349</v>
      </c>
      <c r="V172" s="105">
        <v>8.7374030875671505</v>
      </c>
      <c r="W172" s="105">
        <v>7.0553347507552449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2.2545254104563099</v>
      </c>
      <c r="E173" s="99">
        <v>2.1782188011773571</v>
      </c>
      <c r="F173" s="99">
        <v>2.603934653209611</v>
      </c>
      <c r="G173" s="99">
        <v>2.6553259869984704</v>
      </c>
      <c r="H173" s="99">
        <v>2.7117658623539547</v>
      </c>
      <c r="I173" s="99">
        <v>2.6239641967539957</v>
      </c>
      <c r="J173" s="99">
        <v>2.5771993569649343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1.3640592604304773</v>
      </c>
      <c r="R173" s="99">
        <v>1.0898593817780358</v>
      </c>
      <c r="S173" s="99">
        <v>1.4651509976487473</v>
      </c>
      <c r="T173" s="99">
        <v>3.259359825334645</v>
      </c>
      <c r="U173" s="99">
        <v>2.859576229459099</v>
      </c>
      <c r="V173" s="99">
        <v>1.7940022302233825</v>
      </c>
      <c r="W173" s="99">
        <v>1.6488069757869299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5.6977917554205133</v>
      </c>
      <c r="E174" s="110">
        <v>5.5297639263700331</v>
      </c>
      <c r="F174" s="110">
        <v>6.6447277604530184</v>
      </c>
      <c r="G174" s="110">
        <v>6.7790559047171914</v>
      </c>
      <c r="H174" s="110">
        <v>6.9618660231102778</v>
      </c>
      <c r="I174" s="110">
        <v>6.7897279781857414</v>
      </c>
      <c r="J174" s="110">
        <v>6.6786096713049581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6.2907785536540963</v>
      </c>
      <c r="R174" s="110">
        <v>6.22753092581062</v>
      </c>
      <c r="S174" s="110">
        <v>6.2884094902198493</v>
      </c>
      <c r="T174" s="110">
        <v>6.3889207776237686</v>
      </c>
      <c r="U174" s="110">
        <v>6.6940621977141328</v>
      </c>
      <c r="V174" s="110">
        <v>6.943400857343768</v>
      </c>
      <c r="W174" s="110">
        <v>5.4065277749683149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9.2703236233795696</v>
      </c>
      <c r="D175" s="123">
        <v>8.9456930965371981</v>
      </c>
      <c r="E175" s="123">
        <v>8.5188770131760627</v>
      </c>
      <c r="F175" s="123">
        <v>9.6760099419932946</v>
      </c>
      <c r="G175" s="123">
        <v>9.429588270798769</v>
      </c>
      <c r="H175" s="123">
        <v>8.379085809322028</v>
      </c>
      <c r="I175" s="123">
        <v>7.8533884087409191</v>
      </c>
      <c r="J175" s="123">
        <v>8.7992689793354888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8.4587312936773262</v>
      </c>
      <c r="R175" s="123">
        <v>8.6143285262826197</v>
      </c>
      <c r="S175" s="123">
        <v>7.4110690402010118</v>
      </c>
      <c r="T175" s="123">
        <v>6.8974166968751991</v>
      </c>
      <c r="U175" s="123">
        <v>6.3820640557546309</v>
      </c>
      <c r="V175" s="123">
        <v>6.0415371041623933</v>
      </c>
      <c r="W175" s="123">
        <v>5.5971250075886605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10.088555929583011</v>
      </c>
      <c r="D176" s="99">
        <v>9.6694035180748603</v>
      </c>
      <c r="E176" s="99">
        <v>8.7869912604263938</v>
      </c>
      <c r="F176" s="99">
        <v>10.279896121674815</v>
      </c>
      <c r="G176" s="99">
        <v>9.8653485004153936</v>
      </c>
      <c r="H176" s="99">
        <v>8.5731208044862779</v>
      </c>
      <c r="I176" s="99">
        <v>7.9388709747130539</v>
      </c>
      <c r="J176" s="99">
        <v>9.0891989400042856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8.9897032206790097</v>
      </c>
      <c r="R176" s="99">
        <v>8.501485456803838</v>
      </c>
      <c r="S176" s="99">
        <v>7.8537206979188365</v>
      </c>
      <c r="T176" s="99">
        <v>7.4857413697537165</v>
      </c>
      <c r="U176" s="99">
        <v>6.7760300422755328</v>
      </c>
      <c r="V176" s="99">
        <v>6.4570414306722306</v>
      </c>
      <c r="W176" s="99">
        <v>6.0666728023819365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5.8362274291620961</v>
      </c>
      <c r="D177" s="110">
        <v>7.7522057347031543</v>
      </c>
      <c r="E177" s="110">
        <v>8.0082645295591917</v>
      </c>
      <c r="F177" s="110">
        <v>7.8643514029487305</v>
      </c>
      <c r="G177" s="110">
        <v>7.6776542864217419</v>
      </c>
      <c r="H177" s="110">
        <v>7.2966477291557554</v>
      </c>
      <c r="I177" s="110">
        <v>6.537906699058615</v>
      </c>
      <c r="J177" s="110">
        <v>6.1808390220454168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7.078204283472961</v>
      </c>
      <c r="R177" s="110">
        <v>9.0267894009292018</v>
      </c>
      <c r="S177" s="110">
        <v>3.6697529742846076</v>
      </c>
      <c r="T177" s="110">
        <v>5.0638649556341795</v>
      </c>
      <c r="U177" s="110">
        <v>5.2013351347275956</v>
      </c>
      <c r="V177" s="110">
        <v>4.8677158753369794</v>
      </c>
      <c r="W177" s="110">
        <v>4.1119998729220768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16.299595100145893</v>
      </c>
      <c r="D24" s="118">
        <f t="shared" si="7"/>
        <v>16.846609215872917</v>
      </c>
      <c r="E24" s="118">
        <f t="shared" si="7"/>
        <v>16.572170630637608</v>
      </c>
      <c r="F24" s="118">
        <f t="shared" si="7"/>
        <v>0</v>
      </c>
      <c r="G24" s="118">
        <f t="shared" si="7"/>
        <v>17.742238804378669</v>
      </c>
      <c r="H24" s="118">
        <f t="shared" si="7"/>
        <v>17.831874218155033</v>
      </c>
      <c r="I24" s="118">
        <f t="shared" si="7"/>
        <v>18.04984162169545</v>
      </c>
      <c r="J24" s="118">
        <f t="shared" si="7"/>
        <v>18.263053224248022</v>
      </c>
      <c r="K24" s="118">
        <f t="shared" si="7"/>
        <v>16.956505410840407</v>
      </c>
      <c r="L24" s="118">
        <f t="shared" si="7"/>
        <v>20.394827527638654</v>
      </c>
      <c r="M24" s="118">
        <f t="shared" si="7"/>
        <v>18.171851400332486</v>
      </c>
      <c r="N24" s="118">
        <f t="shared" si="7"/>
        <v>19.61271213291667</v>
      </c>
      <c r="O24" s="118">
        <f t="shared" si="7"/>
        <v>19.508988048881811</v>
      </c>
      <c r="P24" s="118">
        <f t="shared" si="7"/>
        <v>17.406450198411441</v>
      </c>
      <c r="Q24" s="118">
        <f t="shared" si="7"/>
        <v>20.667410659986047</v>
      </c>
      <c r="R24" s="118">
        <f t="shared" ref="R24:V24" si="8">R25+R28+R30+R39</f>
        <v>0</v>
      </c>
      <c r="S24" s="118">
        <f t="shared" si="8"/>
        <v>20.394020565584697</v>
      </c>
      <c r="T24" s="118">
        <f t="shared" si="8"/>
        <v>0</v>
      </c>
      <c r="U24" s="118">
        <f t="shared" si="8"/>
        <v>0</v>
      </c>
      <c r="V24" s="118">
        <f t="shared" si="8"/>
        <v>23.498487977268091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2.1204740613445958</v>
      </c>
      <c r="D25" s="123">
        <f t="shared" si="10"/>
        <v>2.989655223196606</v>
      </c>
      <c r="E25" s="123">
        <f t="shared" si="10"/>
        <v>3.7561121616693542</v>
      </c>
      <c r="F25" s="123">
        <f t="shared" si="10"/>
        <v>0</v>
      </c>
      <c r="G25" s="123">
        <f t="shared" si="10"/>
        <v>3.4013030455655078</v>
      </c>
      <c r="H25" s="123">
        <f t="shared" si="10"/>
        <v>3.7289863109320547</v>
      </c>
      <c r="I25" s="123">
        <f t="shared" si="10"/>
        <v>3.4475818607702502</v>
      </c>
      <c r="J25" s="123">
        <f t="shared" si="10"/>
        <v>3.2222533197560641</v>
      </c>
      <c r="K25" s="123">
        <f t="shared" si="10"/>
        <v>3.5455665829829903</v>
      </c>
      <c r="L25" s="123">
        <f t="shared" si="10"/>
        <v>3.6210398749181403</v>
      </c>
      <c r="M25" s="123">
        <f t="shared" si="10"/>
        <v>3.5208314283091711</v>
      </c>
      <c r="N25" s="123">
        <f t="shared" si="10"/>
        <v>4.6095022353331272</v>
      </c>
      <c r="O25" s="123">
        <f t="shared" si="10"/>
        <v>4.9607407447492067</v>
      </c>
      <c r="P25" s="123">
        <f t="shared" si="10"/>
        <v>4.5577734511455006</v>
      </c>
      <c r="Q25" s="123">
        <f t="shared" si="10"/>
        <v>6.2777640125154468</v>
      </c>
      <c r="R25" s="123">
        <f t="shared" ref="R25:V25" si="11">SUM(R26:R27)</f>
        <v>0</v>
      </c>
      <c r="S25" s="123">
        <f t="shared" si="11"/>
        <v>8.4633139421193704</v>
      </c>
      <c r="T25" s="123">
        <f t="shared" si="11"/>
        <v>0</v>
      </c>
      <c r="U25" s="123">
        <f t="shared" si="11"/>
        <v>0</v>
      </c>
      <c r="V25" s="123">
        <f t="shared" si="11"/>
        <v>7.8641602756936502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2.0789206704920118</v>
      </c>
      <c r="D26" s="99">
        <v>2.923727122390182</v>
      </c>
      <c r="E26" s="99">
        <v>3.6861143272240859</v>
      </c>
      <c r="F26" s="99">
        <v>0</v>
      </c>
      <c r="G26" s="99">
        <v>3.3225620042369379</v>
      </c>
      <c r="H26" s="99">
        <v>3.6485118774128407</v>
      </c>
      <c r="I26" s="99">
        <v>3.3752959094579889</v>
      </c>
      <c r="J26" s="99">
        <v>3.152313356801514</v>
      </c>
      <c r="K26" s="99">
        <v>3.4694428997013658</v>
      </c>
      <c r="L26" s="99">
        <v>3.538663082936047</v>
      </c>
      <c r="M26" s="99">
        <v>3.4430607532141608</v>
      </c>
      <c r="N26" s="99">
        <v>4.5337581611481603</v>
      </c>
      <c r="O26" s="99">
        <v>4.8616622307883164</v>
      </c>
      <c r="P26" s="99">
        <v>4.4686886378089659</v>
      </c>
      <c r="Q26" s="99">
        <v>6.1530982403397116</v>
      </c>
      <c r="R26" s="99">
        <v>0</v>
      </c>
      <c r="S26" s="99">
        <v>8.2842884127772454</v>
      </c>
      <c r="T26" s="99">
        <v>0</v>
      </c>
      <c r="U26" s="99">
        <v>0</v>
      </c>
      <c r="V26" s="99">
        <v>7.6939606598643255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4.1553390852584193E-2</v>
      </c>
      <c r="D27" s="99">
        <v>6.5928100806423875E-2</v>
      </c>
      <c r="E27" s="99">
        <v>6.9997834445268442E-2</v>
      </c>
      <c r="F27" s="99">
        <v>0</v>
      </c>
      <c r="G27" s="99">
        <v>7.8741041328570058E-2</v>
      </c>
      <c r="H27" s="99">
        <v>8.0474433519213823E-2</v>
      </c>
      <c r="I27" s="99">
        <v>7.2285951312261537E-2</v>
      </c>
      <c r="J27" s="99">
        <v>6.9939962954549906E-2</v>
      </c>
      <c r="K27" s="99">
        <v>7.6123683281624735E-2</v>
      </c>
      <c r="L27" s="99">
        <v>8.2376791982093231E-2</v>
      </c>
      <c r="M27" s="99">
        <v>7.7770675095010289E-2</v>
      </c>
      <c r="N27" s="99">
        <v>7.5744074184967175E-2</v>
      </c>
      <c r="O27" s="99">
        <v>9.9078513960890013E-2</v>
      </c>
      <c r="P27" s="99">
        <v>8.9084813336535118E-2</v>
      </c>
      <c r="Q27" s="99">
        <v>0.12466577217573474</v>
      </c>
      <c r="R27" s="99">
        <v>0</v>
      </c>
      <c r="S27" s="99">
        <v>0.17902552934212576</v>
      </c>
      <c r="T27" s="99">
        <v>0</v>
      </c>
      <c r="U27" s="99">
        <v>0</v>
      </c>
      <c r="V27" s="99">
        <v>0.17019961582932433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2.894419459361639</v>
      </c>
      <c r="D28" s="123">
        <f t="shared" si="13"/>
        <v>1.2268468915064312</v>
      </c>
      <c r="E28" s="123">
        <f t="shared" si="13"/>
        <v>0.66167903880751522</v>
      </c>
      <c r="F28" s="123">
        <f t="shared" si="13"/>
        <v>0</v>
      </c>
      <c r="G28" s="123">
        <f t="shared" si="13"/>
        <v>0.3204399534317845</v>
      </c>
      <c r="H28" s="123">
        <f t="shared" si="13"/>
        <v>0.5449302426253998</v>
      </c>
      <c r="I28" s="123">
        <f t="shared" si="13"/>
        <v>1.6817381780695808</v>
      </c>
      <c r="J28" s="123">
        <f t="shared" si="13"/>
        <v>1.6507549137727042</v>
      </c>
      <c r="K28" s="123">
        <f t="shared" si="13"/>
        <v>2.503704537916255</v>
      </c>
      <c r="L28" s="123">
        <f t="shared" si="13"/>
        <v>3.7235260692625491</v>
      </c>
      <c r="M28" s="123">
        <f t="shared" si="13"/>
        <v>2.0000831154853831</v>
      </c>
      <c r="N28" s="123">
        <f t="shared" si="13"/>
        <v>3.814210361805725</v>
      </c>
      <c r="O28" s="123">
        <f t="shared" si="13"/>
        <v>2.1251015860488152</v>
      </c>
      <c r="P28" s="123">
        <f t="shared" si="13"/>
        <v>0.90816318132769025</v>
      </c>
      <c r="Q28" s="123">
        <f t="shared" si="13"/>
        <v>1.8033579679390976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3.4736395744321626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2.894419459361639</v>
      </c>
      <c r="D29" s="99">
        <f>RES_hhdet_in_tesh!D29/RES_summary!D$21</f>
        <v>1.2268468915064312</v>
      </c>
      <c r="E29" s="99">
        <f>RES_hhdet_in_tesh!E29/RES_summary!E$21</f>
        <v>0.66167903880751522</v>
      </c>
      <c r="F29" s="99">
        <f>RES_hhdet_in_tesh!F29/RES_summary!F$21</f>
        <v>0</v>
      </c>
      <c r="G29" s="99">
        <f>RES_hhdet_in_tesh!G29/RES_summary!G$21</f>
        <v>0.3204399534317845</v>
      </c>
      <c r="H29" s="99">
        <f>RES_hhdet_in_tesh!H29/RES_summary!H$21</f>
        <v>0.5449302426253998</v>
      </c>
      <c r="I29" s="99">
        <f>RES_hhdet_in_tesh!I29/RES_summary!I$21</f>
        <v>1.6817381780695808</v>
      </c>
      <c r="J29" s="99">
        <f>RES_hhdet_in_tesh!J29/RES_summary!J$21</f>
        <v>1.6507549137727042</v>
      </c>
      <c r="K29" s="99">
        <f>RES_hhdet_in_tesh!K29/RES_summary!K$21</f>
        <v>2.503704537916255</v>
      </c>
      <c r="L29" s="99">
        <f>RES_hhdet_in_tesh!L29/RES_summary!L$21</f>
        <v>3.7235260692625491</v>
      </c>
      <c r="M29" s="99">
        <f>RES_hhdet_in_tesh!M29/RES_summary!M$21</f>
        <v>2.0000831154853831</v>
      </c>
      <c r="N29" s="99">
        <f>RES_hhdet_in_tesh!N29/RES_summary!N$21</f>
        <v>3.814210361805725</v>
      </c>
      <c r="O29" s="99">
        <f>RES_hhdet_in_tesh!O29/RES_summary!O$21</f>
        <v>2.1251015860488152</v>
      </c>
      <c r="P29" s="99">
        <f>RES_hhdet_in_tesh!P29/RES_summary!P$21</f>
        <v>0.90816318132769025</v>
      </c>
      <c r="Q29" s="99">
        <f>RES_hhdet_in_tesh!Q29/RES_summary!Q$21</f>
        <v>1.8033579679390976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3.4736395744321626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5.6629217080977634</v>
      </c>
      <c r="D30" s="123">
        <v>6.8951372615086584</v>
      </c>
      <c r="E30" s="123">
        <v>6.6897667418138917</v>
      </c>
      <c r="F30" s="123">
        <v>0</v>
      </c>
      <c r="G30" s="123">
        <v>8.2070872171076825</v>
      </c>
      <c r="H30" s="123">
        <v>8.4288643343871943</v>
      </c>
      <c r="I30" s="123">
        <v>8.2138090951859564</v>
      </c>
      <c r="J30" s="123">
        <v>8.0811504758503183</v>
      </c>
      <c r="K30" s="123">
        <v>5.4824085555526469</v>
      </c>
      <c r="L30" s="123">
        <v>7.3144461674487049</v>
      </c>
      <c r="M30" s="123">
        <v>7.2826546842052764</v>
      </c>
      <c r="N30" s="123">
        <v>6.3563619797331574</v>
      </c>
      <c r="O30" s="123">
        <v>6.9770134254284919</v>
      </c>
      <c r="P30" s="123">
        <v>6.8792419610021112</v>
      </c>
      <c r="Q30" s="123">
        <v>7.180975026986685</v>
      </c>
      <c r="R30" s="123">
        <v>0</v>
      </c>
      <c r="S30" s="123">
        <v>7.2350420202924166</v>
      </c>
      <c r="T30" s="123">
        <v>0</v>
      </c>
      <c r="U30" s="123">
        <v>0</v>
      </c>
      <c r="V30" s="123">
        <v>8.1635564197480051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5.6629217080977634</v>
      </c>
      <c r="D35" s="102">
        <v>6.8936494569265756</v>
      </c>
      <c r="E35" s="102">
        <v>6.6893158939187067</v>
      </c>
      <c r="F35" s="102">
        <v>0</v>
      </c>
      <c r="G35" s="102">
        <v>8.2067486505416021</v>
      </c>
      <c r="H35" s="102">
        <v>8.4287889509882348</v>
      </c>
      <c r="I35" s="102">
        <v>8.2134422241179035</v>
      </c>
      <c r="J35" s="102">
        <v>8.0803544117722019</v>
      </c>
      <c r="K35" s="102">
        <v>5.4763483306996354</v>
      </c>
      <c r="L35" s="102">
        <v>7.272169396606551</v>
      </c>
      <c r="M35" s="102">
        <v>7.2723024663749563</v>
      </c>
      <c r="N35" s="102">
        <v>6.3412423407803775</v>
      </c>
      <c r="O35" s="102">
        <v>6.9773796775015287</v>
      </c>
      <c r="P35" s="102">
        <v>6.8951974509063882</v>
      </c>
      <c r="Q35" s="102">
        <v>7.2042914286433213</v>
      </c>
      <c r="R35" s="102">
        <v>0</v>
      </c>
      <c r="S35" s="102">
        <v>7.2350420202924166</v>
      </c>
      <c r="T35" s="102">
        <v>0</v>
      </c>
      <c r="U35" s="102">
        <v>0</v>
      </c>
      <c r="V35" s="102">
        <v>8.1663577943598789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6.9012909621173852</v>
      </c>
      <c r="E36" s="105">
        <v>6.6964221155047126</v>
      </c>
      <c r="F36" s="105">
        <v>0</v>
      </c>
      <c r="G36" s="105">
        <v>8.2111500159006532</v>
      </c>
      <c r="H36" s="105">
        <v>8.4299046252928367</v>
      </c>
      <c r="I36" s="105">
        <v>8.2159115486144199</v>
      </c>
      <c r="J36" s="105">
        <v>8.0855682728964382</v>
      </c>
      <c r="K36" s="105">
        <v>5.484543292520903</v>
      </c>
      <c r="L36" s="105">
        <v>7.3156923168075902</v>
      </c>
      <c r="M36" s="105">
        <v>7.3002713546052878</v>
      </c>
      <c r="N36" s="105">
        <v>6.3647424803589079</v>
      </c>
      <c r="O36" s="105">
        <v>6.9479138261969497</v>
      </c>
      <c r="P36" s="105">
        <v>6.8381055320545885</v>
      </c>
      <c r="Q36" s="105">
        <v>7.1305354642192684</v>
      </c>
      <c r="R36" s="105">
        <v>0</v>
      </c>
      <c r="S36" s="105">
        <v>0</v>
      </c>
      <c r="T36" s="105">
        <v>0</v>
      </c>
      <c r="U36" s="105">
        <v>0</v>
      </c>
      <c r="V36" s="105">
        <v>8.1528178170691525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1.2034992066968702</v>
      </c>
      <c r="E37" s="99">
        <v>1.1666581891346817</v>
      </c>
      <c r="F37" s="99">
        <v>0</v>
      </c>
      <c r="G37" s="99">
        <v>1.4320941111834651</v>
      </c>
      <c r="H37" s="99">
        <v>1.4680386021825569</v>
      </c>
      <c r="I37" s="99">
        <v>1.4261835704286803</v>
      </c>
      <c r="J37" s="99">
        <v>1.4069586015914761</v>
      </c>
      <c r="K37" s="99">
        <v>2.4640557827938578</v>
      </c>
      <c r="L37" s="99">
        <v>0.76250261647361461</v>
      </c>
      <c r="M37" s="99">
        <v>1.2765694914604524</v>
      </c>
      <c r="N37" s="99">
        <v>1.1154002028712293</v>
      </c>
      <c r="O37" s="99">
        <v>0.8961731029695621</v>
      </c>
      <c r="P37" s="99">
        <v>0.67847630439024764</v>
      </c>
      <c r="Q37" s="99">
        <v>0.83975691056517443</v>
      </c>
      <c r="R37" s="99">
        <v>0</v>
      </c>
      <c r="S37" s="99">
        <v>0</v>
      </c>
      <c r="T37" s="99">
        <v>0</v>
      </c>
      <c r="U37" s="99">
        <v>0</v>
      </c>
      <c r="V37" s="99">
        <v>1.2094169597253825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5.697791755420516</v>
      </c>
      <c r="E38" s="99">
        <v>5.5297639263700304</v>
      </c>
      <c r="F38" s="99">
        <v>0</v>
      </c>
      <c r="G38" s="99">
        <v>6.7790559047171897</v>
      </c>
      <c r="H38" s="99">
        <v>6.9618660231102796</v>
      </c>
      <c r="I38" s="99">
        <v>6.7897279781857414</v>
      </c>
      <c r="J38" s="99">
        <v>6.6786096713049599</v>
      </c>
      <c r="K38" s="99">
        <v>3.0204875097270456</v>
      </c>
      <c r="L38" s="99">
        <v>6.5531897003339736</v>
      </c>
      <c r="M38" s="99">
        <v>6.0237018631448356</v>
      </c>
      <c r="N38" s="99">
        <v>5.2493422774876786</v>
      </c>
      <c r="O38" s="99">
        <v>6.0517407232273888</v>
      </c>
      <c r="P38" s="99">
        <v>6.1596292276643396</v>
      </c>
      <c r="Q38" s="99">
        <v>6.2907785536540937</v>
      </c>
      <c r="R38" s="99">
        <v>0</v>
      </c>
      <c r="S38" s="99">
        <v>0</v>
      </c>
      <c r="T38" s="99">
        <v>0</v>
      </c>
      <c r="U38" s="99">
        <v>0</v>
      </c>
      <c r="V38" s="99">
        <v>6.9434008573437689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5.6217798713418947</v>
      </c>
      <c r="D39" s="123">
        <v>5.7349698396612236</v>
      </c>
      <c r="E39" s="123">
        <v>5.4646126883468478</v>
      </c>
      <c r="F39" s="123">
        <v>0</v>
      </c>
      <c r="G39" s="123">
        <v>5.8134085882736937</v>
      </c>
      <c r="H39" s="123">
        <v>5.1290933302103854</v>
      </c>
      <c r="I39" s="123">
        <v>4.7067124876696607</v>
      </c>
      <c r="J39" s="123">
        <v>5.3088945148689355</v>
      </c>
      <c r="K39" s="123">
        <v>5.4248257343885147</v>
      </c>
      <c r="L39" s="123">
        <v>5.7358154160092587</v>
      </c>
      <c r="M39" s="123">
        <v>5.3682821723326555</v>
      </c>
      <c r="N39" s="123">
        <v>4.8326375560446593</v>
      </c>
      <c r="O39" s="123">
        <v>5.4461322926552995</v>
      </c>
      <c r="P39" s="123">
        <v>5.0612716049361364</v>
      </c>
      <c r="Q39" s="123">
        <v>5.4053136525448195</v>
      </c>
      <c r="R39" s="123">
        <v>0</v>
      </c>
      <c r="S39" s="123">
        <v>4.6956646031729079</v>
      </c>
      <c r="T39" s="123">
        <v>0</v>
      </c>
      <c r="U39" s="123">
        <v>0</v>
      </c>
      <c r="V39" s="123">
        <v>3.9971317073942725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5.9213917115567369</v>
      </c>
      <c r="D40" s="99">
        <v>5.6817750667607916</v>
      </c>
      <c r="E40" s="99">
        <v>5.1690016352715702</v>
      </c>
      <c r="F40" s="99">
        <v>0</v>
      </c>
      <c r="G40" s="99">
        <v>5.8161197536125817</v>
      </c>
      <c r="H40" s="99">
        <v>5.0597312789169298</v>
      </c>
      <c r="I40" s="99">
        <v>4.6903727893063083</v>
      </c>
      <c r="J40" s="99">
        <v>5.3755318440775843</v>
      </c>
      <c r="K40" s="99">
        <v>5.7624762194646229</v>
      </c>
      <c r="L40" s="99">
        <v>5.4140368605877223</v>
      </c>
      <c r="M40" s="99">
        <v>5.04007635985639</v>
      </c>
      <c r="N40" s="99">
        <v>5.0396661057235121</v>
      </c>
      <c r="O40" s="99">
        <v>5.4599064677801676</v>
      </c>
      <c r="P40" s="99">
        <v>5.078482375685085</v>
      </c>
      <c r="Q40" s="99">
        <v>5.3297038256167601</v>
      </c>
      <c r="R40" s="99">
        <v>0</v>
      </c>
      <c r="S40" s="99">
        <v>4.6956646031729079</v>
      </c>
      <c r="T40" s="99">
        <v>0</v>
      </c>
      <c r="U40" s="99">
        <v>0</v>
      </c>
      <c r="V40" s="99">
        <v>3.9310421032694634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4.3750617140034684</v>
      </c>
      <c r="D41" s="110">
        <v>5.8227615182953745</v>
      </c>
      <c r="E41" s="110">
        <v>6.0273109209550553</v>
      </c>
      <c r="F41" s="110">
        <v>0</v>
      </c>
      <c r="G41" s="110">
        <v>5.8024133066215349</v>
      </c>
      <c r="H41" s="110">
        <v>5.5263487148910819</v>
      </c>
      <c r="I41" s="110">
        <v>4.9627010953621884</v>
      </c>
      <c r="J41" s="110">
        <v>4.7026799227624787</v>
      </c>
      <c r="K41" s="110">
        <v>4.3417131394041135</v>
      </c>
      <c r="L41" s="110">
        <v>6.254583059375836</v>
      </c>
      <c r="M41" s="110">
        <v>6.1066030468459918</v>
      </c>
      <c r="N41" s="110">
        <v>3.6994286525393671</v>
      </c>
      <c r="O41" s="110">
        <v>5.4104978289830026</v>
      </c>
      <c r="P41" s="110">
        <v>5.0312309869016065</v>
      </c>
      <c r="Q41" s="110">
        <v>5.6022508761713938</v>
      </c>
      <c r="R41" s="110">
        <v>0</v>
      </c>
      <c r="S41" s="110">
        <v>0</v>
      </c>
      <c r="T41" s="110">
        <v>0</v>
      </c>
      <c r="U41" s="110">
        <v>0</v>
      </c>
      <c r="V41" s="110">
        <v>4.1865885725520586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16.289580708082774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17.056975950402911</v>
      </c>
      <c r="I43" s="118">
        <f t="shared" si="14"/>
        <v>18.108325181390335</v>
      </c>
      <c r="J43" s="118">
        <f t="shared" si="14"/>
        <v>18.641122537145407</v>
      </c>
      <c r="K43" s="118">
        <f t="shared" si="14"/>
        <v>17.065441369048063</v>
      </c>
      <c r="L43" s="118">
        <f t="shared" si="14"/>
        <v>20.753410588256717</v>
      </c>
      <c r="M43" s="118">
        <f t="shared" si="14"/>
        <v>18.81324360130056</v>
      </c>
      <c r="N43" s="118">
        <f t="shared" si="14"/>
        <v>19.68305447726032</v>
      </c>
      <c r="O43" s="118">
        <f t="shared" si="14"/>
        <v>19.592042586228324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22.234729904535627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2.1942503319830902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3.4906241659295811</v>
      </c>
      <c r="I44" s="123">
        <f t="shared" si="17"/>
        <v>3.4465859233794522</v>
      </c>
      <c r="J44" s="123">
        <f t="shared" si="17"/>
        <v>3.4868621156694108</v>
      </c>
      <c r="K44" s="123">
        <f t="shared" si="17"/>
        <v>3.5440515028284998</v>
      </c>
      <c r="L44" s="123">
        <f t="shared" si="17"/>
        <v>3.8599376832149472</v>
      </c>
      <c r="M44" s="123">
        <f t="shared" si="17"/>
        <v>4.0643659585848129</v>
      </c>
      <c r="N44" s="123">
        <f t="shared" si="17"/>
        <v>4.5017245593021515</v>
      </c>
      <c r="O44" s="123">
        <f t="shared" si="17"/>
        <v>4.8138311425595566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5.8434309940135662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2.151251201111624</v>
      </c>
      <c r="D45" s="99">
        <v>0</v>
      </c>
      <c r="E45" s="99">
        <v>0</v>
      </c>
      <c r="F45" s="99">
        <v>0</v>
      </c>
      <c r="G45" s="99">
        <v>0</v>
      </c>
      <c r="H45" s="99">
        <v>3.4152937734424471</v>
      </c>
      <c r="I45" s="99">
        <v>3.3743208540316076</v>
      </c>
      <c r="J45" s="99">
        <v>3.4111787404045497</v>
      </c>
      <c r="K45" s="99">
        <v>3.4679603484753629</v>
      </c>
      <c r="L45" s="99">
        <v>3.7721260891486907</v>
      </c>
      <c r="M45" s="99">
        <v>3.9745892990461544</v>
      </c>
      <c r="N45" s="99">
        <v>4.4277515050390752</v>
      </c>
      <c r="O45" s="99">
        <v>4.7176867841654424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5.7169648901397423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4.2999130871466319E-2</v>
      </c>
      <c r="D46" s="99">
        <v>0</v>
      </c>
      <c r="E46" s="99">
        <v>0</v>
      </c>
      <c r="F46" s="99">
        <v>0</v>
      </c>
      <c r="G46" s="99">
        <v>0</v>
      </c>
      <c r="H46" s="99">
        <v>7.5330392487133926E-2</v>
      </c>
      <c r="I46" s="99">
        <v>7.2265069347844532E-2</v>
      </c>
      <c r="J46" s="99">
        <v>7.5683375264860922E-2</v>
      </c>
      <c r="K46" s="99">
        <v>7.6091154353136917E-2</v>
      </c>
      <c r="L46" s="99">
        <v>8.781159406625666E-2</v>
      </c>
      <c r="M46" s="99">
        <v>8.9776659538658057E-2</v>
      </c>
      <c r="N46" s="99">
        <v>7.397305426307671E-2</v>
      </c>
      <c r="O46" s="99">
        <v>9.6144358394114518E-2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0.12646610387382431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2.8009538309864195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1.7414448589477909</v>
      </c>
      <c r="J47" s="123">
        <f t="shared" si="20"/>
        <v>1.7648512092834647</v>
      </c>
      <c r="K47" s="123">
        <f t="shared" si="20"/>
        <v>2.6108148924795165</v>
      </c>
      <c r="L47" s="123">
        <f t="shared" si="20"/>
        <v>3.8500932931080967</v>
      </c>
      <c r="M47" s="123">
        <f t="shared" si="20"/>
        <v>2.0927208937137798</v>
      </c>
      <c r="N47" s="123">
        <f t="shared" si="20"/>
        <v>3.998419384961116</v>
      </c>
      <c r="O47" s="123">
        <f t="shared" si="20"/>
        <v>2.3550094729664894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4.2266663353230509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2.8009538309864195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1.7414448589477909</v>
      </c>
      <c r="J48" s="99">
        <f>RES_hhdet_in_tesh!J48/RES_summary!J$21</f>
        <v>1.7648512092834647</v>
      </c>
      <c r="K48" s="99">
        <f>RES_hhdet_in_tesh!K48/RES_summary!K$21</f>
        <v>2.6108148924795165</v>
      </c>
      <c r="L48" s="99">
        <f>RES_hhdet_in_tesh!L48/RES_summary!L$21</f>
        <v>3.8500932931080967</v>
      </c>
      <c r="M48" s="99">
        <f>RES_hhdet_in_tesh!M48/RES_summary!M$21</f>
        <v>2.0927208937137798</v>
      </c>
      <c r="N48" s="99">
        <f>RES_hhdet_in_tesh!N48/RES_summary!N$21</f>
        <v>3.998419384961116</v>
      </c>
      <c r="O48" s="99">
        <f>RES_hhdet_in_tesh!O48/RES_summary!O$21</f>
        <v>2.3550094729664894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4.2266663353230509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5.6629217080977661</v>
      </c>
      <c r="D49" s="123">
        <v>0</v>
      </c>
      <c r="E49" s="123">
        <v>0</v>
      </c>
      <c r="F49" s="123">
        <v>0</v>
      </c>
      <c r="G49" s="123">
        <v>0</v>
      </c>
      <c r="H49" s="123">
        <v>8.4288509328940435</v>
      </c>
      <c r="I49" s="123">
        <v>8.2138075088067346</v>
      </c>
      <c r="J49" s="123">
        <v>8.0811625602464563</v>
      </c>
      <c r="K49" s="123">
        <v>5.48239594958378</v>
      </c>
      <c r="L49" s="123">
        <v>7.3141379268004103</v>
      </c>
      <c r="M49" s="123">
        <v>7.2827907994613303</v>
      </c>
      <c r="N49" s="123">
        <v>6.3564640220982902</v>
      </c>
      <c r="O49" s="123">
        <v>6.9769617221638764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8.1638959803070179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5.6629217080977661</v>
      </c>
      <c r="D54" s="102">
        <v>0</v>
      </c>
      <c r="E54" s="102">
        <v>0</v>
      </c>
      <c r="F54" s="102">
        <v>0</v>
      </c>
      <c r="G54" s="102">
        <v>0</v>
      </c>
      <c r="H54" s="102">
        <v>8.428788950988233</v>
      </c>
      <c r="I54" s="102">
        <v>8.2134422241179017</v>
      </c>
      <c r="J54" s="102">
        <v>8.0803544117722002</v>
      </c>
      <c r="K54" s="102">
        <v>5.4763483306996354</v>
      </c>
      <c r="L54" s="102">
        <v>7.2721693966065493</v>
      </c>
      <c r="M54" s="102">
        <v>7.2723024663749554</v>
      </c>
      <c r="N54" s="102">
        <v>6.3412423407803757</v>
      </c>
      <c r="O54" s="102">
        <v>6.9773796775015304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8.1663577943598771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8.4299046252928349</v>
      </c>
      <c r="I55" s="105">
        <v>8.2159115486144216</v>
      </c>
      <c r="J55" s="105">
        <v>8.0855682728964346</v>
      </c>
      <c r="K55" s="105">
        <v>5.4845432925209048</v>
      </c>
      <c r="L55" s="105">
        <v>7.3156923168075902</v>
      </c>
      <c r="M55" s="105">
        <v>7.3002713546052878</v>
      </c>
      <c r="N55" s="105">
        <v>6.3647424803589105</v>
      </c>
      <c r="O55" s="105">
        <v>6.9479138261969489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8.1528178170691508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1.4680386021825571</v>
      </c>
      <c r="I56" s="99">
        <v>1.42618357042868</v>
      </c>
      <c r="J56" s="99">
        <v>1.4069586015914761</v>
      </c>
      <c r="K56" s="99">
        <v>2.4640557827938574</v>
      </c>
      <c r="L56" s="99">
        <v>0.76250261647361439</v>
      </c>
      <c r="M56" s="99">
        <v>1.2765694914604526</v>
      </c>
      <c r="N56" s="99">
        <v>1.1154002028712295</v>
      </c>
      <c r="O56" s="99">
        <v>0.89617310296956221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1.2094169597253823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6.9618660231102778</v>
      </c>
      <c r="I57" s="99">
        <v>6.7897279781857423</v>
      </c>
      <c r="J57" s="99">
        <v>6.678609671304959</v>
      </c>
      <c r="K57" s="99">
        <v>3.020487509727046</v>
      </c>
      <c r="L57" s="99">
        <v>6.5531897003339772</v>
      </c>
      <c r="M57" s="99">
        <v>6.0237018631448356</v>
      </c>
      <c r="N57" s="99">
        <v>5.2493422774876812</v>
      </c>
      <c r="O57" s="99">
        <v>6.051740723227387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6.9434008573437689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5.6314548370154993</v>
      </c>
      <c r="D58" s="123">
        <v>0</v>
      </c>
      <c r="E58" s="123">
        <v>0</v>
      </c>
      <c r="F58" s="123">
        <v>0</v>
      </c>
      <c r="G58" s="123">
        <v>0</v>
      </c>
      <c r="H58" s="123">
        <v>5.1375008515792873</v>
      </c>
      <c r="I58" s="123">
        <v>4.7064868902563592</v>
      </c>
      <c r="J58" s="123">
        <v>5.3082466519460745</v>
      </c>
      <c r="K58" s="123">
        <v>5.4281790241562682</v>
      </c>
      <c r="L58" s="123">
        <v>5.7292416851332639</v>
      </c>
      <c r="M58" s="123">
        <v>5.3733659495406387</v>
      </c>
      <c r="N58" s="123">
        <v>4.8264465108987622</v>
      </c>
      <c r="O58" s="123">
        <v>5.4462402485384001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4.0007365948919897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5.9213917115567369</v>
      </c>
      <c r="D59" s="99">
        <v>0</v>
      </c>
      <c r="E59" s="99">
        <v>0</v>
      </c>
      <c r="F59" s="99">
        <v>0</v>
      </c>
      <c r="G59" s="99">
        <v>0</v>
      </c>
      <c r="H59" s="99">
        <v>5.0597312789169289</v>
      </c>
      <c r="I59" s="99">
        <v>4.6903727893063083</v>
      </c>
      <c r="J59" s="99">
        <v>5.3755318440775852</v>
      </c>
      <c r="K59" s="99">
        <v>5.7624762194646229</v>
      </c>
      <c r="L59" s="99">
        <v>5.4140368605877214</v>
      </c>
      <c r="M59" s="99">
        <v>5.0400763598563874</v>
      </c>
      <c r="N59" s="99">
        <v>5.039666105723513</v>
      </c>
      <c r="O59" s="99">
        <v>5.4599064677801694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3.9310421032694638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4.3750617140034693</v>
      </c>
      <c r="D60" s="110">
        <v>0</v>
      </c>
      <c r="E60" s="110">
        <v>0</v>
      </c>
      <c r="F60" s="110">
        <v>0</v>
      </c>
      <c r="G60" s="110">
        <v>0</v>
      </c>
      <c r="H60" s="110">
        <v>5.5263487148910801</v>
      </c>
      <c r="I60" s="110">
        <v>4.9627010953621893</v>
      </c>
      <c r="J60" s="110">
        <v>4.7026799227624787</v>
      </c>
      <c r="K60" s="110">
        <v>4.3417131394041135</v>
      </c>
      <c r="L60" s="110">
        <v>6.2545830593758351</v>
      </c>
      <c r="M60" s="110">
        <v>6.1066030468459926</v>
      </c>
      <c r="N60" s="110">
        <v>3.6994286525393658</v>
      </c>
      <c r="O60" s="110">
        <v>5.4104978289830044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4.1865885725520586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0</v>
      </c>
      <c r="I67" s="99">
        <f>RES_hhdet_in_tesh!I67/RES_summary!I$21</f>
        <v>0</v>
      </c>
      <c r="J67" s="99">
        <f>RES_hhdet_in_tesh!J67/RES_summary!J$21</f>
        <v>0</v>
      </c>
      <c r="K67" s="99">
        <f>RES_hhdet_in_tesh!K67/RES_summary!K$21</f>
        <v>0</v>
      </c>
      <c r="L67" s="99">
        <f>RES_hhdet_in_tesh!L67/RES_summary!L$21</f>
        <v>0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0</v>
      </c>
      <c r="Q67" s="99">
        <f>RES_hhdet_in_tesh!Q67/RES_summary!Q$21</f>
        <v>0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22.797333395811005</v>
      </c>
      <c r="M81" s="118">
        <f t="shared" si="28"/>
        <v>19.05965598474581</v>
      </c>
      <c r="N81" s="118">
        <f t="shared" si="28"/>
        <v>19.97432990735059</v>
      </c>
      <c r="O81" s="118">
        <f t="shared" si="28"/>
        <v>18.849533677882693</v>
      </c>
      <c r="P81" s="118">
        <f t="shared" si="28"/>
        <v>17.860138541009434</v>
      </c>
      <c r="Q81" s="118">
        <f t="shared" si="28"/>
        <v>0</v>
      </c>
      <c r="R81" s="118">
        <f t="shared" ref="R81:V81" si="29">R82+R85+R87+R100</f>
        <v>18.577805669217966</v>
      </c>
      <c r="S81" s="118">
        <f t="shared" si="29"/>
        <v>0</v>
      </c>
      <c r="T81" s="118">
        <f t="shared" si="29"/>
        <v>20.986919553254623</v>
      </c>
      <c r="U81" s="118">
        <f t="shared" si="29"/>
        <v>22.510626862109003</v>
      </c>
      <c r="V81" s="118">
        <f t="shared" si="29"/>
        <v>0</v>
      </c>
      <c r="W81" s="118">
        <f t="shared" ref="W81" si="30">W82+W85+W87+W100</f>
        <v>37.313738462131454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6.0174379690030761</v>
      </c>
      <c r="M82" s="123">
        <f t="shared" si="31"/>
        <v>4.4029832099067114</v>
      </c>
      <c r="N82" s="123">
        <f t="shared" si="31"/>
        <v>4.9701942830177952</v>
      </c>
      <c r="O82" s="123">
        <f t="shared" si="31"/>
        <v>4.3513856463968832</v>
      </c>
      <c r="P82" s="123">
        <f t="shared" si="31"/>
        <v>5.0162105829270747</v>
      </c>
      <c r="Q82" s="123">
        <f t="shared" si="31"/>
        <v>0</v>
      </c>
      <c r="R82" s="123">
        <f t="shared" ref="R82:V82" si="32">SUM(R83:R84)</f>
        <v>4.8857426868602918</v>
      </c>
      <c r="S82" s="123">
        <f t="shared" si="32"/>
        <v>0</v>
      </c>
      <c r="T82" s="123">
        <f t="shared" si="32"/>
        <v>5.8389719261583526</v>
      </c>
      <c r="U82" s="123">
        <f t="shared" si="32"/>
        <v>7.1913592167868341</v>
      </c>
      <c r="V82" s="123">
        <f t="shared" si="32"/>
        <v>0</v>
      </c>
      <c r="W82" s="123">
        <f t="shared" ref="W82" si="33">SUM(W83:W84)</f>
        <v>7.157968883485708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5.9619227578259499</v>
      </c>
      <c r="M83" s="99">
        <v>4.3635581877647667</v>
      </c>
      <c r="N83" s="99">
        <v>4.9372005790193798</v>
      </c>
      <c r="O83" s="99">
        <v>4.3162007457970635</v>
      </c>
      <c r="P83" s="99">
        <v>4.9765270853824459</v>
      </c>
      <c r="Q83" s="99">
        <v>0</v>
      </c>
      <c r="R83" s="99">
        <v>4.8466992190401958</v>
      </c>
      <c r="S83" s="99">
        <v>0</v>
      </c>
      <c r="T83" s="99">
        <v>5.7813383528331244</v>
      </c>
      <c r="U83" s="99">
        <v>7.1260934031372241</v>
      </c>
      <c r="V83" s="99">
        <v>0</v>
      </c>
      <c r="W83" s="99">
        <v>7.0948534708567434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5.5515211177125989E-2</v>
      </c>
      <c r="M84" s="99">
        <v>3.9425022141945036E-2</v>
      </c>
      <c r="N84" s="99">
        <v>3.299370399841544E-2</v>
      </c>
      <c r="O84" s="99">
        <v>3.5184900599819435E-2</v>
      </c>
      <c r="P84" s="99">
        <v>3.9683497544628757E-2</v>
      </c>
      <c r="Q84" s="99">
        <v>0</v>
      </c>
      <c r="R84" s="99">
        <v>3.904346782009601E-2</v>
      </c>
      <c r="S84" s="99">
        <v>0</v>
      </c>
      <c r="T84" s="99">
        <v>5.7633573325227935E-2</v>
      </c>
      <c r="U84" s="99">
        <v>6.526581364960983E-2</v>
      </c>
      <c r="V84" s="99">
        <v>0</v>
      </c>
      <c r="W84" s="99">
        <v>6.3115412628964543E-2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3.7297439955764169</v>
      </c>
      <c r="M85" s="123">
        <f t="shared" si="34"/>
        <v>2.0054309313021892</v>
      </c>
      <c r="N85" s="123">
        <f t="shared" si="34"/>
        <v>3.8149316572599257</v>
      </c>
      <c r="O85" s="123">
        <f t="shared" si="34"/>
        <v>2.0753520980517188</v>
      </c>
      <c r="P85" s="123">
        <f t="shared" si="34"/>
        <v>0.90337707760527819</v>
      </c>
      <c r="Q85" s="123">
        <f t="shared" si="34"/>
        <v>0</v>
      </c>
      <c r="R85" s="123">
        <f t="shared" si="34"/>
        <v>1.2226288141418009</v>
      </c>
      <c r="S85" s="123">
        <f t="shared" si="34"/>
        <v>0</v>
      </c>
      <c r="T85" s="123">
        <f t="shared" si="34"/>
        <v>2.2090186378520227</v>
      </c>
      <c r="U85" s="123">
        <f t="shared" si="34"/>
        <v>2.5452666693021682</v>
      </c>
      <c r="V85" s="123">
        <f t="shared" si="34"/>
        <v>0</v>
      </c>
      <c r="W85" s="123">
        <f t="shared" si="34"/>
        <v>19.903298663211682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0</v>
      </c>
      <c r="F86" s="99">
        <f>RES_hhdet_in_tesh!F86/RES_summary!F$21</f>
        <v>0</v>
      </c>
      <c r="G86" s="99">
        <f>RES_hhdet_in_tesh!G86/RES_summary!G$21</f>
        <v>0</v>
      </c>
      <c r="H86" s="99">
        <f>RES_hhdet_in_tesh!H86/RES_summary!H$21</f>
        <v>0</v>
      </c>
      <c r="I86" s="99">
        <f>RES_hhdet_in_tesh!I86/RES_summary!I$21</f>
        <v>0</v>
      </c>
      <c r="J86" s="99">
        <f>RES_hhdet_in_tesh!J86/RES_summary!J$21</f>
        <v>0</v>
      </c>
      <c r="K86" s="99">
        <f>RES_hhdet_in_tesh!K86/RES_summary!K$21</f>
        <v>0</v>
      </c>
      <c r="L86" s="99">
        <f>RES_hhdet_in_tesh!L86/RES_summary!L$21</f>
        <v>3.7297439955764169</v>
      </c>
      <c r="M86" s="99">
        <f>RES_hhdet_in_tesh!M86/RES_summary!M$21</f>
        <v>2.0054309313021892</v>
      </c>
      <c r="N86" s="99">
        <f>RES_hhdet_in_tesh!N86/RES_summary!N$21</f>
        <v>3.8149316572599257</v>
      </c>
      <c r="O86" s="99">
        <f>RES_hhdet_in_tesh!O86/RES_summary!O$21</f>
        <v>2.0753520980517188</v>
      </c>
      <c r="P86" s="99">
        <f>RES_hhdet_in_tesh!P86/RES_summary!P$21</f>
        <v>0.90337707760527819</v>
      </c>
      <c r="Q86" s="99">
        <f>RES_hhdet_in_tesh!Q86/RES_summary!Q$21</f>
        <v>0</v>
      </c>
      <c r="R86" s="99">
        <f>RES_hhdet_in_tesh!R86/RES_summary!R$21</f>
        <v>1.2226288141418009</v>
      </c>
      <c r="S86" s="99">
        <f>RES_hhdet_in_tesh!S86/RES_summary!S$21</f>
        <v>0</v>
      </c>
      <c r="T86" s="99">
        <f>RES_hhdet_in_tesh!T86/RES_summary!T$21</f>
        <v>2.2090186378520227</v>
      </c>
      <c r="U86" s="99">
        <f>RES_hhdet_in_tesh!U86/RES_summary!U$21</f>
        <v>2.5452666693021682</v>
      </c>
      <c r="V86" s="99">
        <f>RES_hhdet_in_tesh!V86/RES_summary!V$21</f>
        <v>0</v>
      </c>
      <c r="W86" s="99">
        <f>RES_hhdet_in_tesh!W86/RES_summary!W$21</f>
        <v>19.903298663211682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7.3144298947347375</v>
      </c>
      <c r="M87" s="123">
        <v>7.2826524506826509</v>
      </c>
      <c r="N87" s="123">
        <v>6.3563521128240641</v>
      </c>
      <c r="O87" s="123">
        <v>6.9768885799797866</v>
      </c>
      <c r="P87" s="123">
        <v>6.879250827985989</v>
      </c>
      <c r="Q87" s="123">
        <v>0</v>
      </c>
      <c r="R87" s="123">
        <v>6.9394318310159697</v>
      </c>
      <c r="S87" s="123">
        <v>0</v>
      </c>
      <c r="T87" s="123">
        <v>8.5054810529720601</v>
      </c>
      <c r="U87" s="123">
        <v>8.5957961900153954</v>
      </c>
      <c r="V87" s="123">
        <v>0</v>
      </c>
      <c r="W87" s="123">
        <v>6.5729820048956249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7.2721693966065493</v>
      </c>
      <c r="M96" s="102">
        <v>7.2723024663749563</v>
      </c>
      <c r="N96" s="102">
        <v>6.3412423407803766</v>
      </c>
      <c r="O96" s="102">
        <v>6.9773796775015287</v>
      </c>
      <c r="P96" s="102">
        <v>6.8951974509063865</v>
      </c>
      <c r="Q96" s="102">
        <v>0</v>
      </c>
      <c r="R96" s="102">
        <v>6.9653960505236867</v>
      </c>
      <c r="S96" s="102">
        <v>0</v>
      </c>
      <c r="T96" s="102">
        <v>8.4986150262381503</v>
      </c>
      <c r="U96" s="102">
        <v>8.5964047500714962</v>
      </c>
      <c r="V96" s="102">
        <v>0</v>
      </c>
      <c r="W96" s="102">
        <v>6.5729820048956249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7.3156923168075911</v>
      </c>
      <c r="M97" s="105">
        <v>7.300271354605286</v>
      </c>
      <c r="N97" s="105">
        <v>6.3647424803589097</v>
      </c>
      <c r="O97" s="105">
        <v>6.9479138261969489</v>
      </c>
      <c r="P97" s="105">
        <v>6.8381055320545876</v>
      </c>
      <c r="Q97" s="105">
        <v>0</v>
      </c>
      <c r="R97" s="105">
        <v>6.912190682680003</v>
      </c>
      <c r="S97" s="105">
        <v>0</v>
      </c>
      <c r="T97" s="105">
        <v>8.5164124902721028</v>
      </c>
      <c r="U97" s="105">
        <v>8.5930225605289401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0.7625026164736145</v>
      </c>
      <c r="M98" s="99">
        <v>1.2765694914604524</v>
      </c>
      <c r="N98" s="99">
        <v>1.1154002028712295</v>
      </c>
      <c r="O98" s="99">
        <v>0.89617310296956221</v>
      </c>
      <c r="P98" s="99">
        <v>0.67847630439024764</v>
      </c>
      <c r="Q98" s="99">
        <v>0</v>
      </c>
      <c r="R98" s="99">
        <v>0.68465975686938407</v>
      </c>
      <c r="S98" s="99">
        <v>0</v>
      </c>
      <c r="T98" s="99">
        <v>2.1274917126483315</v>
      </c>
      <c r="U98" s="99">
        <v>1.8989603628148064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6.5531897003339772</v>
      </c>
      <c r="M99" s="99">
        <v>6.0237018631448338</v>
      </c>
      <c r="N99" s="99">
        <v>5.2493422774876803</v>
      </c>
      <c r="O99" s="99">
        <v>6.051740723227387</v>
      </c>
      <c r="P99" s="99">
        <v>6.1596292276643396</v>
      </c>
      <c r="Q99" s="99">
        <v>0</v>
      </c>
      <c r="R99" s="99">
        <v>6.2275309258106191</v>
      </c>
      <c r="S99" s="99">
        <v>0</v>
      </c>
      <c r="T99" s="99">
        <v>6.3889207776237704</v>
      </c>
      <c r="U99" s="99">
        <v>6.6940621977141337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5.7357215364967749</v>
      </c>
      <c r="M100" s="123">
        <v>5.3685893928542558</v>
      </c>
      <c r="N100" s="123">
        <v>4.8328518542488039</v>
      </c>
      <c r="O100" s="123">
        <v>5.4459073534543059</v>
      </c>
      <c r="P100" s="123">
        <v>5.0613000524910934</v>
      </c>
      <c r="Q100" s="123">
        <v>0</v>
      </c>
      <c r="R100" s="123">
        <v>5.530002337199905</v>
      </c>
      <c r="S100" s="123">
        <v>0</v>
      </c>
      <c r="T100" s="123">
        <v>4.4334479362721897</v>
      </c>
      <c r="U100" s="123">
        <v>4.1782047860046072</v>
      </c>
      <c r="V100" s="123">
        <v>0</v>
      </c>
      <c r="W100" s="123">
        <v>3.6794889105384394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5.4140368605877214</v>
      </c>
      <c r="M102" s="99">
        <v>5.0400763598563874</v>
      </c>
      <c r="N102" s="99">
        <v>5.0396661057235139</v>
      </c>
      <c r="O102" s="99">
        <v>5.4599064677801694</v>
      </c>
      <c r="P102" s="99">
        <v>5.0784823756850859</v>
      </c>
      <c r="Q102" s="99">
        <v>0</v>
      </c>
      <c r="R102" s="99">
        <v>5.0564594905539781</v>
      </c>
      <c r="S102" s="99">
        <v>0</v>
      </c>
      <c r="T102" s="99">
        <v>4.502873476102347</v>
      </c>
      <c r="U102" s="99">
        <v>4.1014826238580353</v>
      </c>
      <c r="V102" s="99">
        <v>0</v>
      </c>
      <c r="W102" s="99">
        <v>3.7130824662668234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6.254583059375836</v>
      </c>
      <c r="M103" s="110">
        <v>6.1066030468459926</v>
      </c>
      <c r="N103" s="110">
        <v>3.6994286525393667</v>
      </c>
      <c r="O103" s="110">
        <v>5.4104978289830044</v>
      </c>
      <c r="P103" s="110">
        <v>5.0312309869016092</v>
      </c>
      <c r="Q103" s="110">
        <v>0</v>
      </c>
      <c r="R103" s="110">
        <v>7.2487874842851205</v>
      </c>
      <c r="S103" s="110">
        <v>0</v>
      </c>
      <c r="T103" s="110">
        <v>4.2179394897160805</v>
      </c>
      <c r="U103" s="110">
        <v>4.409436858029693</v>
      </c>
      <c r="V103" s="110">
        <v>0</v>
      </c>
      <c r="W103" s="110">
        <v>3.57450904888724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42.117774277985994</v>
      </c>
      <c r="D143" s="118">
        <f t="shared" si="49"/>
        <v>27.34668927991585</v>
      </c>
      <c r="E143" s="118">
        <f t="shared" si="49"/>
        <v>22.3135517615422</v>
      </c>
      <c r="F143" s="118">
        <f t="shared" si="49"/>
        <v>29.944142378086948</v>
      </c>
      <c r="G143" s="118">
        <f t="shared" si="49"/>
        <v>21.116476133123371</v>
      </c>
      <c r="H143" s="118">
        <f t="shared" si="49"/>
        <v>23.369100294470382</v>
      </c>
      <c r="I143" s="118">
        <f t="shared" si="49"/>
        <v>32.539961124284829</v>
      </c>
      <c r="J143" s="118">
        <f t="shared" si="49"/>
        <v>32.98162486144156</v>
      </c>
      <c r="K143" s="118">
        <f t="shared" si="49"/>
        <v>36.773777351229086</v>
      </c>
      <c r="L143" s="118">
        <f t="shared" si="49"/>
        <v>44.090900889893149</v>
      </c>
      <c r="M143" s="118">
        <f t="shared" si="49"/>
        <v>35.375495721314095</v>
      </c>
      <c r="N143" s="118">
        <f t="shared" si="49"/>
        <v>50.766803513916926</v>
      </c>
      <c r="O143" s="118">
        <f t="shared" si="49"/>
        <v>36.608496859550648</v>
      </c>
      <c r="P143" s="118">
        <f t="shared" si="49"/>
        <v>24.982529954319887</v>
      </c>
      <c r="Q143" s="118">
        <f t="shared" si="49"/>
        <v>35.111469539241952</v>
      </c>
      <c r="R143" s="118">
        <f t="shared" ref="R143:V143" si="50">R144+R146+R148+R157</f>
        <v>30.675940454223721</v>
      </c>
      <c r="S143" s="118">
        <f t="shared" si="50"/>
        <v>48.938980545695131</v>
      </c>
      <c r="T143" s="118">
        <f t="shared" si="50"/>
        <v>38.515050126426253</v>
      </c>
      <c r="U143" s="118">
        <f t="shared" si="50"/>
        <v>43.714028115890621</v>
      </c>
      <c r="V143" s="118">
        <f t="shared" si="50"/>
        <v>51.102051333616728</v>
      </c>
      <c r="W143" s="118">
        <f t="shared" ref="W143" si="51">W144+W146+W148+W157</f>
        <v>72.748121947585304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1.876989420736467</v>
      </c>
      <c r="D144" s="123">
        <f t="shared" si="52"/>
        <v>2.5413592827993052</v>
      </c>
      <c r="E144" s="123">
        <f t="shared" si="52"/>
        <v>3.7814589955698459</v>
      </c>
      <c r="F144" s="123">
        <f t="shared" si="52"/>
        <v>3.4999904114582847</v>
      </c>
      <c r="G144" s="123">
        <f t="shared" si="52"/>
        <v>3.1652979450929206</v>
      </c>
      <c r="H144" s="123">
        <f t="shared" si="52"/>
        <v>3.595257884296664</v>
      </c>
      <c r="I144" s="123">
        <f t="shared" si="52"/>
        <v>3.777420034192188</v>
      </c>
      <c r="J144" s="123">
        <f t="shared" si="52"/>
        <v>3.4107943306180362</v>
      </c>
      <c r="K144" s="123">
        <f t="shared" si="52"/>
        <v>2.9025463701976357</v>
      </c>
      <c r="L144" s="123">
        <f t="shared" si="52"/>
        <v>4.2557732547081475</v>
      </c>
      <c r="M144" s="123">
        <f t="shared" si="52"/>
        <v>4.0000202146714772</v>
      </c>
      <c r="N144" s="123">
        <f t="shared" si="52"/>
        <v>4.772832175572975</v>
      </c>
      <c r="O144" s="123">
        <f t="shared" si="52"/>
        <v>4.6565535679970607</v>
      </c>
      <c r="P144" s="123">
        <f t="shared" si="52"/>
        <v>4.4181111364603227</v>
      </c>
      <c r="Q144" s="123">
        <f t="shared" si="52"/>
        <v>5.8217723351274717</v>
      </c>
      <c r="R144" s="123">
        <f t="shared" si="52"/>
        <v>4.7422630715507266</v>
      </c>
      <c r="S144" s="123">
        <f t="shared" si="52"/>
        <v>6.3433265920958108</v>
      </c>
      <c r="T144" s="123">
        <f t="shared" si="52"/>
        <v>6.0745097076163486</v>
      </c>
      <c r="U144" s="123">
        <f t="shared" si="52"/>
        <v>6.9468562641847438</v>
      </c>
      <c r="V144" s="123">
        <f t="shared" si="52"/>
        <v>7.0243964987485716</v>
      </c>
      <c r="W144" s="123">
        <f t="shared" si="52"/>
        <v>7.5326431204681459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1.876989420736467</v>
      </c>
      <c r="D145" s="99">
        <v>2.5413592827993052</v>
      </c>
      <c r="E145" s="99">
        <v>3.7814589955698459</v>
      </c>
      <c r="F145" s="99">
        <v>3.4999904114582847</v>
      </c>
      <c r="G145" s="99">
        <v>3.1652979450929206</v>
      </c>
      <c r="H145" s="99">
        <v>3.595257884296664</v>
      </c>
      <c r="I145" s="99">
        <v>3.777420034192188</v>
      </c>
      <c r="J145" s="99">
        <v>3.4107943306180362</v>
      </c>
      <c r="K145" s="99">
        <v>2.9025463701976357</v>
      </c>
      <c r="L145" s="99">
        <v>4.2557732547081475</v>
      </c>
      <c r="M145" s="99">
        <v>4.0000202146714772</v>
      </c>
      <c r="N145" s="99">
        <v>4.772832175572975</v>
      </c>
      <c r="O145" s="99">
        <v>4.6565535679970607</v>
      </c>
      <c r="P145" s="99">
        <v>4.4181111364603227</v>
      </c>
      <c r="Q145" s="99">
        <v>5.8217723351274717</v>
      </c>
      <c r="R145" s="99">
        <v>4.7422630715507266</v>
      </c>
      <c r="S145" s="99">
        <v>6.3433265920958108</v>
      </c>
      <c r="T145" s="99">
        <v>6.0745097076163486</v>
      </c>
      <c r="U145" s="99">
        <v>6.9468562641847438</v>
      </c>
      <c r="V145" s="99">
        <v>7.0243964987485716</v>
      </c>
      <c r="W145" s="99">
        <v>7.5326431204681459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28.956035641854108</v>
      </c>
      <c r="D146" s="123">
        <f t="shared" si="53"/>
        <v>12.17522064891439</v>
      </c>
      <c r="E146" s="123">
        <f t="shared" si="53"/>
        <v>6.3782956361902938</v>
      </c>
      <c r="F146" s="123">
        <f t="shared" si="53"/>
        <v>12.382606377508067</v>
      </c>
      <c r="G146" s="123">
        <f t="shared" si="53"/>
        <v>3.9307174097626922</v>
      </c>
      <c r="H146" s="123">
        <f t="shared" si="53"/>
        <v>6.2144442052828133</v>
      </c>
      <c r="I146" s="123">
        <f t="shared" si="53"/>
        <v>15.841652115512051</v>
      </c>
      <c r="J146" s="123">
        <f t="shared" si="53"/>
        <v>16.180938592577608</v>
      </c>
      <c r="K146" s="123">
        <f t="shared" si="53"/>
        <v>22.963674846137081</v>
      </c>
      <c r="L146" s="123">
        <f t="shared" si="53"/>
        <v>26.785003666264412</v>
      </c>
      <c r="M146" s="123">
        <f t="shared" si="53"/>
        <v>18.724439018230861</v>
      </c>
      <c r="N146" s="123">
        <f t="shared" si="53"/>
        <v>34.805029790461177</v>
      </c>
      <c r="O146" s="123">
        <f t="shared" si="53"/>
        <v>19.52881386791524</v>
      </c>
      <c r="P146" s="123">
        <f t="shared" si="53"/>
        <v>8.6238790429420646</v>
      </c>
      <c r="Q146" s="123">
        <f t="shared" si="53"/>
        <v>16.703371654487249</v>
      </c>
      <c r="R146" s="123">
        <f t="shared" si="53"/>
        <v>13.466923720421111</v>
      </c>
      <c r="S146" s="123">
        <f t="shared" si="53"/>
        <v>30.848258479057783</v>
      </c>
      <c r="T146" s="123">
        <f t="shared" si="53"/>
        <v>19.501330713314047</v>
      </c>
      <c r="U146" s="123">
        <f t="shared" si="53"/>
        <v>23.992857973032461</v>
      </c>
      <c r="V146" s="123">
        <f t="shared" si="53"/>
        <v>31.91629599468083</v>
      </c>
      <c r="W146" s="123">
        <f t="shared" si="53"/>
        <v>54.963084174559455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28.956035641854108</v>
      </c>
      <c r="D147" s="99">
        <f>RES_hhdet_in_tesh!D147/RES_summary!D$21</f>
        <v>12.17522064891439</v>
      </c>
      <c r="E147" s="99">
        <f>RES_hhdet_in_tesh!E147/RES_summary!E$21</f>
        <v>6.3782956361902938</v>
      </c>
      <c r="F147" s="99">
        <f>RES_hhdet_in_tesh!F147/RES_summary!F$21</f>
        <v>12.382606377508067</v>
      </c>
      <c r="G147" s="99">
        <f>RES_hhdet_in_tesh!G147/RES_summary!G$21</f>
        <v>3.9307174097626922</v>
      </c>
      <c r="H147" s="99">
        <f>RES_hhdet_in_tesh!H147/RES_summary!H$21</f>
        <v>6.2144442052828133</v>
      </c>
      <c r="I147" s="99">
        <f>RES_hhdet_in_tesh!I147/RES_summary!I$21</f>
        <v>15.841652115512051</v>
      </c>
      <c r="J147" s="99">
        <f>RES_hhdet_in_tesh!J147/RES_summary!J$21</f>
        <v>16.180938592577608</v>
      </c>
      <c r="K147" s="99">
        <f>RES_hhdet_in_tesh!K147/RES_summary!K$21</f>
        <v>22.963674846137081</v>
      </c>
      <c r="L147" s="99">
        <f>RES_hhdet_in_tesh!L147/RES_summary!L$21</f>
        <v>26.785003666264412</v>
      </c>
      <c r="M147" s="99">
        <f>RES_hhdet_in_tesh!M147/RES_summary!M$21</f>
        <v>18.724439018230861</v>
      </c>
      <c r="N147" s="99">
        <f>RES_hhdet_in_tesh!N147/RES_summary!N$21</f>
        <v>34.805029790461177</v>
      </c>
      <c r="O147" s="99">
        <f>RES_hhdet_in_tesh!O147/RES_summary!O$21</f>
        <v>19.52881386791524</v>
      </c>
      <c r="P147" s="99">
        <f>RES_hhdet_in_tesh!P147/RES_summary!P$21</f>
        <v>8.6238790429420646</v>
      </c>
      <c r="Q147" s="99">
        <f>RES_hhdet_in_tesh!Q147/RES_summary!Q$21</f>
        <v>16.703371654487249</v>
      </c>
      <c r="R147" s="99">
        <f>RES_hhdet_in_tesh!R147/RES_summary!R$21</f>
        <v>13.466923720421111</v>
      </c>
      <c r="S147" s="99">
        <f>RES_hhdet_in_tesh!S147/RES_summary!S$21</f>
        <v>30.848258479057783</v>
      </c>
      <c r="T147" s="99">
        <f>RES_hhdet_in_tesh!T147/RES_summary!T$21</f>
        <v>19.501330713314047</v>
      </c>
      <c r="U147" s="99">
        <f>RES_hhdet_in_tesh!U147/RES_summary!U$21</f>
        <v>23.992857973032461</v>
      </c>
      <c r="V147" s="99">
        <f>RES_hhdet_in_tesh!V147/RES_summary!V$21</f>
        <v>31.91629599468083</v>
      </c>
      <c r="W147" s="99">
        <f>RES_hhdet_in_tesh!W147/RES_summary!W$21</f>
        <v>54.963084174559455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5.6629217080977643</v>
      </c>
      <c r="D148" s="123">
        <v>6.8951408424807266</v>
      </c>
      <c r="E148" s="123">
        <v>6.689776024454078</v>
      </c>
      <c r="F148" s="123">
        <v>8.0383319476873751</v>
      </c>
      <c r="G148" s="123">
        <v>8.2070635938466872</v>
      </c>
      <c r="H148" s="123">
        <v>8.4288630157734712</v>
      </c>
      <c r="I148" s="123">
        <v>8.2138120326723456</v>
      </c>
      <c r="J148" s="123">
        <v>8.0811511282908288</v>
      </c>
      <c r="K148" s="123">
        <v>5.4824089529522411</v>
      </c>
      <c r="L148" s="123">
        <v>7.3144439409999968</v>
      </c>
      <c r="M148" s="123">
        <v>7.2826577708672469</v>
      </c>
      <c r="N148" s="123">
        <v>6.3563616221185857</v>
      </c>
      <c r="O148" s="123">
        <v>6.9770098791006445</v>
      </c>
      <c r="P148" s="123">
        <v>6.8792508604924372</v>
      </c>
      <c r="Q148" s="123">
        <v>7.1808985840616293</v>
      </c>
      <c r="R148" s="123">
        <v>6.9392847791355994</v>
      </c>
      <c r="S148" s="123">
        <v>7.2311356188421883</v>
      </c>
      <c r="T148" s="123">
        <v>8.50550537550534</v>
      </c>
      <c r="U148" s="123">
        <v>8.5957998693346518</v>
      </c>
      <c r="V148" s="123">
        <v>8.1635374228187185</v>
      </c>
      <c r="W148" s="123">
        <v>6.5726026620839546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5.6629217080977643</v>
      </c>
      <c r="D153" s="102">
        <v>6.8936494569265783</v>
      </c>
      <c r="E153" s="102">
        <v>6.6893158939187067</v>
      </c>
      <c r="F153" s="102">
        <v>8.0381938642608706</v>
      </c>
      <c r="G153" s="102">
        <v>8.2067486505416021</v>
      </c>
      <c r="H153" s="102">
        <v>8.4287889509882348</v>
      </c>
      <c r="I153" s="102">
        <v>8.2134422241179017</v>
      </c>
      <c r="J153" s="102">
        <v>8.0803544117722002</v>
      </c>
      <c r="K153" s="102">
        <v>5.4763483306996337</v>
      </c>
      <c r="L153" s="102">
        <v>7.272169396606551</v>
      </c>
      <c r="M153" s="102">
        <v>7.272302466374958</v>
      </c>
      <c r="N153" s="102">
        <v>6.3412423407803766</v>
      </c>
      <c r="O153" s="102">
        <v>6.9773796775015295</v>
      </c>
      <c r="P153" s="102">
        <v>6.8951974509063865</v>
      </c>
      <c r="Q153" s="102">
        <v>7.2042914286433204</v>
      </c>
      <c r="R153" s="102">
        <v>6.9653960505236867</v>
      </c>
      <c r="S153" s="102">
        <v>7.2350420202924166</v>
      </c>
      <c r="T153" s="102">
        <v>8.4986150262381503</v>
      </c>
      <c r="U153" s="102">
        <v>8.5964047500714962</v>
      </c>
      <c r="V153" s="102">
        <v>8.1663577943598789</v>
      </c>
      <c r="W153" s="102">
        <v>6.5729820048956258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6.9012909621173852</v>
      </c>
      <c r="E154" s="105">
        <v>6.6964221155047117</v>
      </c>
      <c r="F154" s="105">
        <v>8.0440982416625264</v>
      </c>
      <c r="G154" s="105">
        <v>8.2111500159006567</v>
      </c>
      <c r="H154" s="105">
        <v>8.4299046252928349</v>
      </c>
      <c r="I154" s="105">
        <v>8.2159115486144216</v>
      </c>
      <c r="J154" s="105">
        <v>8.0855682728964364</v>
      </c>
      <c r="K154" s="105">
        <v>5.4845432925209039</v>
      </c>
      <c r="L154" s="105">
        <v>7.3156923168075885</v>
      </c>
      <c r="M154" s="105">
        <v>7.3002713546052869</v>
      </c>
      <c r="N154" s="105">
        <v>6.3647424803589088</v>
      </c>
      <c r="O154" s="105">
        <v>6.9479138261969497</v>
      </c>
      <c r="P154" s="105">
        <v>6.8381055320545894</v>
      </c>
      <c r="Q154" s="105">
        <v>7.1305354642192702</v>
      </c>
      <c r="R154" s="105">
        <v>6.9121906826800021</v>
      </c>
      <c r="S154" s="105">
        <v>7.2270785572809322</v>
      </c>
      <c r="T154" s="105">
        <v>8.5164124902721028</v>
      </c>
      <c r="U154" s="105">
        <v>8.5930225605289383</v>
      </c>
      <c r="V154" s="105">
        <v>8.1528178170691525</v>
      </c>
      <c r="W154" s="105">
        <v>6.5311375747467064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1.2034992066968699</v>
      </c>
      <c r="E155" s="99">
        <v>1.1666581891346814</v>
      </c>
      <c r="F155" s="99">
        <v>1.3993704812095058</v>
      </c>
      <c r="G155" s="99">
        <v>1.4320941111834653</v>
      </c>
      <c r="H155" s="99">
        <v>1.4680386021825571</v>
      </c>
      <c r="I155" s="99">
        <v>1.42618357042868</v>
      </c>
      <c r="J155" s="99">
        <v>1.4069586015914759</v>
      </c>
      <c r="K155" s="99">
        <v>2.4640557827938574</v>
      </c>
      <c r="L155" s="99">
        <v>0.7625026164736145</v>
      </c>
      <c r="M155" s="99">
        <v>1.2765694914604524</v>
      </c>
      <c r="N155" s="99">
        <v>1.1154002028712293</v>
      </c>
      <c r="O155" s="99">
        <v>0.8961731029695621</v>
      </c>
      <c r="P155" s="99">
        <v>0.67847630439024775</v>
      </c>
      <c r="Q155" s="99">
        <v>0.83975691056517465</v>
      </c>
      <c r="R155" s="99">
        <v>0.68465975686938396</v>
      </c>
      <c r="S155" s="99">
        <v>0.93866906706108344</v>
      </c>
      <c r="T155" s="99">
        <v>2.1274917126483315</v>
      </c>
      <c r="U155" s="99">
        <v>1.8989603628148066</v>
      </c>
      <c r="V155" s="99">
        <v>1.2094169597253821</v>
      </c>
      <c r="W155" s="99">
        <v>1.1246097997783917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5.6977917554205142</v>
      </c>
      <c r="E156" s="99">
        <v>5.5297639263700304</v>
      </c>
      <c r="F156" s="99">
        <v>6.644727760453021</v>
      </c>
      <c r="G156" s="99">
        <v>6.7790559047171914</v>
      </c>
      <c r="H156" s="99">
        <v>6.9618660231102778</v>
      </c>
      <c r="I156" s="99">
        <v>6.7897279781857423</v>
      </c>
      <c r="J156" s="99">
        <v>6.6786096713049599</v>
      </c>
      <c r="K156" s="99">
        <v>3.0204875097270456</v>
      </c>
      <c r="L156" s="99">
        <v>6.5531897003339754</v>
      </c>
      <c r="M156" s="99">
        <v>6.0237018631448338</v>
      </c>
      <c r="N156" s="99">
        <v>5.2493422774876812</v>
      </c>
      <c r="O156" s="99">
        <v>6.051740723227387</v>
      </c>
      <c r="P156" s="99">
        <v>6.1596292276643414</v>
      </c>
      <c r="Q156" s="99">
        <v>6.2907785536540963</v>
      </c>
      <c r="R156" s="99">
        <v>6.2275309258106182</v>
      </c>
      <c r="S156" s="99">
        <v>6.2884094902198484</v>
      </c>
      <c r="T156" s="99">
        <v>6.3889207776237704</v>
      </c>
      <c r="U156" s="99">
        <v>6.6940621977141328</v>
      </c>
      <c r="V156" s="99">
        <v>6.943400857343768</v>
      </c>
      <c r="W156" s="99">
        <v>5.4065277749683149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5.6218275072976551</v>
      </c>
      <c r="D157" s="123">
        <v>5.7349685057214241</v>
      </c>
      <c r="E157" s="123">
        <v>5.4640211053279808</v>
      </c>
      <c r="F157" s="123">
        <v>6.0232136414332187</v>
      </c>
      <c r="G157" s="123">
        <v>5.8133971844210697</v>
      </c>
      <c r="H157" s="123">
        <v>5.1305351891174347</v>
      </c>
      <c r="I157" s="123">
        <v>4.707076941908249</v>
      </c>
      <c r="J157" s="123">
        <v>5.3087408099550935</v>
      </c>
      <c r="K157" s="123">
        <v>5.4251471819421244</v>
      </c>
      <c r="L157" s="123">
        <v>5.7356800279205924</v>
      </c>
      <c r="M157" s="123">
        <v>5.3683787175445099</v>
      </c>
      <c r="N157" s="123">
        <v>4.8325799257641942</v>
      </c>
      <c r="O157" s="123">
        <v>5.4461195445377033</v>
      </c>
      <c r="P157" s="123">
        <v>5.0612889144250648</v>
      </c>
      <c r="Q157" s="123">
        <v>5.4054269655656055</v>
      </c>
      <c r="R157" s="123">
        <v>5.5274688831162848</v>
      </c>
      <c r="S157" s="123">
        <v>4.5162598556993476</v>
      </c>
      <c r="T157" s="123">
        <v>4.4337043299905146</v>
      </c>
      <c r="U157" s="123">
        <v>4.1785140093387634</v>
      </c>
      <c r="V157" s="123">
        <v>3.997821417368606</v>
      </c>
      <c r="W157" s="123">
        <v>3.6797919904737504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5.9213917115567369</v>
      </c>
      <c r="D158" s="99">
        <v>5.6817750667607916</v>
      </c>
      <c r="E158" s="99">
        <v>5.1690016352715693</v>
      </c>
      <c r="F158" s="99">
        <v>6.0539084705901383</v>
      </c>
      <c r="G158" s="99">
        <v>5.8161197536125808</v>
      </c>
      <c r="H158" s="99">
        <v>5.0597312789169298</v>
      </c>
      <c r="I158" s="99">
        <v>4.6903727893063083</v>
      </c>
      <c r="J158" s="99">
        <v>5.3755318440775826</v>
      </c>
      <c r="K158" s="99">
        <v>5.7624762194646229</v>
      </c>
      <c r="L158" s="99">
        <v>5.4140368605877223</v>
      </c>
      <c r="M158" s="99">
        <v>5.0400763598563891</v>
      </c>
      <c r="N158" s="99">
        <v>5.039666105723513</v>
      </c>
      <c r="O158" s="99">
        <v>5.4599064677801703</v>
      </c>
      <c r="P158" s="99">
        <v>5.0784823756850859</v>
      </c>
      <c r="Q158" s="99">
        <v>5.3297038256167593</v>
      </c>
      <c r="R158" s="99">
        <v>5.0564594905539781</v>
      </c>
      <c r="S158" s="99">
        <v>4.6956646031729079</v>
      </c>
      <c r="T158" s="99">
        <v>4.5028734761023479</v>
      </c>
      <c r="U158" s="99">
        <v>4.1014826238580353</v>
      </c>
      <c r="V158" s="99">
        <v>3.9310421032694638</v>
      </c>
      <c r="W158" s="99">
        <v>3.7130824662668229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4.3750617140034693</v>
      </c>
      <c r="D159" s="110">
        <v>5.8227615182953736</v>
      </c>
      <c r="E159" s="110">
        <v>6.0273109209550562</v>
      </c>
      <c r="F159" s="110">
        <v>5.9310564174004758</v>
      </c>
      <c r="G159" s="110">
        <v>5.802413306621534</v>
      </c>
      <c r="H159" s="110">
        <v>5.5263487148910819</v>
      </c>
      <c r="I159" s="110">
        <v>4.9627010953621911</v>
      </c>
      <c r="J159" s="110">
        <v>4.7026799227624787</v>
      </c>
      <c r="K159" s="110">
        <v>4.3417131394041135</v>
      </c>
      <c r="L159" s="110">
        <v>6.2545830593758351</v>
      </c>
      <c r="M159" s="110">
        <v>6.1066030468459935</v>
      </c>
      <c r="N159" s="110">
        <v>3.6994286525393667</v>
      </c>
      <c r="O159" s="110">
        <v>5.4104978289830026</v>
      </c>
      <c r="P159" s="110">
        <v>5.0312309869016074</v>
      </c>
      <c r="Q159" s="110">
        <v>5.6022508761713947</v>
      </c>
      <c r="R159" s="110">
        <v>7.2487874842851205</v>
      </c>
      <c r="S159" s="110">
        <v>2.9998314062512983</v>
      </c>
      <c r="T159" s="110">
        <v>4.2179394897160813</v>
      </c>
      <c r="U159" s="110">
        <v>4.4094368580296921</v>
      </c>
      <c r="V159" s="110">
        <v>4.1865885725520586</v>
      </c>
      <c r="W159" s="110">
        <v>3.5745090488872395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27.574706268074891</v>
      </c>
      <c r="D161" s="118">
        <f t="shared" si="54"/>
        <v>21.211061279430744</v>
      </c>
      <c r="E161" s="118">
        <f t="shared" si="54"/>
        <v>18.651412252147125</v>
      </c>
      <c r="F161" s="118">
        <f t="shared" si="54"/>
        <v>24.265601643598991</v>
      </c>
      <c r="G161" s="118">
        <f t="shared" si="54"/>
        <v>19.188868695127969</v>
      </c>
      <c r="H161" s="118">
        <f t="shared" si="54"/>
        <v>20.37831677520084</v>
      </c>
      <c r="I161" s="118">
        <f t="shared" si="54"/>
        <v>24.735543580753021</v>
      </c>
      <c r="J161" s="118">
        <f t="shared" si="54"/>
        <v>25.426015920472729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25.341575701915737</v>
      </c>
      <c r="R161" s="118">
        <f t="shared" ref="R161:V161" si="55">R162+R164+R166+R175</f>
        <v>22.682475874515205</v>
      </c>
      <c r="S161" s="118">
        <f t="shared" si="55"/>
        <v>35.747760669110242</v>
      </c>
      <c r="T161" s="118">
        <f t="shared" si="55"/>
        <v>30.113541310327292</v>
      </c>
      <c r="U161" s="118">
        <f t="shared" si="55"/>
        <v>31.075993156732022</v>
      </c>
      <c r="V161" s="118">
        <f t="shared" si="55"/>
        <v>35.831003376360172</v>
      </c>
      <c r="W161" s="118">
        <f t="shared" ref="W161" si="56">W162+W164+W166+W175</f>
        <v>72.875692654223798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1.7850394256992048</v>
      </c>
      <c r="D162" s="123">
        <f t="shared" si="57"/>
        <v>2.4689056289863807</v>
      </c>
      <c r="E162" s="123">
        <f t="shared" si="57"/>
        <v>3.255118778364761</v>
      </c>
      <c r="F162" s="123">
        <f t="shared" si="57"/>
        <v>3.6128530684871838</v>
      </c>
      <c r="G162" s="123">
        <f t="shared" si="57"/>
        <v>3.1928021706879242</v>
      </c>
      <c r="H162" s="123">
        <f t="shared" si="57"/>
        <v>3.7101461740439823</v>
      </c>
      <c r="I162" s="123">
        <f t="shared" si="57"/>
        <v>3.6198330054241468</v>
      </c>
      <c r="J162" s="123">
        <f t="shared" si="57"/>
        <v>3.7894410925413236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4.192182089803711</v>
      </c>
      <c r="R162" s="123">
        <f t="shared" si="57"/>
        <v>3.3987977453361449</v>
      </c>
      <c r="S162" s="123">
        <f t="shared" si="57"/>
        <v>7.8796972752885521</v>
      </c>
      <c r="T162" s="123">
        <f t="shared" si="57"/>
        <v>7.0699781644864119</v>
      </c>
      <c r="U162" s="123">
        <f t="shared" si="57"/>
        <v>5.8781373320003238</v>
      </c>
      <c r="V162" s="123">
        <f t="shared" si="57"/>
        <v>7.2113552136587931</v>
      </c>
      <c r="W162" s="123">
        <f t="shared" si="57"/>
        <v>8.2562633399207375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1.7850394256992048</v>
      </c>
      <c r="D163" s="110">
        <v>2.4689056289863807</v>
      </c>
      <c r="E163" s="110">
        <v>3.255118778364761</v>
      </c>
      <c r="F163" s="110">
        <v>3.6128530684871838</v>
      </c>
      <c r="G163" s="110">
        <v>3.1928021706879242</v>
      </c>
      <c r="H163" s="110">
        <v>3.7101461740439823</v>
      </c>
      <c r="I163" s="110">
        <v>3.6198330054241468</v>
      </c>
      <c r="J163" s="110">
        <v>3.7894410925413236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4.192182089803711</v>
      </c>
      <c r="R163" s="110">
        <v>3.3987977453361449</v>
      </c>
      <c r="S163" s="110">
        <v>7.8796972752885521</v>
      </c>
      <c r="T163" s="110">
        <v>7.0699781644864119</v>
      </c>
      <c r="U163" s="110">
        <v>5.8781373320003238</v>
      </c>
      <c r="V163" s="110">
        <v>7.2113552136587931</v>
      </c>
      <c r="W163" s="110">
        <v>8.2562633399207375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14.502897970355342</v>
      </c>
      <c r="D164" s="123">
        <f t="shared" si="58"/>
        <v>6.1120266330059936</v>
      </c>
      <c r="E164" s="123">
        <f t="shared" si="58"/>
        <v>3.2420096325782684</v>
      </c>
      <c r="F164" s="123">
        <f t="shared" si="58"/>
        <v>6.5912182782550826</v>
      </c>
      <c r="G164" s="123">
        <f t="shared" si="58"/>
        <v>1.9756121790170993</v>
      </c>
      <c r="H164" s="123">
        <f t="shared" si="58"/>
        <v>3.1086465741084148</v>
      </c>
      <c r="I164" s="123">
        <f t="shared" si="58"/>
        <v>8.1949106134746525</v>
      </c>
      <c r="J164" s="123">
        <f t="shared" si="58"/>
        <v>8.2469682676797404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8.5630878747457313</v>
      </c>
      <c r="R164" s="123">
        <f t="shared" si="58"/>
        <v>6.81699238158774</v>
      </c>
      <c r="S164" s="123">
        <f t="shared" si="58"/>
        <v>16.120677720508052</v>
      </c>
      <c r="T164" s="123">
        <f t="shared" si="58"/>
        <v>10.104400215221608</v>
      </c>
      <c r="U164" s="123">
        <f t="shared" si="58"/>
        <v>12.423527864880793</v>
      </c>
      <c r="V164" s="123">
        <f t="shared" si="58"/>
        <v>16.458261226692301</v>
      </c>
      <c r="W164" s="123">
        <f t="shared" si="58"/>
        <v>54.367028452397022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14.502897970355342</v>
      </c>
      <c r="D165" s="99">
        <f>RES_hhdet_in_tesh!D165/RES_summary!D$21</f>
        <v>6.1120266330059936</v>
      </c>
      <c r="E165" s="99">
        <f>RES_hhdet_in_tesh!E165/RES_summary!E$21</f>
        <v>3.2420096325782684</v>
      </c>
      <c r="F165" s="99">
        <f>RES_hhdet_in_tesh!F165/RES_summary!F$21</f>
        <v>6.5912182782550826</v>
      </c>
      <c r="G165" s="99">
        <f>RES_hhdet_in_tesh!G165/RES_summary!G$21</f>
        <v>1.9756121790170993</v>
      </c>
      <c r="H165" s="99">
        <f>RES_hhdet_in_tesh!H165/RES_summary!H$21</f>
        <v>3.1086465741084148</v>
      </c>
      <c r="I165" s="99">
        <f>RES_hhdet_in_tesh!I165/RES_summary!I$21</f>
        <v>8.1949106134746525</v>
      </c>
      <c r="J165" s="99">
        <f>RES_hhdet_in_tesh!J165/RES_summary!J$21</f>
        <v>8.2469682676797404</v>
      </c>
      <c r="K165" s="99">
        <f>RES_hhdet_in_tesh!K165/RES_summary!K$21</f>
        <v>0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8.5630878747457313</v>
      </c>
      <c r="R165" s="99">
        <f>RES_hhdet_in_tesh!R165/RES_summary!R$21</f>
        <v>6.81699238158774</v>
      </c>
      <c r="S165" s="99">
        <f>RES_hhdet_in_tesh!S165/RES_summary!S$21</f>
        <v>16.120677720508052</v>
      </c>
      <c r="T165" s="99">
        <f>RES_hhdet_in_tesh!T165/RES_summary!T$21</f>
        <v>10.104400215221608</v>
      </c>
      <c r="U165" s="99">
        <f>RES_hhdet_in_tesh!U165/RES_summary!U$21</f>
        <v>12.423527864880793</v>
      </c>
      <c r="V165" s="99">
        <f>RES_hhdet_in_tesh!V165/RES_summary!V$21</f>
        <v>16.458261226692301</v>
      </c>
      <c r="W165" s="99">
        <f>RES_hhdet_in_tesh!W165/RES_summary!W$21</f>
        <v>54.367028452397022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5.662921708097767</v>
      </c>
      <c r="D166" s="123">
        <v>6.8951338994360505</v>
      </c>
      <c r="E166" s="123">
        <v>6.6897678246774657</v>
      </c>
      <c r="F166" s="123">
        <v>8.0383348395639995</v>
      </c>
      <c r="G166" s="123">
        <v>8.2070647377557346</v>
      </c>
      <c r="H166" s="123">
        <v>8.4288628447261047</v>
      </c>
      <c r="I166" s="123">
        <v>8.2138105301445012</v>
      </c>
      <c r="J166" s="123">
        <v>8.0811502971151512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7.18089439770658</v>
      </c>
      <c r="R166" s="123">
        <v>6.9392817250506518</v>
      </c>
      <c r="S166" s="123">
        <v>7.2311353069164923</v>
      </c>
      <c r="T166" s="123">
        <v>8.5055059072456292</v>
      </c>
      <c r="U166" s="123">
        <v>8.5957996218756865</v>
      </c>
      <c r="V166" s="123">
        <v>8.1635362023398894</v>
      </c>
      <c r="W166" s="123">
        <v>6.5726062370815868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5.662921708097767</v>
      </c>
      <c r="D171" s="102">
        <v>6.8936494569265783</v>
      </c>
      <c r="E171" s="102">
        <v>6.6893158939187067</v>
      </c>
      <c r="F171" s="102">
        <v>8.0381938642608688</v>
      </c>
      <c r="G171" s="102">
        <v>8.2067486505416003</v>
      </c>
      <c r="H171" s="102">
        <v>8.428788950988233</v>
      </c>
      <c r="I171" s="102">
        <v>8.2134422241179035</v>
      </c>
      <c r="J171" s="102">
        <v>8.0803544117722002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7.2042914286433186</v>
      </c>
      <c r="R171" s="102">
        <v>6.9653960505236867</v>
      </c>
      <c r="S171" s="102">
        <v>7.2350420202924157</v>
      </c>
      <c r="T171" s="102">
        <v>8.4986150262381486</v>
      </c>
      <c r="U171" s="102">
        <v>8.5964047500714962</v>
      </c>
      <c r="V171" s="102">
        <v>8.1663577943598789</v>
      </c>
      <c r="W171" s="102">
        <v>6.572982004895624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6.9012909621173844</v>
      </c>
      <c r="E172" s="105">
        <v>6.6964221155047134</v>
      </c>
      <c r="F172" s="105">
        <v>8.0440982416625246</v>
      </c>
      <c r="G172" s="105">
        <v>8.2111500159006567</v>
      </c>
      <c r="H172" s="105">
        <v>8.4299046252928349</v>
      </c>
      <c r="I172" s="105">
        <v>8.2159115486144216</v>
      </c>
      <c r="J172" s="105">
        <v>8.0855682728964364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7.1305354642192702</v>
      </c>
      <c r="R172" s="105">
        <v>6.9121906826800039</v>
      </c>
      <c r="S172" s="105">
        <v>7.2270785572809322</v>
      </c>
      <c r="T172" s="105">
        <v>8.516412490272101</v>
      </c>
      <c r="U172" s="105">
        <v>8.5930225605289383</v>
      </c>
      <c r="V172" s="105">
        <v>8.1528178170691508</v>
      </c>
      <c r="W172" s="105">
        <v>6.5311375747467073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1.2034992066968699</v>
      </c>
      <c r="E173" s="99">
        <v>1.1666581891346817</v>
      </c>
      <c r="F173" s="99">
        <v>1.3993704812095056</v>
      </c>
      <c r="G173" s="99">
        <v>1.4320941111834653</v>
      </c>
      <c r="H173" s="99">
        <v>1.4680386021825569</v>
      </c>
      <c r="I173" s="99">
        <v>1.42618357042868</v>
      </c>
      <c r="J173" s="99">
        <v>1.4069586015914761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0.83975691056517432</v>
      </c>
      <c r="R173" s="99">
        <v>0.68465975686938396</v>
      </c>
      <c r="S173" s="99">
        <v>0.93866906706108333</v>
      </c>
      <c r="T173" s="99">
        <v>2.1274917126483315</v>
      </c>
      <c r="U173" s="99">
        <v>1.8989603628148066</v>
      </c>
      <c r="V173" s="99">
        <v>1.2094169597253819</v>
      </c>
      <c r="W173" s="99">
        <v>1.1246097997783919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5.6977917554205133</v>
      </c>
      <c r="E174" s="110">
        <v>5.5297639263700331</v>
      </c>
      <c r="F174" s="110">
        <v>6.6447277604530184</v>
      </c>
      <c r="G174" s="110">
        <v>6.7790559047171914</v>
      </c>
      <c r="H174" s="110">
        <v>6.9618660231102778</v>
      </c>
      <c r="I174" s="110">
        <v>6.7897279781857414</v>
      </c>
      <c r="J174" s="110">
        <v>6.6786096713049581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6.2907785536540963</v>
      </c>
      <c r="R174" s="110">
        <v>6.22753092581062</v>
      </c>
      <c r="S174" s="110">
        <v>6.2884094902198493</v>
      </c>
      <c r="T174" s="110">
        <v>6.3889207776237686</v>
      </c>
      <c r="U174" s="110">
        <v>6.6940621977141328</v>
      </c>
      <c r="V174" s="110">
        <v>6.943400857343768</v>
      </c>
      <c r="W174" s="110">
        <v>5.4065277749683149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5.6238471639225791</v>
      </c>
      <c r="D175" s="123">
        <v>5.7349951180023222</v>
      </c>
      <c r="E175" s="123">
        <v>5.4645160165266304</v>
      </c>
      <c r="F175" s="123">
        <v>6.0231954572927249</v>
      </c>
      <c r="G175" s="123">
        <v>5.8133896076672116</v>
      </c>
      <c r="H175" s="123">
        <v>5.1306611823223376</v>
      </c>
      <c r="I175" s="123">
        <v>4.7069894317097187</v>
      </c>
      <c r="J175" s="123">
        <v>5.308456263136514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5.4054113396597145</v>
      </c>
      <c r="R175" s="123">
        <v>5.5274040225406686</v>
      </c>
      <c r="S175" s="123">
        <v>4.5162503663971441</v>
      </c>
      <c r="T175" s="123">
        <v>4.4336570233736419</v>
      </c>
      <c r="U175" s="123">
        <v>4.1785283379752203</v>
      </c>
      <c r="V175" s="123">
        <v>3.9978507336691895</v>
      </c>
      <c r="W175" s="123">
        <v>3.6797946248244537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5.9213917115567369</v>
      </c>
      <c r="D176" s="99">
        <v>5.6817750667607889</v>
      </c>
      <c r="E176" s="99">
        <v>5.1690016352715693</v>
      </c>
      <c r="F176" s="99">
        <v>6.0539084705901391</v>
      </c>
      <c r="G176" s="99">
        <v>5.8161197536125808</v>
      </c>
      <c r="H176" s="99">
        <v>5.0597312789169289</v>
      </c>
      <c r="I176" s="99">
        <v>4.6903727893063092</v>
      </c>
      <c r="J176" s="99">
        <v>5.3755318440775826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5.3297038256167619</v>
      </c>
      <c r="R176" s="99">
        <v>5.056459490553979</v>
      </c>
      <c r="S176" s="99">
        <v>4.6956646031729079</v>
      </c>
      <c r="T176" s="99">
        <v>4.5028734761023479</v>
      </c>
      <c r="U176" s="99">
        <v>4.1014826238580353</v>
      </c>
      <c r="V176" s="99">
        <v>3.9310421032694642</v>
      </c>
      <c r="W176" s="99">
        <v>3.713082466266822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4.3750617140034693</v>
      </c>
      <c r="D177" s="110">
        <v>5.8227615182953736</v>
      </c>
      <c r="E177" s="110">
        <v>6.0273109209550544</v>
      </c>
      <c r="F177" s="110">
        <v>5.9310564174004758</v>
      </c>
      <c r="G177" s="110">
        <v>5.8024133066215358</v>
      </c>
      <c r="H177" s="110">
        <v>5.5263487148910819</v>
      </c>
      <c r="I177" s="110">
        <v>4.9627010953621893</v>
      </c>
      <c r="J177" s="110">
        <v>4.7026799227624787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5.6022508761713938</v>
      </c>
      <c r="R177" s="110">
        <v>7.2487874842851223</v>
      </c>
      <c r="S177" s="110">
        <v>2.9998314062512978</v>
      </c>
      <c r="T177" s="110">
        <v>4.2179394897160813</v>
      </c>
      <c r="U177" s="110">
        <v>4.4094368580296921</v>
      </c>
      <c r="V177" s="110">
        <v>4.1865885725520586</v>
      </c>
      <c r="W177" s="110">
        <v>3.5745090488872395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2.9139600946372992</v>
      </c>
      <c r="D24" s="118">
        <f t="shared" si="7"/>
        <v>2.8499054443994396</v>
      </c>
      <c r="E24" s="118">
        <f t="shared" si="7"/>
        <v>3.1550263106472727</v>
      </c>
      <c r="F24" s="118">
        <f t="shared" si="7"/>
        <v>0</v>
      </c>
      <c r="G24" s="118">
        <f t="shared" si="7"/>
        <v>3.4230827209474421</v>
      </c>
      <c r="H24" s="118">
        <f t="shared" si="7"/>
        <v>3.4213588539856117</v>
      </c>
      <c r="I24" s="118">
        <f t="shared" si="7"/>
        <v>3.306613566563863</v>
      </c>
      <c r="J24" s="118">
        <f t="shared" si="7"/>
        <v>3.3460046307420606</v>
      </c>
      <c r="K24" s="118">
        <f t="shared" si="7"/>
        <v>3.2987479114590932</v>
      </c>
      <c r="L24" s="118">
        <f t="shared" si="7"/>
        <v>2.9025730946738966</v>
      </c>
      <c r="M24" s="118">
        <f t="shared" si="7"/>
        <v>2.8792649647026884</v>
      </c>
      <c r="N24" s="118">
        <f t="shared" si="7"/>
        <v>3.5988110910263837</v>
      </c>
      <c r="O24" s="118">
        <f t="shared" si="7"/>
        <v>3.5294873298721674</v>
      </c>
      <c r="P24" s="118">
        <f t="shared" si="7"/>
        <v>3.010033362976325</v>
      </c>
      <c r="Q24" s="118">
        <f t="shared" si="7"/>
        <v>3.8283120575542839</v>
      </c>
      <c r="R24" s="118">
        <f t="shared" ref="R24:V24" si="8">R25+R28+R30+R39</f>
        <v>0</v>
      </c>
      <c r="S24" s="118">
        <f t="shared" si="8"/>
        <v>4.8584460232602575</v>
      </c>
      <c r="T24" s="118">
        <f t="shared" si="8"/>
        <v>0</v>
      </c>
      <c r="U24" s="118">
        <f t="shared" si="8"/>
        <v>0</v>
      </c>
      <c r="V24" s="118">
        <f t="shared" si="8"/>
        <v>3.8811380033264231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1.0662791932830542</v>
      </c>
      <c r="D25" s="123">
        <f t="shared" si="10"/>
        <v>1.4821529437529404</v>
      </c>
      <c r="E25" s="123">
        <f t="shared" si="10"/>
        <v>1.8464357159829048</v>
      </c>
      <c r="F25" s="123">
        <f t="shared" si="10"/>
        <v>0</v>
      </c>
      <c r="G25" s="123">
        <f t="shared" si="10"/>
        <v>1.6253473663225158</v>
      </c>
      <c r="H25" s="123">
        <f t="shared" si="10"/>
        <v>1.7633775339495645</v>
      </c>
      <c r="I25" s="123">
        <f t="shared" si="10"/>
        <v>1.6114232717849946</v>
      </c>
      <c r="J25" s="123">
        <f t="shared" si="10"/>
        <v>1.4857844210536841</v>
      </c>
      <c r="K25" s="123">
        <f t="shared" si="10"/>
        <v>1.6130980163258826</v>
      </c>
      <c r="L25" s="123">
        <f t="shared" si="10"/>
        <v>1.6216363058919192</v>
      </c>
      <c r="M25" s="123">
        <f t="shared" si="10"/>
        <v>1.5424088234151068</v>
      </c>
      <c r="N25" s="123">
        <f t="shared" si="10"/>
        <v>1.9661195953443857</v>
      </c>
      <c r="O25" s="123">
        <f t="shared" si="10"/>
        <v>2.0207046873411989</v>
      </c>
      <c r="P25" s="123">
        <f t="shared" si="10"/>
        <v>1.7729402927238549</v>
      </c>
      <c r="Q25" s="123">
        <f t="shared" si="10"/>
        <v>2.3527294113332666</v>
      </c>
      <c r="R25" s="123">
        <f t="shared" ref="R25:V25" si="11">SUM(R26:R27)</f>
        <v>0</v>
      </c>
      <c r="S25" s="123">
        <f t="shared" si="11"/>
        <v>3.0743948295210144</v>
      </c>
      <c r="T25" s="123">
        <f t="shared" si="11"/>
        <v>0</v>
      </c>
      <c r="U25" s="123">
        <f t="shared" si="11"/>
        <v>0</v>
      </c>
      <c r="V25" s="123">
        <f t="shared" si="11"/>
        <v>2.7936965231568598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1.0662791932830542</v>
      </c>
      <c r="D26" s="99">
        <v>1.4821529437529404</v>
      </c>
      <c r="E26" s="99">
        <v>1.8464357159829048</v>
      </c>
      <c r="F26" s="99">
        <v>0</v>
      </c>
      <c r="G26" s="99">
        <v>1.6253473663225158</v>
      </c>
      <c r="H26" s="99">
        <v>1.7633775339495645</v>
      </c>
      <c r="I26" s="99">
        <v>1.6114232717849946</v>
      </c>
      <c r="J26" s="99">
        <v>1.4857844210536841</v>
      </c>
      <c r="K26" s="99">
        <v>1.6130980163258826</v>
      </c>
      <c r="L26" s="99">
        <v>1.6216363058919192</v>
      </c>
      <c r="M26" s="99">
        <v>1.5424088234151068</v>
      </c>
      <c r="N26" s="99">
        <v>1.9661195953443857</v>
      </c>
      <c r="O26" s="99">
        <v>2.0207046873411989</v>
      </c>
      <c r="P26" s="99">
        <v>1.7729402927238549</v>
      </c>
      <c r="Q26" s="99">
        <v>2.3527294113332666</v>
      </c>
      <c r="R26" s="99">
        <v>0</v>
      </c>
      <c r="S26" s="99">
        <v>3.0743948295210144</v>
      </c>
      <c r="T26" s="99">
        <v>0</v>
      </c>
      <c r="U26" s="99">
        <v>0</v>
      </c>
      <c r="V26" s="99">
        <v>2.7936965231568598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1.847680901354245</v>
      </c>
      <c r="D39" s="123">
        <v>1.3677525006464994</v>
      </c>
      <c r="E39" s="123">
        <v>1.3085905946643677</v>
      </c>
      <c r="F39" s="123">
        <v>0</v>
      </c>
      <c r="G39" s="123">
        <v>1.7977353546249266</v>
      </c>
      <c r="H39" s="123">
        <v>1.6579813200360474</v>
      </c>
      <c r="I39" s="123">
        <v>1.6951902947788682</v>
      </c>
      <c r="J39" s="123">
        <v>1.8602202096883764</v>
      </c>
      <c r="K39" s="123">
        <v>1.6856498951332106</v>
      </c>
      <c r="L39" s="123">
        <v>1.2809367887819771</v>
      </c>
      <c r="M39" s="123">
        <v>1.3368561412875815</v>
      </c>
      <c r="N39" s="123">
        <v>1.632691495681998</v>
      </c>
      <c r="O39" s="123">
        <v>1.5087826425309683</v>
      </c>
      <c r="P39" s="123">
        <v>1.2370930702524701</v>
      </c>
      <c r="Q39" s="123">
        <v>1.4755826462210173</v>
      </c>
      <c r="R39" s="123">
        <v>0</v>
      </c>
      <c r="S39" s="123">
        <v>1.7840511937392431</v>
      </c>
      <c r="T39" s="123">
        <v>0</v>
      </c>
      <c r="U39" s="123">
        <v>0</v>
      </c>
      <c r="V39" s="123">
        <v>1.0874414801695633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2.2917163649640768</v>
      </c>
      <c r="D40" s="99">
        <v>2.196501703165886</v>
      </c>
      <c r="E40" s="99">
        <v>1.9960529347184595</v>
      </c>
      <c r="F40" s="99">
        <v>0</v>
      </c>
      <c r="G40" s="99">
        <v>2.2410125653543607</v>
      </c>
      <c r="H40" s="99">
        <v>1.9474701219471036</v>
      </c>
      <c r="I40" s="99">
        <v>1.8033939306158173</v>
      </c>
      <c r="J40" s="99">
        <v>2.0647024312113738</v>
      </c>
      <c r="K40" s="99">
        <v>2.2111358948306084</v>
      </c>
      <c r="L40" s="99">
        <v>2.0754697453976023</v>
      </c>
      <c r="M40" s="99">
        <v>1.9311288635702737</v>
      </c>
      <c r="N40" s="99">
        <v>1.9309716727777477</v>
      </c>
      <c r="O40" s="99">
        <v>2.0919887357866811</v>
      </c>
      <c r="P40" s="99">
        <v>1.9458443084179478</v>
      </c>
      <c r="Q40" s="99">
        <v>2.0421009836094437</v>
      </c>
      <c r="R40" s="99">
        <v>0</v>
      </c>
      <c r="S40" s="99">
        <v>1.7840511937392431</v>
      </c>
      <c r="T40" s="99">
        <v>0</v>
      </c>
      <c r="U40" s="99">
        <v>0</v>
      </c>
      <c r="V40" s="99">
        <v>1.466781531391504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2.9775621337848461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3.2983417091647516</v>
      </c>
      <c r="I43" s="118">
        <f t="shared" si="14"/>
        <v>3.3330908792903644</v>
      </c>
      <c r="J43" s="118">
        <f t="shared" si="14"/>
        <v>3.4927037837793935</v>
      </c>
      <c r="K43" s="118">
        <f t="shared" si="14"/>
        <v>3.3815504010002506</v>
      </c>
      <c r="L43" s="118">
        <f t="shared" si="14"/>
        <v>3.1112196779817278</v>
      </c>
      <c r="M43" s="118">
        <f t="shared" si="14"/>
        <v>3.1984370265407698</v>
      </c>
      <c r="N43" s="118">
        <f t="shared" si="14"/>
        <v>3.6445850643553079</v>
      </c>
      <c r="O43" s="118">
        <f t="shared" si="14"/>
        <v>3.5812277547216795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3.2684912555162571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1.1155425872515334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1.675449940875499</v>
      </c>
      <c r="I44" s="123">
        <f t="shared" si="17"/>
        <v>1.6364066487109858</v>
      </c>
      <c r="J44" s="123">
        <f t="shared" si="17"/>
        <v>1.6344715956891569</v>
      </c>
      <c r="K44" s="123">
        <f t="shared" si="17"/>
        <v>1.69068177554155</v>
      </c>
      <c r="L44" s="123">
        <f t="shared" si="17"/>
        <v>1.8140510871082265</v>
      </c>
      <c r="M44" s="123">
        <f t="shared" si="17"/>
        <v>1.8707859328362066</v>
      </c>
      <c r="N44" s="123">
        <f t="shared" si="17"/>
        <v>2.0208134304285652</v>
      </c>
      <c r="O44" s="123">
        <f t="shared" si="17"/>
        <v>2.0678742011738671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2.201741050867891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1.1155425872515334</v>
      </c>
      <c r="D45" s="99">
        <v>0</v>
      </c>
      <c r="E45" s="99">
        <v>0</v>
      </c>
      <c r="F45" s="99">
        <v>0</v>
      </c>
      <c r="G45" s="99">
        <v>0</v>
      </c>
      <c r="H45" s="99">
        <v>1.675449940875499</v>
      </c>
      <c r="I45" s="99">
        <v>1.6364066487109858</v>
      </c>
      <c r="J45" s="99">
        <v>1.6344715956891569</v>
      </c>
      <c r="K45" s="99">
        <v>1.69068177554155</v>
      </c>
      <c r="L45" s="99">
        <v>1.8140510871082265</v>
      </c>
      <c r="M45" s="99">
        <v>1.8707859328362066</v>
      </c>
      <c r="N45" s="99">
        <v>2.0208134304285652</v>
      </c>
      <c r="O45" s="99">
        <v>2.0678742011738671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2.201741050867891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1.8620195465333125</v>
      </c>
      <c r="D58" s="123">
        <v>0</v>
      </c>
      <c r="E58" s="123">
        <v>0</v>
      </c>
      <c r="F58" s="123">
        <v>0</v>
      </c>
      <c r="G58" s="123">
        <v>0</v>
      </c>
      <c r="H58" s="123">
        <v>1.6228917682892525</v>
      </c>
      <c r="I58" s="123">
        <v>1.6966842305793788</v>
      </c>
      <c r="J58" s="123">
        <v>1.8582321880902366</v>
      </c>
      <c r="K58" s="123">
        <v>1.6908686254587004</v>
      </c>
      <c r="L58" s="123">
        <v>1.2971685908735011</v>
      </c>
      <c r="M58" s="123">
        <v>1.3276510937045629</v>
      </c>
      <c r="N58" s="123">
        <v>1.6237716339267427</v>
      </c>
      <c r="O58" s="123">
        <v>1.5133535535478124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1.0667502046483663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2.2917163649640768</v>
      </c>
      <c r="D59" s="99">
        <v>0</v>
      </c>
      <c r="E59" s="99">
        <v>0</v>
      </c>
      <c r="F59" s="99">
        <v>0</v>
      </c>
      <c r="G59" s="99">
        <v>0</v>
      </c>
      <c r="H59" s="99">
        <v>1.9474701219471031</v>
      </c>
      <c r="I59" s="99">
        <v>1.8033939306158175</v>
      </c>
      <c r="J59" s="99">
        <v>2.0647024312113738</v>
      </c>
      <c r="K59" s="99">
        <v>2.2111358948306084</v>
      </c>
      <c r="L59" s="99">
        <v>2.0754697453976019</v>
      </c>
      <c r="M59" s="99">
        <v>1.9311288635702735</v>
      </c>
      <c r="N59" s="99">
        <v>1.9309716727777479</v>
      </c>
      <c r="O59" s="99">
        <v>2.0919887357866815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1.466781531391504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0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0</v>
      </c>
      <c r="I62" s="118">
        <f t="shared" si="21"/>
        <v>0</v>
      </c>
      <c r="J62" s="118">
        <f t="shared" si="21"/>
        <v>0</v>
      </c>
      <c r="K62" s="118">
        <f t="shared" si="21"/>
        <v>0</v>
      </c>
      <c r="L62" s="118">
        <f t="shared" si="21"/>
        <v>0</v>
      </c>
      <c r="M62" s="118">
        <f t="shared" si="21"/>
        <v>0</v>
      </c>
      <c r="N62" s="118">
        <f t="shared" si="21"/>
        <v>0</v>
      </c>
      <c r="O62" s="118">
        <f t="shared" si="21"/>
        <v>0</v>
      </c>
      <c r="P62" s="118">
        <f t="shared" si="21"/>
        <v>0</v>
      </c>
      <c r="Q62" s="118">
        <f t="shared" si="21"/>
        <v>0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0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0</v>
      </c>
      <c r="I63" s="123">
        <f t="shared" si="24"/>
        <v>0</v>
      </c>
      <c r="J63" s="123">
        <f t="shared" si="24"/>
        <v>0</v>
      </c>
      <c r="K63" s="123">
        <f t="shared" si="24"/>
        <v>0</v>
      </c>
      <c r="L63" s="123">
        <f t="shared" si="24"/>
        <v>0</v>
      </c>
      <c r="M63" s="123">
        <f t="shared" si="24"/>
        <v>0</v>
      </c>
      <c r="N63" s="123">
        <f t="shared" si="24"/>
        <v>0</v>
      </c>
      <c r="O63" s="123">
        <f t="shared" si="24"/>
        <v>0</v>
      </c>
      <c r="P63" s="123">
        <f t="shared" si="24"/>
        <v>0</v>
      </c>
      <c r="Q63" s="123">
        <f t="shared" si="24"/>
        <v>0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0</v>
      </c>
      <c r="D64" s="99">
        <v>0</v>
      </c>
      <c r="E64" s="99">
        <v>0</v>
      </c>
      <c r="F64" s="99">
        <v>0</v>
      </c>
      <c r="G64" s="99">
        <v>0</v>
      </c>
      <c r="H64" s="99">
        <v>0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99">
        <v>0</v>
      </c>
      <c r="O69" s="99">
        <v>0</v>
      </c>
      <c r="P69" s="99">
        <v>0</v>
      </c>
      <c r="Q69" s="99">
        <v>0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</v>
      </c>
      <c r="D78" s="99">
        <v>0</v>
      </c>
      <c r="E78" s="99">
        <v>0</v>
      </c>
      <c r="F78" s="99">
        <v>0</v>
      </c>
      <c r="G78" s="99">
        <v>0</v>
      </c>
      <c r="H78" s="99">
        <v>0</v>
      </c>
      <c r="I78" s="99">
        <v>0</v>
      </c>
      <c r="J78" s="99">
        <v>0</v>
      </c>
      <c r="K78" s="99">
        <v>0</v>
      </c>
      <c r="L78" s="99">
        <v>0</v>
      </c>
      <c r="M78" s="99">
        <v>0</v>
      </c>
      <c r="N78" s="99">
        <v>0</v>
      </c>
      <c r="O78" s="99">
        <v>0</v>
      </c>
      <c r="P78" s="99">
        <v>0</v>
      </c>
      <c r="Q78" s="99">
        <v>0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1.2811685953003504</v>
      </c>
      <c r="M81" s="118">
        <f t="shared" si="28"/>
        <v>1.3362998660213552</v>
      </c>
      <c r="N81" s="118">
        <f t="shared" si="28"/>
        <v>1.6330002497469913</v>
      </c>
      <c r="O81" s="118">
        <f t="shared" si="28"/>
        <v>1.499258593980455</v>
      </c>
      <c r="P81" s="118">
        <f t="shared" si="28"/>
        <v>1.2382645599023305</v>
      </c>
      <c r="Q81" s="118">
        <f t="shared" si="28"/>
        <v>0</v>
      </c>
      <c r="R81" s="118">
        <f t="shared" ref="R81:V81" si="29">R82+R85+R87+R100</f>
        <v>1.5140587901121667</v>
      </c>
      <c r="S81" s="118">
        <f t="shared" si="29"/>
        <v>0</v>
      </c>
      <c r="T81" s="118">
        <f t="shared" si="29"/>
        <v>1.2861354843829185</v>
      </c>
      <c r="U81" s="118">
        <f t="shared" si="29"/>
        <v>1.1557637633754958</v>
      </c>
      <c r="V81" s="118">
        <f t="shared" si="29"/>
        <v>0</v>
      </c>
      <c r="W81" s="118">
        <f t="shared" ref="W81" si="30">W82+W85+W87+W100</f>
        <v>1.044019237719001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1.2811685953003504</v>
      </c>
      <c r="M100" s="123">
        <v>1.3362998660213552</v>
      </c>
      <c r="N100" s="123">
        <v>1.6330002497469913</v>
      </c>
      <c r="O100" s="123">
        <v>1.499258593980455</v>
      </c>
      <c r="P100" s="123">
        <v>1.2382645599023305</v>
      </c>
      <c r="Q100" s="123">
        <v>0</v>
      </c>
      <c r="R100" s="123">
        <v>1.5140587901121667</v>
      </c>
      <c r="S100" s="123">
        <v>0</v>
      </c>
      <c r="T100" s="123">
        <v>1.2861354843829185</v>
      </c>
      <c r="U100" s="123">
        <v>1.1557637633754958</v>
      </c>
      <c r="V100" s="123">
        <v>0</v>
      </c>
      <c r="W100" s="123">
        <v>1.044019237719001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2.0754697453976023</v>
      </c>
      <c r="M102" s="99">
        <v>1.9311288635702737</v>
      </c>
      <c r="N102" s="99">
        <v>1.9309716727777486</v>
      </c>
      <c r="O102" s="99">
        <v>2.0919887357866815</v>
      </c>
      <c r="P102" s="99">
        <v>1.945844308417948</v>
      </c>
      <c r="Q102" s="99">
        <v>0</v>
      </c>
      <c r="R102" s="99">
        <v>1.9311974363675595</v>
      </c>
      <c r="S102" s="99">
        <v>0</v>
      </c>
      <c r="T102" s="99">
        <v>1.7004610095532546</v>
      </c>
      <c r="U102" s="99">
        <v>1.5392429844033102</v>
      </c>
      <c r="V102" s="99">
        <v>0</v>
      </c>
      <c r="W102" s="99">
        <v>1.3781053937890813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1.847751499544509</v>
      </c>
      <c r="D143" s="118">
        <f t="shared" si="49"/>
        <v>1.3677732827926703</v>
      </c>
      <c r="E143" s="118">
        <f t="shared" si="49"/>
        <v>1.3099663586699968</v>
      </c>
      <c r="F143" s="118">
        <f t="shared" si="49"/>
        <v>1.7517315477800819</v>
      </c>
      <c r="G143" s="118">
        <f t="shared" si="49"/>
        <v>1.7958708176637233</v>
      </c>
      <c r="H143" s="118">
        <f t="shared" si="49"/>
        <v>1.6519635913249928</v>
      </c>
      <c r="I143" s="118">
        <f t="shared" si="49"/>
        <v>1.6927768307825053</v>
      </c>
      <c r="J143" s="118">
        <f t="shared" si="49"/>
        <v>1.8597485532967641</v>
      </c>
      <c r="K143" s="118">
        <f t="shared" si="49"/>
        <v>1.6861501644842867</v>
      </c>
      <c r="L143" s="118">
        <f t="shared" si="49"/>
        <v>1.2812710879345042</v>
      </c>
      <c r="M143" s="118">
        <f t="shared" si="49"/>
        <v>1.3366813296794668</v>
      </c>
      <c r="N143" s="118">
        <f t="shared" si="49"/>
        <v>1.6326084637992446</v>
      </c>
      <c r="O143" s="118">
        <f t="shared" si="49"/>
        <v>1.5082428802734418</v>
      </c>
      <c r="P143" s="118">
        <f t="shared" si="49"/>
        <v>1.2378058867723505</v>
      </c>
      <c r="Q143" s="118">
        <f t="shared" si="49"/>
        <v>1.4747336308648404</v>
      </c>
      <c r="R143" s="118">
        <f t="shared" ref="R143:V143" si="50">R144+R146+R148+R157</f>
        <v>1.5162904817410796</v>
      </c>
      <c r="S143" s="118">
        <f t="shared" si="50"/>
        <v>1.595313731544435</v>
      </c>
      <c r="T143" s="118">
        <f t="shared" si="50"/>
        <v>1.2876656195789042</v>
      </c>
      <c r="U143" s="118">
        <f t="shared" si="50"/>
        <v>1.1542181770678634</v>
      </c>
      <c r="V143" s="118">
        <f t="shared" si="50"/>
        <v>1.0834826939057236</v>
      </c>
      <c r="W143" s="118">
        <f t="shared" ref="W143" si="51">W144+W146+W148+W157</f>
        <v>1.0470333518362649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1.847751499544509</v>
      </c>
      <c r="D157" s="123">
        <v>1.3677732827926703</v>
      </c>
      <c r="E157" s="123">
        <v>1.3099663586699968</v>
      </c>
      <c r="F157" s="123">
        <v>1.7517315477800819</v>
      </c>
      <c r="G157" s="123">
        <v>1.7958708176637233</v>
      </c>
      <c r="H157" s="123">
        <v>1.6519635913249928</v>
      </c>
      <c r="I157" s="123">
        <v>1.6927768307825053</v>
      </c>
      <c r="J157" s="123">
        <v>1.8597485532967641</v>
      </c>
      <c r="K157" s="123">
        <v>1.6861501644842867</v>
      </c>
      <c r="L157" s="123">
        <v>1.2812710879345042</v>
      </c>
      <c r="M157" s="123">
        <v>1.3366813296794668</v>
      </c>
      <c r="N157" s="123">
        <v>1.6326084637992446</v>
      </c>
      <c r="O157" s="123">
        <v>1.5082428802734418</v>
      </c>
      <c r="P157" s="123">
        <v>1.2378058867723505</v>
      </c>
      <c r="Q157" s="123">
        <v>1.4747336308648404</v>
      </c>
      <c r="R157" s="123">
        <v>1.5162904817410796</v>
      </c>
      <c r="S157" s="123">
        <v>1.595313731544435</v>
      </c>
      <c r="T157" s="123">
        <v>1.2876656195789042</v>
      </c>
      <c r="U157" s="123">
        <v>1.1542181770678634</v>
      </c>
      <c r="V157" s="123">
        <v>1.0834826939057236</v>
      </c>
      <c r="W157" s="123">
        <v>1.0470333518362649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2.2917163649640768</v>
      </c>
      <c r="D158" s="99">
        <v>2.1965017031658869</v>
      </c>
      <c r="E158" s="99">
        <v>1.9960529347184599</v>
      </c>
      <c r="F158" s="99">
        <v>2.3351812029996513</v>
      </c>
      <c r="G158" s="99">
        <v>2.2410125653543611</v>
      </c>
      <c r="H158" s="99">
        <v>1.9474701219471033</v>
      </c>
      <c r="I158" s="99">
        <v>1.8033939306158173</v>
      </c>
      <c r="J158" s="99">
        <v>2.0647024312113738</v>
      </c>
      <c r="K158" s="99">
        <v>2.2111358948306079</v>
      </c>
      <c r="L158" s="99">
        <v>2.0754697453976023</v>
      </c>
      <c r="M158" s="99">
        <v>1.9311288635702735</v>
      </c>
      <c r="N158" s="99">
        <v>1.9309716727777482</v>
      </c>
      <c r="O158" s="99">
        <v>2.0919887357866815</v>
      </c>
      <c r="P158" s="99">
        <v>1.945844308417948</v>
      </c>
      <c r="Q158" s="99">
        <v>2.0421009836094433</v>
      </c>
      <c r="R158" s="99">
        <v>1.9311974363675595</v>
      </c>
      <c r="S158" s="99">
        <v>1.7840511937392431</v>
      </c>
      <c r="T158" s="99">
        <v>1.7004610095532549</v>
      </c>
      <c r="U158" s="99">
        <v>1.5392429844033104</v>
      </c>
      <c r="V158" s="99">
        <v>1.4667815313915042</v>
      </c>
      <c r="W158" s="99">
        <v>1.3781053937890813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1.8507447029010187</v>
      </c>
      <c r="D161" s="118">
        <f t="shared" si="54"/>
        <v>1.3673586761430021</v>
      </c>
      <c r="E161" s="118">
        <f t="shared" si="54"/>
        <v>1.3088154111421477</v>
      </c>
      <c r="F161" s="118">
        <f t="shared" si="54"/>
        <v>1.7513859022497389</v>
      </c>
      <c r="G161" s="118">
        <f t="shared" si="54"/>
        <v>1.7946320137187364</v>
      </c>
      <c r="H161" s="118">
        <f t="shared" si="54"/>
        <v>1.651437747275448</v>
      </c>
      <c r="I161" s="118">
        <f t="shared" si="54"/>
        <v>1.6933563348494287</v>
      </c>
      <c r="J161" s="118">
        <f t="shared" si="54"/>
        <v>1.8588753975703647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1.4748507103845987</v>
      </c>
      <c r="R161" s="118">
        <f t="shared" ref="R161:V161" si="55">R162+R164+R166+R175</f>
        <v>1.5163476167034176</v>
      </c>
      <c r="S161" s="118">
        <f t="shared" si="55"/>
        <v>1.5953037486045116</v>
      </c>
      <c r="T161" s="118">
        <f t="shared" si="55"/>
        <v>1.2873832978435966</v>
      </c>
      <c r="U161" s="118">
        <f t="shared" si="55"/>
        <v>1.1541465584612793</v>
      </c>
      <c r="V161" s="118">
        <f t="shared" si="55"/>
        <v>1.0833144246731838</v>
      </c>
      <c r="W161" s="118">
        <f t="shared" ref="W161" si="56">W162+W164+W166+W175</f>
        <v>1.0470595503163351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1.8507447029010187</v>
      </c>
      <c r="D175" s="123">
        <v>1.3673586761430021</v>
      </c>
      <c r="E175" s="123">
        <v>1.3088154111421477</v>
      </c>
      <c r="F175" s="123">
        <v>1.7513859022497389</v>
      </c>
      <c r="G175" s="123">
        <v>1.7946320137187364</v>
      </c>
      <c r="H175" s="123">
        <v>1.651437747275448</v>
      </c>
      <c r="I175" s="123">
        <v>1.6933563348494287</v>
      </c>
      <c r="J175" s="123">
        <v>1.8588753975703647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1.4748507103845987</v>
      </c>
      <c r="R175" s="123">
        <v>1.5163476167034176</v>
      </c>
      <c r="S175" s="123">
        <v>1.5953037486045116</v>
      </c>
      <c r="T175" s="123">
        <v>1.2873832978435966</v>
      </c>
      <c r="U175" s="123">
        <v>1.1541465584612793</v>
      </c>
      <c r="V175" s="123">
        <v>1.0833144246731838</v>
      </c>
      <c r="W175" s="123">
        <v>1.0470595503163351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2.2917163649640773</v>
      </c>
      <c r="D176" s="99">
        <v>2.196501703165886</v>
      </c>
      <c r="E176" s="99">
        <v>1.9960529347184595</v>
      </c>
      <c r="F176" s="99">
        <v>2.3351812029996517</v>
      </c>
      <c r="G176" s="99">
        <v>2.2410125653543611</v>
      </c>
      <c r="H176" s="99">
        <v>1.9474701219471031</v>
      </c>
      <c r="I176" s="99">
        <v>1.8033939306158178</v>
      </c>
      <c r="J176" s="99">
        <v>2.0647024312113738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2.0421009836094441</v>
      </c>
      <c r="R176" s="99">
        <v>1.9311974363675601</v>
      </c>
      <c r="S176" s="99">
        <v>1.7840511937392431</v>
      </c>
      <c r="T176" s="99">
        <v>1.7004610095532546</v>
      </c>
      <c r="U176" s="99">
        <v>1.5392429844033102</v>
      </c>
      <c r="V176" s="99">
        <v>1.4667815313915042</v>
      </c>
      <c r="W176" s="99">
        <v>1.378105393789081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90615</v>
      </c>
      <c r="C5" s="120">
        <v>88887</v>
      </c>
      <c r="D5" s="120">
        <v>86846</v>
      </c>
      <c r="E5" s="120">
        <v>80719</v>
      </c>
      <c r="F5" s="120">
        <v>73381</v>
      </c>
      <c r="G5" s="120">
        <v>66699</v>
      </c>
      <c r="H5" s="120">
        <v>59682</v>
      </c>
      <c r="I5" s="120">
        <v>53331</v>
      </c>
      <c r="J5" s="120">
        <v>47738</v>
      </c>
      <c r="K5" s="120">
        <v>44343</v>
      </c>
      <c r="L5" s="120">
        <v>39235</v>
      </c>
      <c r="M5" s="120">
        <v>37166</v>
      </c>
      <c r="N5" s="120">
        <v>37218</v>
      </c>
      <c r="O5" s="120">
        <v>38204</v>
      </c>
      <c r="P5" s="120">
        <v>37824</v>
      </c>
      <c r="Q5" s="120">
        <v>36526</v>
      </c>
      <c r="R5" s="120">
        <v>30283</v>
      </c>
      <c r="S5" s="120">
        <v>24735</v>
      </c>
      <c r="T5" s="120">
        <v>15802</v>
      </c>
      <c r="U5" s="120">
        <v>13751</v>
      </c>
      <c r="V5" s="120">
        <v>13988</v>
      </c>
      <c r="W5" s="120">
        <v>12645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90615</v>
      </c>
      <c r="C7" s="52">
        <v>88887</v>
      </c>
      <c r="D7" s="52">
        <v>86846</v>
      </c>
      <c r="E7" s="52">
        <v>80719</v>
      </c>
      <c r="F7" s="52">
        <v>73381</v>
      </c>
      <c r="G7" s="52">
        <v>66699</v>
      </c>
      <c r="H7" s="52">
        <v>59682</v>
      </c>
      <c r="I7" s="52">
        <v>53331</v>
      </c>
      <c r="J7" s="52">
        <v>47738</v>
      </c>
      <c r="K7" s="52">
        <v>44343</v>
      </c>
      <c r="L7" s="52">
        <v>39235</v>
      </c>
      <c r="M7" s="52">
        <v>37166</v>
      </c>
      <c r="N7" s="52">
        <v>37218</v>
      </c>
      <c r="O7" s="52">
        <v>38204</v>
      </c>
      <c r="P7" s="52">
        <v>37824</v>
      </c>
      <c r="Q7" s="52">
        <v>36526</v>
      </c>
      <c r="R7" s="52">
        <v>30283</v>
      </c>
      <c r="S7" s="52">
        <v>24735</v>
      </c>
      <c r="T7" s="52">
        <v>15802</v>
      </c>
      <c r="U7" s="52">
        <v>13751</v>
      </c>
      <c r="V7" s="52">
        <v>13988</v>
      </c>
      <c r="W7" s="52">
        <v>12645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9946</v>
      </c>
      <c r="C9" s="52">
        <v>13378</v>
      </c>
      <c r="D9" s="52">
        <v>14680</v>
      </c>
      <c r="E9" s="52">
        <v>14657</v>
      </c>
      <c r="F9" s="52">
        <v>14256</v>
      </c>
      <c r="G9" s="52">
        <v>12941</v>
      </c>
      <c r="H9" s="52">
        <v>11219</v>
      </c>
      <c r="I9" s="52">
        <v>9489</v>
      </c>
      <c r="J9" s="52">
        <v>7742</v>
      </c>
      <c r="K9" s="52">
        <v>5735</v>
      </c>
      <c r="L9" s="52">
        <v>5621</v>
      </c>
      <c r="M9" s="52">
        <v>6641</v>
      </c>
      <c r="N9" s="52">
        <v>7506</v>
      </c>
      <c r="O9" s="52">
        <v>8725</v>
      </c>
      <c r="P9" s="52">
        <v>10000</v>
      </c>
      <c r="Q9" s="52">
        <v>10174</v>
      </c>
      <c r="R9" s="52">
        <v>9424</v>
      </c>
      <c r="S9" s="52">
        <v>7925</v>
      </c>
      <c r="T9" s="52">
        <v>5593</v>
      </c>
      <c r="U9" s="52">
        <v>4199</v>
      </c>
      <c r="V9" s="52">
        <v>2832</v>
      </c>
      <c r="W9" s="52">
        <v>1713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90615</v>
      </c>
      <c r="C13" s="52">
        <v>88887</v>
      </c>
      <c r="D13" s="52">
        <v>84479</v>
      </c>
      <c r="E13" s="52">
        <v>77826</v>
      </c>
      <c r="F13" s="52">
        <v>70347</v>
      </c>
      <c r="G13" s="52">
        <v>63120</v>
      </c>
      <c r="H13" s="52">
        <v>55639</v>
      </c>
      <c r="I13" s="52">
        <v>49030</v>
      </c>
      <c r="J13" s="52">
        <v>43537</v>
      </c>
      <c r="K13" s="52">
        <v>35711</v>
      </c>
      <c r="L13" s="52">
        <v>27494</v>
      </c>
      <c r="M13" s="52">
        <v>23782</v>
      </c>
      <c r="N13" s="52">
        <v>19184</v>
      </c>
      <c r="O13" s="52">
        <v>21937</v>
      </c>
      <c r="P13" s="52">
        <v>21655</v>
      </c>
      <c r="Q13" s="52">
        <v>21277</v>
      </c>
      <c r="R13" s="52">
        <v>17999</v>
      </c>
      <c r="S13" s="52">
        <v>15577</v>
      </c>
      <c r="T13" s="52">
        <v>10528</v>
      </c>
      <c r="U13" s="52">
        <v>9746</v>
      </c>
      <c r="V13" s="52">
        <v>10969</v>
      </c>
      <c r="W13" s="52">
        <v>9895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2367</v>
      </c>
      <c r="E14" s="52">
        <v>2893</v>
      </c>
      <c r="F14" s="52">
        <v>3034</v>
      </c>
      <c r="G14" s="52">
        <v>3579</v>
      </c>
      <c r="H14" s="52">
        <v>4043</v>
      </c>
      <c r="I14" s="52">
        <v>4301</v>
      </c>
      <c r="J14" s="52">
        <v>4201</v>
      </c>
      <c r="K14" s="52">
        <v>8632</v>
      </c>
      <c r="L14" s="52">
        <v>11741</v>
      </c>
      <c r="M14" s="52">
        <v>13384</v>
      </c>
      <c r="N14" s="52">
        <v>18034</v>
      </c>
      <c r="O14" s="52">
        <v>16267</v>
      </c>
      <c r="P14" s="52">
        <v>16169</v>
      </c>
      <c r="Q14" s="52">
        <v>15249</v>
      </c>
      <c r="R14" s="52">
        <v>12284</v>
      </c>
      <c r="S14" s="52">
        <v>9158</v>
      </c>
      <c r="T14" s="52">
        <v>5274</v>
      </c>
      <c r="U14" s="52">
        <v>4005</v>
      </c>
      <c r="V14" s="52">
        <v>3019</v>
      </c>
      <c r="W14" s="52">
        <v>2750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73560</v>
      </c>
      <c r="C16" s="52">
        <v>72087</v>
      </c>
      <c r="D16" s="52">
        <v>68136</v>
      </c>
      <c r="E16" s="52">
        <v>61887</v>
      </c>
      <c r="F16" s="52">
        <v>55506</v>
      </c>
      <c r="G16" s="52">
        <v>50102</v>
      </c>
      <c r="H16" s="52">
        <v>44991</v>
      </c>
      <c r="I16" s="52">
        <v>40739</v>
      </c>
      <c r="J16" s="52">
        <v>37255</v>
      </c>
      <c r="K16" s="52">
        <v>34963</v>
      </c>
      <c r="L16" s="52">
        <v>31040</v>
      </c>
      <c r="M16" s="52">
        <v>29032</v>
      </c>
      <c r="N16" s="52">
        <v>29345</v>
      </c>
      <c r="O16" s="52">
        <v>29129</v>
      </c>
      <c r="P16" s="52">
        <v>28316</v>
      </c>
      <c r="Q16" s="52">
        <v>27017</v>
      </c>
      <c r="R16" s="52">
        <v>22259</v>
      </c>
      <c r="S16" s="52">
        <v>18494</v>
      </c>
      <c r="T16" s="52">
        <v>11964</v>
      </c>
      <c r="U16" s="52">
        <v>10448</v>
      </c>
      <c r="V16" s="52">
        <v>10349</v>
      </c>
      <c r="W16" s="52">
        <v>9506</v>
      </c>
      <c r="DA16" s="63" t="s">
        <v>1074</v>
      </c>
    </row>
    <row r="17" spans="1:105" ht="12" customHeight="1" x14ac:dyDescent="0.25">
      <c r="A17" s="109" t="s">
        <v>120</v>
      </c>
      <c r="B17" s="36">
        <v>17055</v>
      </c>
      <c r="C17" s="36">
        <v>16800</v>
      </c>
      <c r="D17" s="36">
        <v>18710</v>
      </c>
      <c r="E17" s="36">
        <v>18832</v>
      </c>
      <c r="F17" s="36">
        <v>17875</v>
      </c>
      <c r="G17" s="36">
        <v>16597</v>
      </c>
      <c r="H17" s="36">
        <v>14691</v>
      </c>
      <c r="I17" s="36">
        <v>12592</v>
      </c>
      <c r="J17" s="36">
        <v>10483</v>
      </c>
      <c r="K17" s="36">
        <v>9380</v>
      </c>
      <c r="L17" s="36">
        <v>8195</v>
      </c>
      <c r="M17" s="36">
        <v>8134</v>
      </c>
      <c r="N17" s="36">
        <v>7873</v>
      </c>
      <c r="O17" s="36">
        <v>9075</v>
      </c>
      <c r="P17" s="36">
        <v>9508</v>
      </c>
      <c r="Q17" s="36">
        <v>9509</v>
      </c>
      <c r="R17" s="36">
        <v>8024</v>
      </c>
      <c r="S17" s="36">
        <v>6241</v>
      </c>
      <c r="T17" s="36">
        <v>3838</v>
      </c>
      <c r="U17" s="36">
        <v>3303</v>
      </c>
      <c r="V17" s="36">
        <v>3639</v>
      </c>
      <c r="W17" s="36">
        <v>3139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7079</v>
      </c>
      <c r="D21" s="52">
        <v>7081</v>
      </c>
      <c r="E21" s="52">
        <v>7090</v>
      </c>
      <c r="F21" s="52">
        <v>7338</v>
      </c>
      <c r="G21" s="52">
        <v>6928</v>
      </c>
      <c r="H21" s="52">
        <v>7209</v>
      </c>
      <c r="I21" s="52">
        <v>7281</v>
      </c>
      <c r="J21" s="52">
        <v>7374</v>
      </c>
      <c r="K21" s="52">
        <v>7481</v>
      </c>
      <c r="L21" s="52">
        <v>7617</v>
      </c>
      <c r="M21" s="52">
        <v>7771</v>
      </c>
      <c r="N21" s="52">
        <v>7962</v>
      </c>
      <c r="O21" s="52">
        <v>6773</v>
      </c>
      <c r="P21" s="52">
        <v>1393</v>
      </c>
      <c r="Q21" s="52">
        <v>1740</v>
      </c>
      <c r="R21" s="52">
        <v>6243</v>
      </c>
      <c r="S21" s="52">
        <v>5552</v>
      </c>
      <c r="T21" s="52">
        <v>8933</v>
      </c>
      <c r="U21" s="52">
        <v>2051</v>
      </c>
      <c r="V21" s="52">
        <v>26</v>
      </c>
      <c r="W21" s="52">
        <v>1343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1554</v>
      </c>
      <c r="D23" s="52">
        <v>1563</v>
      </c>
      <c r="E23" s="52">
        <v>1628</v>
      </c>
      <c r="F23" s="52">
        <v>1781</v>
      </c>
      <c r="G23" s="52">
        <v>2046</v>
      </c>
      <c r="H23" s="52">
        <v>2433</v>
      </c>
      <c r="I23" s="52">
        <v>2030</v>
      </c>
      <c r="J23" s="52">
        <v>2072</v>
      </c>
      <c r="K23" s="52">
        <v>2889</v>
      </c>
      <c r="L23" s="52">
        <v>1745</v>
      </c>
      <c r="M23" s="52">
        <v>1132</v>
      </c>
      <c r="N23" s="52">
        <v>1256</v>
      </c>
      <c r="O23" s="52">
        <v>1577</v>
      </c>
      <c r="P23" s="52">
        <v>304</v>
      </c>
      <c r="Q23" s="52">
        <v>471</v>
      </c>
      <c r="R23" s="52">
        <v>941</v>
      </c>
      <c r="S23" s="52">
        <v>1708</v>
      </c>
      <c r="T23" s="52">
        <v>2408</v>
      </c>
      <c r="U23" s="52">
        <v>1457</v>
      </c>
      <c r="V23" s="52">
        <v>1445</v>
      </c>
      <c r="W23" s="52">
        <v>1432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14159</v>
      </c>
      <c r="D27" s="52">
        <v>14183</v>
      </c>
      <c r="E27" s="52">
        <v>14348</v>
      </c>
      <c r="F27" s="52">
        <v>14768</v>
      </c>
      <c r="G27" s="52">
        <v>15538</v>
      </c>
      <c r="H27" s="52">
        <v>16748</v>
      </c>
      <c r="I27" s="52">
        <v>9995</v>
      </c>
      <c r="J27" s="52">
        <v>8796</v>
      </c>
      <c r="K27" s="52">
        <v>9662</v>
      </c>
      <c r="L27" s="52">
        <v>8339</v>
      </c>
      <c r="M27" s="52">
        <v>7634</v>
      </c>
      <c r="N27" s="52">
        <v>7618</v>
      </c>
      <c r="O27" s="52">
        <v>6571</v>
      </c>
      <c r="P27" s="52">
        <v>1869</v>
      </c>
      <c r="Q27" s="52">
        <v>2359</v>
      </c>
      <c r="R27" s="52">
        <v>3771</v>
      </c>
      <c r="S27" s="52">
        <v>3262</v>
      </c>
      <c r="T27" s="52">
        <v>5249</v>
      </c>
      <c r="U27" s="52">
        <v>2586</v>
      </c>
      <c r="V27" s="52">
        <v>2082</v>
      </c>
      <c r="W27" s="52">
        <v>3606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5</v>
      </c>
      <c r="F28" s="52">
        <v>33</v>
      </c>
      <c r="G28" s="52">
        <v>95</v>
      </c>
      <c r="H28" s="52">
        <v>194</v>
      </c>
      <c r="I28" s="52">
        <v>336</v>
      </c>
      <c r="J28" s="52">
        <v>694</v>
      </c>
      <c r="K28" s="52">
        <v>779</v>
      </c>
      <c r="L28" s="52">
        <v>1134</v>
      </c>
      <c r="M28" s="52">
        <v>660</v>
      </c>
      <c r="N28" s="52">
        <v>807</v>
      </c>
      <c r="O28" s="52">
        <v>1882</v>
      </c>
      <c r="P28" s="52">
        <v>709</v>
      </c>
      <c r="Q28" s="52">
        <v>1841</v>
      </c>
      <c r="R28" s="52">
        <v>3428</v>
      </c>
      <c r="S28" s="52">
        <v>3921</v>
      </c>
      <c r="T28" s="52">
        <v>4004</v>
      </c>
      <c r="U28" s="52">
        <v>1660</v>
      </c>
      <c r="V28" s="52">
        <v>1849</v>
      </c>
      <c r="W28" s="52">
        <v>287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11494</v>
      </c>
      <c r="D30" s="52">
        <v>11512</v>
      </c>
      <c r="E30" s="52">
        <v>11646</v>
      </c>
      <c r="F30" s="52">
        <v>11981</v>
      </c>
      <c r="G30" s="52">
        <v>12581</v>
      </c>
      <c r="H30" s="52">
        <v>13522</v>
      </c>
      <c r="I30" s="52">
        <v>7994</v>
      </c>
      <c r="J30" s="52">
        <v>7000</v>
      </c>
      <c r="K30" s="52">
        <v>7667</v>
      </c>
      <c r="L30" s="52">
        <v>6613</v>
      </c>
      <c r="M30" s="52">
        <v>6322</v>
      </c>
      <c r="N30" s="52">
        <v>6859</v>
      </c>
      <c r="O30" s="52">
        <v>6493</v>
      </c>
      <c r="P30" s="52">
        <v>2540</v>
      </c>
      <c r="Q30" s="52">
        <v>3547</v>
      </c>
      <c r="R30" s="52">
        <v>5504</v>
      </c>
      <c r="S30" s="52">
        <v>5224</v>
      </c>
      <c r="T30" s="52">
        <v>6760</v>
      </c>
      <c r="U30" s="52">
        <v>3128</v>
      </c>
      <c r="V30" s="52">
        <v>3111</v>
      </c>
      <c r="W30" s="52">
        <v>2749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2665</v>
      </c>
      <c r="D31" s="36">
        <v>2670</v>
      </c>
      <c r="E31" s="36">
        <v>2706</v>
      </c>
      <c r="F31" s="36">
        <v>2821</v>
      </c>
      <c r="G31" s="36">
        <v>3054</v>
      </c>
      <c r="H31" s="36">
        <v>3412</v>
      </c>
      <c r="I31" s="36">
        <v>2341</v>
      </c>
      <c r="J31" s="36">
        <v>2495</v>
      </c>
      <c r="K31" s="36">
        <v>2776</v>
      </c>
      <c r="L31" s="36">
        <v>2851</v>
      </c>
      <c r="M31" s="36">
        <v>1977</v>
      </c>
      <c r="N31" s="36">
        <v>1569</v>
      </c>
      <c r="O31" s="36">
        <v>1223</v>
      </c>
      <c r="P31" s="36">
        <v>551</v>
      </c>
      <c r="Q31" s="36">
        <v>861</v>
      </c>
      <c r="R31" s="36">
        <v>1685</v>
      </c>
      <c r="S31" s="36">
        <v>1952</v>
      </c>
      <c r="T31" s="36">
        <v>2476</v>
      </c>
      <c r="U31" s="36">
        <v>1078</v>
      </c>
      <c r="V31" s="36">
        <v>732</v>
      </c>
      <c r="W31" s="36">
        <v>1093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5351</v>
      </c>
      <c r="D35" s="52">
        <v>5040</v>
      </c>
      <c r="E35" s="52">
        <v>963</v>
      </c>
      <c r="F35" s="52">
        <v>0</v>
      </c>
      <c r="G35" s="52">
        <v>246</v>
      </c>
      <c r="H35" s="52">
        <v>192</v>
      </c>
      <c r="I35" s="52">
        <v>930</v>
      </c>
      <c r="J35" s="52">
        <v>1781</v>
      </c>
      <c r="K35" s="52">
        <v>4086</v>
      </c>
      <c r="L35" s="52">
        <v>2509</v>
      </c>
      <c r="M35" s="52">
        <v>5702</v>
      </c>
      <c r="N35" s="52">
        <v>8014</v>
      </c>
      <c r="O35" s="52">
        <v>7759</v>
      </c>
      <c r="P35" s="52">
        <v>1013</v>
      </c>
      <c r="Q35" s="52">
        <v>442</v>
      </c>
      <c r="R35" s="52">
        <v>0</v>
      </c>
      <c r="S35" s="52">
        <v>4</v>
      </c>
      <c r="T35" s="52">
        <v>0</v>
      </c>
      <c r="U35" s="52">
        <v>0</v>
      </c>
      <c r="V35" s="52">
        <v>263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4986</v>
      </c>
      <c r="D37" s="52">
        <v>2865</v>
      </c>
      <c r="E37" s="52">
        <v>1605</v>
      </c>
      <c r="F37" s="52">
        <v>1380</v>
      </c>
      <c r="G37" s="52">
        <v>731</v>
      </c>
      <c r="H37" s="52">
        <v>711</v>
      </c>
      <c r="I37" s="52">
        <v>300</v>
      </c>
      <c r="J37" s="52">
        <v>325</v>
      </c>
      <c r="K37" s="52">
        <v>882</v>
      </c>
      <c r="L37" s="52">
        <v>1631</v>
      </c>
      <c r="M37" s="52">
        <v>2152</v>
      </c>
      <c r="N37" s="52">
        <v>2121</v>
      </c>
      <c r="O37" s="52">
        <v>2796</v>
      </c>
      <c r="P37" s="52">
        <v>1579</v>
      </c>
      <c r="Q37" s="52">
        <v>645</v>
      </c>
      <c r="R37" s="52">
        <v>191</v>
      </c>
      <c r="S37" s="52">
        <v>209</v>
      </c>
      <c r="T37" s="52">
        <v>76</v>
      </c>
      <c r="U37" s="52">
        <v>63</v>
      </c>
      <c r="V37" s="52">
        <v>78</v>
      </c>
      <c r="W37" s="52">
        <v>313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12431</v>
      </c>
      <c r="D41" s="52">
        <v>9775</v>
      </c>
      <c r="E41" s="52">
        <v>7695</v>
      </c>
      <c r="F41" s="52">
        <v>7289</v>
      </c>
      <c r="G41" s="52">
        <v>8311</v>
      </c>
      <c r="H41" s="52">
        <v>9267</v>
      </c>
      <c r="I41" s="52">
        <v>3386</v>
      </c>
      <c r="J41" s="52">
        <v>3303</v>
      </c>
      <c r="K41" s="52">
        <v>1836</v>
      </c>
      <c r="L41" s="52">
        <v>122</v>
      </c>
      <c r="M41" s="52">
        <v>3922</v>
      </c>
      <c r="N41" s="52">
        <v>3020</v>
      </c>
      <c r="O41" s="52">
        <v>9324</v>
      </c>
      <c r="P41" s="52">
        <v>1587</v>
      </c>
      <c r="Q41" s="52">
        <v>1981</v>
      </c>
      <c r="R41" s="52">
        <v>493</v>
      </c>
      <c r="S41" s="52">
        <v>840</v>
      </c>
      <c r="T41" s="52">
        <v>200</v>
      </c>
      <c r="U41" s="52">
        <v>1804</v>
      </c>
      <c r="V41" s="52">
        <v>3305</v>
      </c>
      <c r="W41" s="52">
        <v>2532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2367</v>
      </c>
      <c r="E42" s="52">
        <v>531</v>
      </c>
      <c r="F42" s="52">
        <v>174</v>
      </c>
      <c r="G42" s="52">
        <v>640</v>
      </c>
      <c r="H42" s="52">
        <v>658</v>
      </c>
      <c r="I42" s="52">
        <v>594</v>
      </c>
      <c r="J42" s="52">
        <v>594</v>
      </c>
      <c r="K42" s="52">
        <v>5210</v>
      </c>
      <c r="L42" s="52">
        <v>4243</v>
      </c>
      <c r="M42" s="52">
        <v>2303</v>
      </c>
      <c r="N42" s="52">
        <v>5457</v>
      </c>
      <c r="O42" s="52">
        <v>115</v>
      </c>
      <c r="P42" s="52">
        <v>611</v>
      </c>
      <c r="Q42" s="52">
        <v>921</v>
      </c>
      <c r="R42" s="52">
        <v>463</v>
      </c>
      <c r="S42" s="52">
        <v>795</v>
      </c>
      <c r="T42" s="52">
        <v>120</v>
      </c>
      <c r="U42" s="52">
        <v>391</v>
      </c>
      <c r="V42" s="52">
        <v>863</v>
      </c>
      <c r="W42" s="52">
        <v>18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10021</v>
      </c>
      <c r="D44" s="52">
        <v>7561</v>
      </c>
      <c r="E44" s="52">
        <v>5397</v>
      </c>
      <c r="F44" s="52">
        <v>5600</v>
      </c>
      <c r="G44" s="52">
        <v>7177</v>
      </c>
      <c r="H44" s="52">
        <v>8411</v>
      </c>
      <c r="I44" s="52">
        <v>3742</v>
      </c>
      <c r="J44" s="52">
        <v>3516</v>
      </c>
      <c r="K44" s="52">
        <v>5375</v>
      </c>
      <c r="L44" s="52">
        <v>2690</v>
      </c>
      <c r="M44" s="52">
        <v>4314</v>
      </c>
      <c r="N44" s="52">
        <v>7172</v>
      </c>
      <c r="O44" s="52">
        <v>6277</v>
      </c>
      <c r="P44" s="52">
        <v>1727</v>
      </c>
      <c r="Q44" s="52">
        <v>2248</v>
      </c>
      <c r="R44" s="52">
        <v>746</v>
      </c>
      <c r="S44" s="52">
        <v>1459</v>
      </c>
      <c r="T44" s="52">
        <v>230</v>
      </c>
      <c r="U44" s="52">
        <v>1612</v>
      </c>
      <c r="V44" s="52">
        <v>3012</v>
      </c>
      <c r="W44" s="52">
        <v>1906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2410</v>
      </c>
      <c r="D45" s="36">
        <v>4580</v>
      </c>
      <c r="E45" s="36">
        <v>2828</v>
      </c>
      <c r="F45" s="36">
        <v>1864</v>
      </c>
      <c r="G45" s="36">
        <v>1776</v>
      </c>
      <c r="H45" s="36">
        <v>1506</v>
      </c>
      <c r="I45" s="36">
        <v>242</v>
      </c>
      <c r="J45" s="36">
        <v>386</v>
      </c>
      <c r="K45" s="36">
        <v>1673</v>
      </c>
      <c r="L45" s="36">
        <v>1666</v>
      </c>
      <c r="M45" s="36">
        <v>1916</v>
      </c>
      <c r="N45" s="36">
        <v>1308</v>
      </c>
      <c r="O45" s="36">
        <v>2425</v>
      </c>
      <c r="P45" s="36">
        <v>984</v>
      </c>
      <c r="Q45" s="36">
        <v>862</v>
      </c>
      <c r="R45" s="36">
        <v>200</v>
      </c>
      <c r="S45" s="36">
        <v>169</v>
      </c>
      <c r="T45" s="36">
        <v>73</v>
      </c>
      <c r="U45" s="36">
        <v>543</v>
      </c>
      <c r="V45" s="36">
        <v>1068</v>
      </c>
      <c r="W45" s="36">
        <v>593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1858</v>
      </c>
      <c r="D49" s="52">
        <v>1736</v>
      </c>
      <c r="E49" s="52">
        <v>331</v>
      </c>
      <c r="F49" s="52">
        <v>0</v>
      </c>
      <c r="G49" s="52">
        <v>91</v>
      </c>
      <c r="H49" s="52">
        <v>74</v>
      </c>
      <c r="I49" s="52">
        <v>350</v>
      </c>
      <c r="J49" s="52">
        <v>727</v>
      </c>
      <c r="K49" s="52">
        <v>1620</v>
      </c>
      <c r="L49" s="52">
        <v>943</v>
      </c>
      <c r="M49" s="52">
        <v>1875</v>
      </c>
      <c r="N49" s="52">
        <v>2706</v>
      </c>
      <c r="O49" s="52">
        <v>3379</v>
      </c>
      <c r="P49" s="52">
        <v>755</v>
      </c>
      <c r="Q49" s="52">
        <v>310</v>
      </c>
      <c r="R49" s="52">
        <v>0</v>
      </c>
      <c r="S49" s="52">
        <v>1</v>
      </c>
      <c r="T49" s="52">
        <v>0</v>
      </c>
      <c r="U49" s="52">
        <v>0</v>
      </c>
      <c r="V49" s="52">
        <v>174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120</v>
      </c>
      <c r="D51" s="52">
        <v>60</v>
      </c>
      <c r="E51" s="52">
        <v>4</v>
      </c>
      <c r="F51" s="52">
        <v>0</v>
      </c>
      <c r="G51" s="52">
        <v>1</v>
      </c>
      <c r="H51" s="52">
        <v>1</v>
      </c>
      <c r="I51" s="52">
        <v>14</v>
      </c>
      <c r="J51" s="52">
        <v>34</v>
      </c>
      <c r="K51" s="52">
        <v>108</v>
      </c>
      <c r="L51" s="52">
        <v>114</v>
      </c>
      <c r="M51" s="52">
        <v>112</v>
      </c>
      <c r="N51" s="52">
        <v>176</v>
      </c>
      <c r="O51" s="52">
        <v>173</v>
      </c>
      <c r="P51" s="52">
        <v>16</v>
      </c>
      <c r="Q51" s="52">
        <v>14</v>
      </c>
      <c r="R51" s="52">
        <v>0</v>
      </c>
      <c r="S51" s="52">
        <v>0</v>
      </c>
      <c r="T51" s="52">
        <v>0</v>
      </c>
      <c r="U51" s="52">
        <v>0</v>
      </c>
      <c r="V51" s="52">
        <v>13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1858</v>
      </c>
      <c r="D55" s="52">
        <v>1398</v>
      </c>
      <c r="E55" s="52">
        <v>310</v>
      </c>
      <c r="F55" s="52">
        <v>0</v>
      </c>
      <c r="G55" s="52">
        <v>84</v>
      </c>
      <c r="H55" s="52">
        <v>69</v>
      </c>
      <c r="I55" s="52">
        <v>298</v>
      </c>
      <c r="J55" s="52">
        <v>616</v>
      </c>
      <c r="K55" s="52">
        <v>422</v>
      </c>
      <c r="L55" s="52">
        <v>27</v>
      </c>
      <c r="M55" s="52">
        <v>1181</v>
      </c>
      <c r="N55" s="52">
        <v>965</v>
      </c>
      <c r="O55" s="52">
        <v>3337</v>
      </c>
      <c r="P55" s="52">
        <v>544</v>
      </c>
      <c r="Q55" s="52">
        <v>212</v>
      </c>
      <c r="R55" s="52">
        <v>0</v>
      </c>
      <c r="S55" s="52">
        <v>1</v>
      </c>
      <c r="T55" s="52">
        <v>0</v>
      </c>
      <c r="U55" s="52">
        <v>0</v>
      </c>
      <c r="V55" s="52">
        <v>138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338</v>
      </c>
      <c r="E56" s="52">
        <v>21</v>
      </c>
      <c r="F56" s="52">
        <v>0</v>
      </c>
      <c r="G56" s="52">
        <v>7</v>
      </c>
      <c r="H56" s="52">
        <v>5</v>
      </c>
      <c r="I56" s="52">
        <v>52</v>
      </c>
      <c r="J56" s="52">
        <v>111</v>
      </c>
      <c r="K56" s="52">
        <v>1198</v>
      </c>
      <c r="L56" s="52">
        <v>916</v>
      </c>
      <c r="M56" s="52">
        <v>694</v>
      </c>
      <c r="N56" s="52">
        <v>1741</v>
      </c>
      <c r="O56" s="52">
        <v>42</v>
      </c>
      <c r="P56" s="52">
        <v>211</v>
      </c>
      <c r="Q56" s="52">
        <v>98</v>
      </c>
      <c r="R56" s="52">
        <v>0</v>
      </c>
      <c r="S56" s="52">
        <v>0</v>
      </c>
      <c r="T56" s="52">
        <v>0</v>
      </c>
      <c r="U56" s="52">
        <v>0</v>
      </c>
      <c r="V56" s="52">
        <v>36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1498</v>
      </c>
      <c r="D58" s="52">
        <v>1081</v>
      </c>
      <c r="E58" s="52">
        <v>217</v>
      </c>
      <c r="F58" s="52">
        <v>0</v>
      </c>
      <c r="G58" s="52">
        <v>73</v>
      </c>
      <c r="H58" s="52">
        <v>63</v>
      </c>
      <c r="I58" s="52">
        <v>329</v>
      </c>
      <c r="J58" s="52">
        <v>655</v>
      </c>
      <c r="K58" s="52">
        <v>1235</v>
      </c>
      <c r="L58" s="52">
        <v>582</v>
      </c>
      <c r="M58" s="52">
        <v>1298</v>
      </c>
      <c r="N58" s="52">
        <v>2288</v>
      </c>
      <c r="O58" s="52">
        <v>2437</v>
      </c>
      <c r="P58" s="52">
        <v>480</v>
      </c>
      <c r="Q58" s="52">
        <v>224</v>
      </c>
      <c r="R58" s="52">
        <v>0</v>
      </c>
      <c r="S58" s="52">
        <v>1</v>
      </c>
      <c r="T58" s="52">
        <v>0</v>
      </c>
      <c r="U58" s="52">
        <v>0</v>
      </c>
      <c r="V58" s="52">
        <v>129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360</v>
      </c>
      <c r="D59" s="36">
        <v>655</v>
      </c>
      <c r="E59" s="36">
        <v>114</v>
      </c>
      <c r="F59" s="36">
        <v>0</v>
      </c>
      <c r="G59" s="36">
        <v>18</v>
      </c>
      <c r="H59" s="36">
        <v>11</v>
      </c>
      <c r="I59" s="36">
        <v>21</v>
      </c>
      <c r="J59" s="36">
        <v>72</v>
      </c>
      <c r="K59" s="36">
        <v>385</v>
      </c>
      <c r="L59" s="36">
        <v>361</v>
      </c>
      <c r="M59" s="36">
        <v>577</v>
      </c>
      <c r="N59" s="36">
        <v>418</v>
      </c>
      <c r="O59" s="36">
        <v>942</v>
      </c>
      <c r="P59" s="36">
        <v>275</v>
      </c>
      <c r="Q59" s="36">
        <v>86</v>
      </c>
      <c r="R59" s="36">
        <v>0</v>
      </c>
      <c r="S59" s="36">
        <v>0</v>
      </c>
      <c r="T59" s="36">
        <v>0</v>
      </c>
      <c r="U59" s="36">
        <v>0</v>
      </c>
      <c r="V59" s="36">
        <v>45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3493</v>
      </c>
      <c r="D63" s="52">
        <v>3304</v>
      </c>
      <c r="E63" s="52">
        <v>632</v>
      </c>
      <c r="F63" s="52">
        <v>0</v>
      </c>
      <c r="G63" s="52">
        <v>155</v>
      </c>
      <c r="H63" s="52">
        <v>118</v>
      </c>
      <c r="I63" s="52">
        <v>580</v>
      </c>
      <c r="J63" s="52">
        <v>1054</v>
      </c>
      <c r="K63" s="52">
        <v>2466</v>
      </c>
      <c r="L63" s="52">
        <v>1566</v>
      </c>
      <c r="M63" s="52">
        <v>3827</v>
      </c>
      <c r="N63" s="52">
        <v>5308</v>
      </c>
      <c r="O63" s="52">
        <v>4380</v>
      </c>
      <c r="P63" s="52">
        <v>258</v>
      </c>
      <c r="Q63" s="52">
        <v>132</v>
      </c>
      <c r="R63" s="52">
        <v>0</v>
      </c>
      <c r="S63" s="52">
        <v>3</v>
      </c>
      <c r="T63" s="52">
        <v>0</v>
      </c>
      <c r="U63" s="52">
        <v>0</v>
      </c>
      <c r="V63" s="52">
        <v>89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4866</v>
      </c>
      <c r="D65" s="52">
        <v>2805</v>
      </c>
      <c r="E65" s="52">
        <v>1601</v>
      </c>
      <c r="F65" s="52">
        <v>1380</v>
      </c>
      <c r="G65" s="52">
        <v>730</v>
      </c>
      <c r="H65" s="52">
        <v>710</v>
      </c>
      <c r="I65" s="52">
        <v>286</v>
      </c>
      <c r="J65" s="52">
        <v>291</v>
      </c>
      <c r="K65" s="52">
        <v>774</v>
      </c>
      <c r="L65" s="52">
        <v>1517</v>
      </c>
      <c r="M65" s="52">
        <v>2040</v>
      </c>
      <c r="N65" s="52">
        <v>1945</v>
      </c>
      <c r="O65" s="52">
        <v>2623</v>
      </c>
      <c r="P65" s="52">
        <v>1563</v>
      </c>
      <c r="Q65" s="52">
        <v>631</v>
      </c>
      <c r="R65" s="52">
        <v>191</v>
      </c>
      <c r="S65" s="52">
        <v>209</v>
      </c>
      <c r="T65" s="52">
        <v>76</v>
      </c>
      <c r="U65" s="52">
        <v>63</v>
      </c>
      <c r="V65" s="52">
        <v>65</v>
      </c>
      <c r="W65" s="52">
        <v>313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10573</v>
      </c>
      <c r="D69" s="52">
        <f t="shared" si="6"/>
        <v>8377</v>
      </c>
      <c r="E69" s="52">
        <f t="shared" si="6"/>
        <v>7385</v>
      </c>
      <c r="F69" s="52">
        <f t="shared" si="6"/>
        <v>7289</v>
      </c>
      <c r="G69" s="52">
        <f t="shared" si="6"/>
        <v>8227</v>
      </c>
      <c r="H69" s="52">
        <f t="shared" si="6"/>
        <v>9198</v>
      </c>
      <c r="I69" s="52">
        <f t="shared" si="6"/>
        <v>3088</v>
      </c>
      <c r="J69" s="52">
        <f t="shared" si="6"/>
        <v>2687</v>
      </c>
      <c r="K69" s="52">
        <f t="shared" si="6"/>
        <v>1414</v>
      </c>
      <c r="L69" s="52">
        <f t="shared" si="6"/>
        <v>95</v>
      </c>
      <c r="M69" s="52">
        <f t="shared" si="6"/>
        <v>2741</v>
      </c>
      <c r="N69" s="52">
        <f t="shared" si="6"/>
        <v>2055</v>
      </c>
      <c r="O69" s="52">
        <f t="shared" si="6"/>
        <v>5987</v>
      </c>
      <c r="P69" s="52">
        <f t="shared" si="6"/>
        <v>1043</v>
      </c>
      <c r="Q69" s="52">
        <f t="shared" si="6"/>
        <v>1769</v>
      </c>
      <c r="R69" s="52">
        <f t="shared" ref="R69:V69" si="7">R41-R55</f>
        <v>493</v>
      </c>
      <c r="S69" s="52">
        <f t="shared" si="7"/>
        <v>839</v>
      </c>
      <c r="T69" s="52">
        <f t="shared" si="7"/>
        <v>200</v>
      </c>
      <c r="U69" s="52">
        <f t="shared" si="7"/>
        <v>1804</v>
      </c>
      <c r="V69" s="52">
        <f t="shared" si="7"/>
        <v>3167</v>
      </c>
      <c r="W69" s="52">
        <f t="shared" ref="W69" si="8">W41-W55</f>
        <v>2532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2029</v>
      </c>
      <c r="E70" s="52">
        <f t="shared" si="9"/>
        <v>510</v>
      </c>
      <c r="F70" s="52">
        <f t="shared" si="9"/>
        <v>174</v>
      </c>
      <c r="G70" s="52">
        <f t="shared" si="9"/>
        <v>633</v>
      </c>
      <c r="H70" s="52">
        <f t="shared" si="9"/>
        <v>653</v>
      </c>
      <c r="I70" s="52">
        <f t="shared" si="9"/>
        <v>542</v>
      </c>
      <c r="J70" s="52">
        <f t="shared" si="9"/>
        <v>483</v>
      </c>
      <c r="K70" s="52">
        <f t="shared" si="9"/>
        <v>4012</v>
      </c>
      <c r="L70" s="52">
        <f t="shared" si="9"/>
        <v>3327</v>
      </c>
      <c r="M70" s="52">
        <f t="shared" si="9"/>
        <v>1609</v>
      </c>
      <c r="N70" s="52">
        <f t="shared" si="9"/>
        <v>3716</v>
      </c>
      <c r="O70" s="52">
        <f t="shared" si="9"/>
        <v>73</v>
      </c>
      <c r="P70" s="52">
        <f t="shared" si="9"/>
        <v>400</v>
      </c>
      <c r="Q70" s="52">
        <f t="shared" si="9"/>
        <v>823</v>
      </c>
      <c r="R70" s="52">
        <f t="shared" ref="R70:V70" si="10">R42-R56</f>
        <v>463</v>
      </c>
      <c r="S70" s="52">
        <f t="shared" si="10"/>
        <v>795</v>
      </c>
      <c r="T70" s="52">
        <f t="shared" si="10"/>
        <v>120</v>
      </c>
      <c r="U70" s="52">
        <f t="shared" si="10"/>
        <v>391</v>
      </c>
      <c r="V70" s="52">
        <f t="shared" si="10"/>
        <v>827</v>
      </c>
      <c r="W70" s="52">
        <f t="shared" ref="W70" si="11">W42-W56</f>
        <v>18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8523</v>
      </c>
      <c r="D72" s="52">
        <v>6480</v>
      </c>
      <c r="E72" s="52">
        <v>5180</v>
      </c>
      <c r="F72" s="52">
        <v>5600</v>
      </c>
      <c r="G72" s="52">
        <v>7104</v>
      </c>
      <c r="H72" s="52">
        <v>8348</v>
      </c>
      <c r="I72" s="52">
        <v>3413</v>
      </c>
      <c r="J72" s="52">
        <v>2861</v>
      </c>
      <c r="K72" s="52">
        <v>4140</v>
      </c>
      <c r="L72" s="52">
        <v>2108</v>
      </c>
      <c r="M72" s="52">
        <v>3016</v>
      </c>
      <c r="N72" s="52">
        <v>4884</v>
      </c>
      <c r="O72" s="52">
        <v>3840</v>
      </c>
      <c r="P72" s="52">
        <v>1247</v>
      </c>
      <c r="Q72" s="52">
        <v>2024</v>
      </c>
      <c r="R72" s="52">
        <v>746</v>
      </c>
      <c r="S72" s="52">
        <v>1458</v>
      </c>
      <c r="T72" s="52">
        <v>230</v>
      </c>
      <c r="U72" s="52">
        <v>1612</v>
      </c>
      <c r="V72" s="52">
        <v>2883</v>
      </c>
      <c r="W72" s="52">
        <v>1906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2050</v>
      </c>
      <c r="D73" s="36">
        <v>3925</v>
      </c>
      <c r="E73" s="36">
        <v>2714</v>
      </c>
      <c r="F73" s="36">
        <v>1864</v>
      </c>
      <c r="G73" s="36">
        <v>1758</v>
      </c>
      <c r="H73" s="36">
        <v>1495</v>
      </c>
      <c r="I73" s="36">
        <v>221</v>
      </c>
      <c r="J73" s="36">
        <v>314</v>
      </c>
      <c r="K73" s="36">
        <v>1288</v>
      </c>
      <c r="L73" s="36">
        <v>1305</v>
      </c>
      <c r="M73" s="36">
        <v>1339</v>
      </c>
      <c r="N73" s="36">
        <v>890</v>
      </c>
      <c r="O73" s="36">
        <v>1483</v>
      </c>
      <c r="P73" s="36">
        <v>709</v>
      </c>
      <c r="Q73" s="36">
        <v>776</v>
      </c>
      <c r="R73" s="36">
        <v>200</v>
      </c>
      <c r="S73" s="36">
        <v>169</v>
      </c>
      <c r="T73" s="36">
        <v>73</v>
      </c>
      <c r="U73" s="36">
        <v>543</v>
      </c>
      <c r="V73" s="36">
        <v>1023</v>
      </c>
      <c r="W73" s="36">
        <v>593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31</v>
      </c>
      <c r="I79" s="52">
        <f>RES_hhdet_numvin!I26</f>
        <v>280</v>
      </c>
      <c r="J79" s="52">
        <f>RES_hhdet_numvin!J26</f>
        <v>624</v>
      </c>
      <c r="K79" s="52">
        <f>RES_hhdet_numvin!K26</f>
        <v>1497</v>
      </c>
      <c r="L79" s="52">
        <f>RES_hhdet_numvin!L26</f>
        <v>951</v>
      </c>
      <c r="M79" s="52">
        <f>RES_hhdet_numvin!M26</f>
        <v>2211</v>
      </c>
      <c r="N79" s="52">
        <f>RES_hhdet_numvin!N26</f>
        <v>3142</v>
      </c>
      <c r="O79" s="52">
        <f>RES_hhdet_numvin!O26</f>
        <v>3084</v>
      </c>
      <c r="P79" s="52">
        <f>RES_hhdet_numvin!P26</f>
        <v>405</v>
      </c>
      <c r="Q79" s="52">
        <f>RES_hhdet_numvin!Q26</f>
        <v>178</v>
      </c>
      <c r="R79" s="52">
        <f>RES_hhdet_numvin!R26</f>
        <v>0</v>
      </c>
      <c r="S79" s="52">
        <f>RES_hhdet_numvin!S26</f>
        <v>3</v>
      </c>
      <c r="T79" s="52">
        <f>RES_hhdet_numvin!T26</f>
        <v>0</v>
      </c>
      <c r="U79" s="52">
        <f>RES_hhdet_numvin!U26</f>
        <v>0</v>
      </c>
      <c r="V79" s="52">
        <f>RES_hhdet_numvin!V26</f>
        <v>239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504</v>
      </c>
      <c r="Q82" s="138">
        <f>RES_hhdet_numvin!Q29</f>
        <v>364</v>
      </c>
      <c r="R82" s="138">
        <f>RES_hhdet_numvin!R29</f>
        <v>141</v>
      </c>
      <c r="S82" s="138">
        <f>RES_hhdet_numvin!S29</f>
        <v>177</v>
      </c>
      <c r="T82" s="138">
        <f>RES_hhdet_numvin!T29</f>
        <v>73</v>
      </c>
      <c r="U82" s="138">
        <f>RES_hhdet_numvin!U29</f>
        <v>63</v>
      </c>
      <c r="V82" s="138">
        <f>RES_hhdet_numvin!V29</f>
        <v>78</v>
      </c>
      <c r="W82" s="138">
        <f>RES_hhdet_numvin!W29</f>
        <v>313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473</v>
      </c>
      <c r="Q88" s="138">
        <f>RES_hhdet_numvin!Q35</f>
        <v>924</v>
      </c>
      <c r="R88" s="138">
        <f>RES_hhdet_numvin!R35</f>
        <v>303</v>
      </c>
      <c r="S88" s="138">
        <f>RES_hhdet_numvin!S35</f>
        <v>594</v>
      </c>
      <c r="T88" s="138">
        <f>RES_hhdet_numvin!T35</f>
        <v>188</v>
      </c>
      <c r="U88" s="138">
        <f>RES_hhdet_numvin!U35</f>
        <v>1734</v>
      </c>
      <c r="V88" s="138">
        <f>RES_hhdet_numvin!V35</f>
        <v>3147</v>
      </c>
      <c r="W88" s="138">
        <f>RES_hhdet_numvin!W35</f>
        <v>2532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183</v>
      </c>
      <c r="Q89" s="138">
        <f>RES_hhdet_numvin!Q36</f>
        <v>428</v>
      </c>
      <c r="R89" s="138">
        <f>RES_hhdet_numvin!R36</f>
        <v>277</v>
      </c>
      <c r="S89" s="138">
        <f>RES_hhdet_numvin!S36</f>
        <v>551</v>
      </c>
      <c r="T89" s="138">
        <f>RES_hhdet_numvin!T36</f>
        <v>110</v>
      </c>
      <c r="U89" s="138">
        <f>RES_hhdet_numvin!U36</f>
        <v>369</v>
      </c>
      <c r="V89" s="138">
        <f>RES_hhdet_numvin!V36</f>
        <v>814</v>
      </c>
      <c r="W89" s="138">
        <f>RES_hhdet_numvin!W36</f>
        <v>18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502</v>
      </c>
      <c r="Q93" s="138">
        <f>RES_hhdet_numvin!Q40</f>
        <v>1041</v>
      </c>
      <c r="R93" s="138">
        <f>RES_hhdet_numvin!R40</f>
        <v>452</v>
      </c>
      <c r="S93" s="138">
        <f>RES_hhdet_numvin!S40</f>
        <v>1020</v>
      </c>
      <c r="T93" s="138">
        <f>RES_hhdet_numvin!T40</f>
        <v>212</v>
      </c>
      <c r="U93" s="138">
        <f>RES_hhdet_numvin!U40</f>
        <v>1534</v>
      </c>
      <c r="V93" s="138">
        <f>RES_hhdet_numvin!V40</f>
        <v>2839</v>
      </c>
      <c r="W93" s="138">
        <f>RES_hhdet_numvin!W40</f>
        <v>1906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287</v>
      </c>
      <c r="Q94" s="39">
        <f>RES_hhdet_numvin!Q41</f>
        <v>418</v>
      </c>
      <c r="R94" s="39">
        <f>RES_hhdet_numvin!R41</f>
        <v>122</v>
      </c>
      <c r="S94" s="39">
        <f>RES_hhdet_numvin!S41</f>
        <v>120</v>
      </c>
      <c r="T94" s="39">
        <f>RES_hhdet_numvin!T41</f>
        <v>69</v>
      </c>
      <c r="U94" s="39">
        <f>RES_hhdet_numvin!U41</f>
        <v>519</v>
      </c>
      <c r="V94" s="39">
        <f>RES_hhdet_numvin!V41</f>
        <v>1011</v>
      </c>
      <c r="W94" s="39">
        <f>RES_hhdet_numvin!W41</f>
        <v>593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26.211144748075775</v>
      </c>
      <c r="C98" s="117">
        <f t="shared" si="12"/>
        <v>24.067073968910833</v>
      </c>
      <c r="D98" s="117">
        <f t="shared" si="12"/>
        <v>26.76350690686872</v>
      </c>
      <c r="E98" s="117">
        <f t="shared" si="12"/>
        <v>26.832001782052654</v>
      </c>
      <c r="F98" s="117">
        <f t="shared" si="12"/>
        <v>24.801073737874443</v>
      </c>
      <c r="G98" s="117">
        <f t="shared" si="12"/>
        <v>22.817602847045901</v>
      </c>
      <c r="H98" s="117">
        <f t="shared" si="12"/>
        <v>20.835170996146712</v>
      </c>
      <c r="I98" s="117">
        <f t="shared" si="12"/>
        <v>17.741358988217009</v>
      </c>
      <c r="J98" s="117">
        <f t="shared" si="12"/>
        <v>15.642370763623475</v>
      </c>
      <c r="K98" s="117">
        <f t="shared" si="12"/>
        <v>12.749052773052094</v>
      </c>
      <c r="L98" s="117">
        <f t="shared" si="12"/>
        <v>12.170789449971238</v>
      </c>
      <c r="M98" s="117">
        <f t="shared" si="12"/>
        <v>11.261708495583301</v>
      </c>
      <c r="N98" s="117">
        <f t="shared" si="12"/>
        <v>11.688991171977905</v>
      </c>
      <c r="O98" s="117">
        <f t="shared" si="12"/>
        <v>12.535248253343877</v>
      </c>
      <c r="P98" s="117">
        <f t="shared" si="12"/>
        <v>12.044484098314376</v>
      </c>
      <c r="Q98" s="117">
        <f t="shared" si="12"/>
        <v>13.493735377724523</v>
      </c>
      <c r="R98" s="117">
        <f t="shared" ref="R98:V98" si="13">R99+R102+R104+R113</f>
        <v>10.028281844349902</v>
      </c>
      <c r="S98" s="117">
        <f t="shared" si="13"/>
        <v>10.660890609739319</v>
      </c>
      <c r="T98" s="117">
        <f t="shared" si="13"/>
        <v>4.9907346544500637</v>
      </c>
      <c r="U98" s="117">
        <f t="shared" si="13"/>
        <v>5.5014231886829155</v>
      </c>
      <c r="V98" s="117">
        <f t="shared" si="13"/>
        <v>5.983898679080955</v>
      </c>
      <c r="W98" s="117">
        <f t="shared" ref="W98" si="14">W99+W102+W104+W113</f>
        <v>4.4807334037827529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4.0815889089122113</v>
      </c>
      <c r="C99" s="122">
        <f t="shared" si="15"/>
        <v>4.2895525348583332</v>
      </c>
      <c r="D99" s="122">
        <f t="shared" si="15"/>
        <v>5.9269010186675528</v>
      </c>
      <c r="E99" s="122">
        <f t="shared" si="15"/>
        <v>7.0047276613240781</v>
      </c>
      <c r="F99" s="122">
        <f t="shared" si="15"/>
        <v>5.5293935085757262</v>
      </c>
      <c r="G99" s="122">
        <f t="shared" si="15"/>
        <v>5.3516187755686637</v>
      </c>
      <c r="H99" s="122">
        <f t="shared" si="15"/>
        <v>5.3176301179055745</v>
      </c>
      <c r="I99" s="122">
        <f t="shared" si="15"/>
        <v>4.4424453479433774</v>
      </c>
      <c r="J99" s="122">
        <f t="shared" si="15"/>
        <v>3.7387983290410278</v>
      </c>
      <c r="K99" s="122">
        <f t="shared" si="15"/>
        <v>3.8038361924933799</v>
      </c>
      <c r="L99" s="122">
        <f t="shared" si="15"/>
        <v>3.4244073374181272</v>
      </c>
      <c r="M99" s="122">
        <f t="shared" si="15"/>
        <v>3.0808693559578102</v>
      </c>
      <c r="N99" s="122">
        <f t="shared" si="15"/>
        <v>3.8782357220156656</v>
      </c>
      <c r="O99" s="122">
        <f t="shared" si="15"/>
        <v>4.0822790253093917</v>
      </c>
      <c r="P99" s="122">
        <f t="shared" si="15"/>
        <v>3.7716451227696708</v>
      </c>
      <c r="Q99" s="122">
        <f t="shared" si="15"/>
        <v>5.1069642953331931</v>
      </c>
      <c r="R99" s="122">
        <f t="shared" ref="R99:V99" si="16">SUM(R100:R101)</f>
        <v>3.0091249261672131</v>
      </c>
      <c r="S99" s="122">
        <f t="shared" si="16"/>
        <v>4.8590743159899343</v>
      </c>
      <c r="T99" s="122">
        <f t="shared" si="16"/>
        <v>0.87801023475047824</v>
      </c>
      <c r="U99" s="122">
        <f t="shared" si="16"/>
        <v>2.026623329694921</v>
      </c>
      <c r="V99" s="122">
        <f t="shared" si="16"/>
        <v>2.8082640389046514</v>
      </c>
      <c r="W99" s="122">
        <f t="shared" ref="W99" si="17">SUM(W100:W101)</f>
        <v>2.0827501182963259</v>
      </c>
      <c r="DA99" s="130" t="s">
        <v>1592</v>
      </c>
    </row>
    <row r="100" spans="1:105" ht="12" customHeight="1" x14ac:dyDescent="0.25">
      <c r="A100" s="97" t="s">
        <v>74</v>
      </c>
      <c r="B100" s="98">
        <v>4.0467710572394697</v>
      </c>
      <c r="C100" s="98">
        <v>4.256306448319858</v>
      </c>
      <c r="D100" s="98">
        <v>5.8747077699423187</v>
      </c>
      <c r="E100" s="98">
        <v>6.9525548932025032</v>
      </c>
      <c r="F100" s="98">
        <v>5.4778442175382676</v>
      </c>
      <c r="G100" s="98">
        <v>5.3017486527353093</v>
      </c>
      <c r="H100" s="98">
        <v>5.2713410304100377</v>
      </c>
      <c r="I100" s="98">
        <v>4.404665201565507</v>
      </c>
      <c r="J100" s="98">
        <v>3.7055228739780972</v>
      </c>
      <c r="K100" s="98">
        <v>3.7696160948736868</v>
      </c>
      <c r="L100" s="98">
        <v>3.3910316259246795</v>
      </c>
      <c r="M100" s="98">
        <v>3.0504831592978414</v>
      </c>
      <c r="N100" s="98">
        <v>3.8480963361615834</v>
      </c>
      <c r="O100" s="98">
        <v>4.041168315618914</v>
      </c>
      <c r="P100" s="98">
        <v>3.7342148090742202</v>
      </c>
      <c r="Q100" s="98">
        <v>5.055106525269891</v>
      </c>
      <c r="R100" s="98">
        <v>2.9785420846469863</v>
      </c>
      <c r="S100" s="98">
        <v>4.805713193847323</v>
      </c>
      <c r="T100" s="98">
        <v>0.86684818954810539</v>
      </c>
      <c r="U100" s="98">
        <v>2.0029043661029848</v>
      </c>
      <c r="V100" s="98">
        <v>2.7764020254132049</v>
      </c>
      <c r="W100" s="98">
        <v>2.0589758287952611</v>
      </c>
      <c r="DA100" s="63" t="s">
        <v>1593</v>
      </c>
    </row>
    <row r="101" spans="1:105" ht="12" customHeight="1" x14ac:dyDescent="0.25">
      <c r="A101" s="97" t="s">
        <v>53</v>
      </c>
      <c r="B101" s="98">
        <v>3.481785167274188E-2</v>
      </c>
      <c r="C101" s="98">
        <v>3.3246086538475425E-2</v>
      </c>
      <c r="D101" s="98">
        <v>5.2193248725234322E-2</v>
      </c>
      <c r="E101" s="98">
        <v>5.2172768121575265E-2</v>
      </c>
      <c r="F101" s="98">
        <v>5.1549291037458506E-2</v>
      </c>
      <c r="G101" s="98">
        <v>4.987012283335427E-2</v>
      </c>
      <c r="H101" s="98">
        <v>4.6289087495537042E-2</v>
      </c>
      <c r="I101" s="98">
        <v>3.7780146377870853E-2</v>
      </c>
      <c r="J101" s="98">
        <v>3.3275455062930719E-2</v>
      </c>
      <c r="K101" s="98">
        <v>3.4220097619693211E-2</v>
      </c>
      <c r="L101" s="98">
        <v>3.3375711493447459E-2</v>
      </c>
      <c r="M101" s="98">
        <v>3.0386196659968875E-2</v>
      </c>
      <c r="N101" s="98">
        <v>3.0139385854082205E-2</v>
      </c>
      <c r="O101" s="98">
        <v>4.1110709690477906E-2</v>
      </c>
      <c r="P101" s="98">
        <v>3.7430313695450745E-2</v>
      </c>
      <c r="Q101" s="98">
        <v>5.1857770063301924E-2</v>
      </c>
      <c r="R101" s="98">
        <v>3.0582841520226653E-2</v>
      </c>
      <c r="S101" s="98">
        <v>5.3361122142610962E-2</v>
      </c>
      <c r="T101" s="98">
        <v>1.1162045202372853E-2</v>
      </c>
      <c r="U101" s="98">
        <v>2.3718963591936048E-2</v>
      </c>
      <c r="V101" s="98">
        <v>3.1862013491446566E-2</v>
      </c>
      <c r="W101" s="98">
        <v>2.3774289501064996E-2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1.9756534492398452</v>
      </c>
      <c r="C102" s="122">
        <f t="shared" si="18"/>
        <v>2.5981029558067354</v>
      </c>
      <c r="D102" s="122">
        <f t="shared" si="18"/>
        <v>2.1582983819956514</v>
      </c>
      <c r="E102" s="122">
        <f t="shared" si="18"/>
        <v>3.235948044541094</v>
      </c>
      <c r="F102" s="122">
        <f t="shared" si="18"/>
        <v>1.625966122545238</v>
      </c>
      <c r="G102" s="122">
        <f t="shared" si="18"/>
        <v>1.4352732685265006</v>
      </c>
      <c r="H102" s="122">
        <f t="shared" si="18"/>
        <v>1.6500769205110799</v>
      </c>
      <c r="I102" s="122">
        <f t="shared" si="18"/>
        <v>1.4280799798804582</v>
      </c>
      <c r="J102" s="122">
        <f t="shared" si="18"/>
        <v>0.97563825803656579</v>
      </c>
      <c r="K102" s="122">
        <f t="shared" si="18"/>
        <v>0.74071977501108688</v>
      </c>
      <c r="L102" s="122">
        <f t="shared" si="18"/>
        <v>0.56423670554888339</v>
      </c>
      <c r="M102" s="122">
        <f t="shared" si="18"/>
        <v>0.69045394131848414</v>
      </c>
      <c r="N102" s="122">
        <f t="shared" si="18"/>
        <v>1.3231035466725964</v>
      </c>
      <c r="O102" s="122">
        <f t="shared" si="18"/>
        <v>1.0446037325743507</v>
      </c>
      <c r="P102" s="122">
        <f t="shared" si="18"/>
        <v>1.2299770943687567</v>
      </c>
      <c r="Q102" s="122">
        <f t="shared" si="18"/>
        <v>1.1746054040210936</v>
      </c>
      <c r="R102" s="122">
        <f t="shared" si="18"/>
        <v>1.0520955083610359</v>
      </c>
      <c r="S102" s="122">
        <f t="shared" si="18"/>
        <v>1.2000445640616944</v>
      </c>
      <c r="T102" s="122">
        <f t="shared" si="18"/>
        <v>0.71716122170464858</v>
      </c>
      <c r="U102" s="122">
        <f t="shared" si="18"/>
        <v>0.56964670919316829</v>
      </c>
      <c r="V102" s="122">
        <f t="shared" si="18"/>
        <v>0.3892549635864575</v>
      </c>
      <c r="W102" s="122">
        <f t="shared" si="18"/>
        <v>0.29556124314264293</v>
      </c>
      <c r="DA102" s="130" t="s">
        <v>1595</v>
      </c>
    </row>
    <row r="103" spans="1:105" ht="12" customHeight="1" x14ac:dyDescent="0.25">
      <c r="A103" s="97" t="s">
        <v>53</v>
      </c>
      <c r="B103" s="98">
        <v>1.9756534492398452</v>
      </c>
      <c r="C103" s="98">
        <v>2.5981029558067354</v>
      </c>
      <c r="D103" s="98">
        <v>2.1582983819956514</v>
      </c>
      <c r="E103" s="98">
        <v>3.235948044541094</v>
      </c>
      <c r="F103" s="98">
        <v>1.625966122545238</v>
      </c>
      <c r="G103" s="98">
        <v>1.4352732685265006</v>
      </c>
      <c r="H103" s="98">
        <v>1.6500769205110799</v>
      </c>
      <c r="I103" s="98">
        <v>1.4280799798804582</v>
      </c>
      <c r="J103" s="98">
        <v>0.97563825803656579</v>
      </c>
      <c r="K103" s="98">
        <v>0.74071977501108688</v>
      </c>
      <c r="L103" s="98">
        <v>0.56423670554888339</v>
      </c>
      <c r="M103" s="98">
        <v>0.69045394131848414</v>
      </c>
      <c r="N103" s="98">
        <v>1.3231035466725964</v>
      </c>
      <c r="O103" s="98">
        <v>1.0446037325743507</v>
      </c>
      <c r="P103" s="98">
        <v>1.2299770943687567</v>
      </c>
      <c r="Q103" s="98">
        <v>1.1746054040210936</v>
      </c>
      <c r="R103" s="98">
        <v>1.0520955083610359</v>
      </c>
      <c r="S103" s="98">
        <v>1.2000445640616944</v>
      </c>
      <c r="T103" s="98">
        <v>0.71716122170464858</v>
      </c>
      <c r="U103" s="98">
        <v>0.56964670919316829</v>
      </c>
      <c r="V103" s="98">
        <v>0.3892549635864575</v>
      </c>
      <c r="W103" s="98">
        <v>0.29556124314264293</v>
      </c>
      <c r="DA103" s="63" t="s">
        <v>1596</v>
      </c>
    </row>
    <row r="104" spans="1:105" ht="12" customHeight="1" x14ac:dyDescent="0.25">
      <c r="A104" s="121" t="s">
        <v>55</v>
      </c>
      <c r="B104" s="122">
        <v>11.346725943446856</v>
      </c>
      <c r="C104" s="122">
        <v>9.2726083070897776</v>
      </c>
      <c r="D104" s="122">
        <v>10.937496578109071</v>
      </c>
      <c r="E104" s="122">
        <v>9.8643245651451608</v>
      </c>
      <c r="F104" s="122">
        <v>10.744689375418513</v>
      </c>
      <c r="G104" s="122">
        <v>9.9544698203623447</v>
      </c>
      <c r="H104" s="122">
        <v>9.0482855734442378</v>
      </c>
      <c r="I104" s="122">
        <v>7.8757433462394104</v>
      </c>
      <c r="J104" s="122">
        <v>6.941903800249019</v>
      </c>
      <c r="K104" s="122">
        <v>4.3053237393559511</v>
      </c>
      <c r="L104" s="122">
        <v>4.6950619187222076</v>
      </c>
      <c r="M104" s="122">
        <v>4.3806585654780879</v>
      </c>
      <c r="N104" s="122">
        <v>3.6124894750084153</v>
      </c>
      <c r="O104" s="122">
        <v>4.0759047372279156</v>
      </c>
      <c r="P104" s="122">
        <v>3.968547320493363</v>
      </c>
      <c r="Q104" s="122">
        <v>4.0455397490482525</v>
      </c>
      <c r="R104" s="122">
        <v>3.262611209630931</v>
      </c>
      <c r="S104" s="122">
        <v>2.8482052764212953</v>
      </c>
      <c r="T104" s="122">
        <v>2.2364155225418223</v>
      </c>
      <c r="U104" s="122">
        <v>1.9609729485101781</v>
      </c>
      <c r="V104" s="122">
        <v>1.8775560144354837</v>
      </c>
      <c r="W104" s="122">
        <v>1.3382331397832232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11.346725943446856</v>
      </c>
      <c r="C109" s="101">
        <v>9.2726083070897776</v>
      </c>
      <c r="D109" s="101">
        <v>10.757423051188873</v>
      </c>
      <c r="E109" s="101">
        <v>9.6490240588938789</v>
      </c>
      <c r="F109" s="101">
        <v>10.472099207355869</v>
      </c>
      <c r="G109" s="101">
        <v>9.6225564709016993</v>
      </c>
      <c r="H109" s="101">
        <v>8.6615275957236708</v>
      </c>
      <c r="I109" s="101">
        <v>7.4709588206437489</v>
      </c>
      <c r="J109" s="101">
        <v>6.550816950580022</v>
      </c>
      <c r="K109" s="101">
        <v>3.6510416073370346</v>
      </c>
      <c r="L109" s="101">
        <v>3.7517923819536256</v>
      </c>
      <c r="M109" s="101">
        <v>3.2437027350148013</v>
      </c>
      <c r="N109" s="101">
        <v>2.2720598968008736</v>
      </c>
      <c r="O109" s="101">
        <v>2.7892822644952178</v>
      </c>
      <c r="P109" s="101">
        <v>2.7259745995741076</v>
      </c>
      <c r="Q109" s="101">
        <v>2.7959201032079428</v>
      </c>
      <c r="R109" s="101">
        <v>2.2919853408589494</v>
      </c>
      <c r="S109" s="101">
        <v>2.0689094238275665</v>
      </c>
      <c r="T109" s="101">
        <v>1.6598235316014234</v>
      </c>
      <c r="U109" s="101">
        <v>1.5256562649646921</v>
      </c>
      <c r="V109" s="101">
        <v>1.5808569360163445</v>
      </c>
      <c r="W109" s="101">
        <v>1.1152361475424155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0.18007352692019915</v>
      </c>
      <c r="E110" s="104">
        <v>0.21530050625128194</v>
      </c>
      <c r="F110" s="104">
        <v>0.27259016806264391</v>
      </c>
      <c r="G110" s="104">
        <v>0.33191334946064488</v>
      </c>
      <c r="H110" s="104">
        <v>0.38675797772056664</v>
      </c>
      <c r="I110" s="104">
        <v>0.40478452559566158</v>
      </c>
      <c r="J110" s="104">
        <v>0.39108684966899737</v>
      </c>
      <c r="K110" s="104">
        <v>0.65428213201891627</v>
      </c>
      <c r="L110" s="104">
        <v>0.94326953676858216</v>
      </c>
      <c r="M110" s="104">
        <v>1.1369558304632861</v>
      </c>
      <c r="N110" s="104">
        <v>1.3404295782075417</v>
      </c>
      <c r="O110" s="104">
        <v>1.2866224727326976</v>
      </c>
      <c r="P110" s="104">
        <v>1.2425727209192554</v>
      </c>
      <c r="Q110" s="104">
        <v>1.2496196458403099</v>
      </c>
      <c r="R110" s="104">
        <v>0.97062586877198176</v>
      </c>
      <c r="S110" s="104">
        <v>0.77929585259372869</v>
      </c>
      <c r="T110" s="104">
        <v>0.5765919909403987</v>
      </c>
      <c r="U110" s="104">
        <v>0.43531668354548608</v>
      </c>
      <c r="V110" s="104">
        <v>0.29669907841913923</v>
      </c>
      <c r="W110" s="104">
        <v>0.22299699224080777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5.1051829765307644E-2</v>
      </c>
      <c r="E111" s="98">
        <v>6.0961530672978506E-2</v>
      </c>
      <c r="F111" s="98">
        <v>7.706377972957619E-2</v>
      </c>
      <c r="G111" s="98">
        <v>9.3930814633208293E-2</v>
      </c>
      <c r="H111" s="98">
        <v>0.10915623703631377</v>
      </c>
      <c r="I111" s="98">
        <v>0.11375020888274189</v>
      </c>
      <c r="J111" s="98">
        <v>0.10990640517842171</v>
      </c>
      <c r="K111" s="98">
        <v>0.39220114579801085</v>
      </c>
      <c r="L111" s="98">
        <v>0.16509638190742981</v>
      </c>
      <c r="M111" s="98">
        <v>0.31611227655421748</v>
      </c>
      <c r="N111" s="98">
        <v>0.37093096994598801</v>
      </c>
      <c r="O111" s="98">
        <v>0.27054380957530588</v>
      </c>
      <c r="P111" s="98">
        <v>0.20484993998425308</v>
      </c>
      <c r="Q111" s="98">
        <v>0.23978635245434329</v>
      </c>
      <c r="R111" s="98">
        <v>0.15775274106164935</v>
      </c>
      <c r="S111" s="98">
        <v>0.16018394065450639</v>
      </c>
      <c r="T111" s="98">
        <v>0.2090208672125502</v>
      </c>
      <c r="U111" s="98">
        <v>0.13973190022037996</v>
      </c>
      <c r="V111" s="98">
        <v>6.3246923710746E-2</v>
      </c>
      <c r="W111" s="98">
        <v>5.4346065812522971E-2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0.12902169715489151</v>
      </c>
      <c r="E112" s="98">
        <v>0.15433897557830342</v>
      </c>
      <c r="F112" s="98">
        <v>0.19552638833306771</v>
      </c>
      <c r="G112" s="98">
        <v>0.23798253482743661</v>
      </c>
      <c r="H112" s="98">
        <v>0.27760174068425286</v>
      </c>
      <c r="I112" s="98">
        <v>0.29103431671291968</v>
      </c>
      <c r="J112" s="98">
        <v>0.28118044449057567</v>
      </c>
      <c r="K112" s="98">
        <v>0.26208098622090548</v>
      </c>
      <c r="L112" s="98">
        <v>0.77817315486115235</v>
      </c>
      <c r="M112" s="98">
        <v>0.8208435539090686</v>
      </c>
      <c r="N112" s="98">
        <v>0.96949860826155365</v>
      </c>
      <c r="O112" s="98">
        <v>1.0160786631573917</v>
      </c>
      <c r="P112" s="98">
        <v>1.0377227809350023</v>
      </c>
      <c r="Q112" s="98">
        <v>1.0098332933859666</v>
      </c>
      <c r="R112" s="98">
        <v>0.81287312771033238</v>
      </c>
      <c r="S112" s="98">
        <v>0.61911191193922233</v>
      </c>
      <c r="T112" s="98">
        <v>0.36757112372784856</v>
      </c>
      <c r="U112" s="98">
        <v>0.29558478332510613</v>
      </c>
      <c r="V112" s="98">
        <v>0.2334521547083932</v>
      </c>
      <c r="W112" s="98">
        <v>0.1686509264282848</v>
      </c>
      <c r="DA112" s="63" t="s">
        <v>1605</v>
      </c>
    </row>
    <row r="113" spans="1:105" ht="12" customHeight="1" x14ac:dyDescent="0.25">
      <c r="A113" s="121" t="s">
        <v>54</v>
      </c>
      <c r="B113" s="122">
        <v>8.8071764464768627</v>
      </c>
      <c r="C113" s="122">
        <v>7.9068101711559873</v>
      </c>
      <c r="D113" s="122">
        <v>7.7408109280964439</v>
      </c>
      <c r="E113" s="122">
        <v>6.7270015110423209</v>
      </c>
      <c r="F113" s="122">
        <v>6.9010247313349682</v>
      </c>
      <c r="G113" s="122">
        <v>6.0762409825883905</v>
      </c>
      <c r="H113" s="122">
        <v>4.8191783842858209</v>
      </c>
      <c r="I113" s="122">
        <v>3.9950903141537637</v>
      </c>
      <c r="J113" s="122">
        <v>3.9860303762968634</v>
      </c>
      <c r="K113" s="122">
        <v>3.8991730661916773</v>
      </c>
      <c r="L113" s="122">
        <v>3.487083488282019</v>
      </c>
      <c r="M113" s="122">
        <v>3.1097266328289179</v>
      </c>
      <c r="N113" s="122">
        <v>2.8751624282812287</v>
      </c>
      <c r="O113" s="122">
        <v>3.332460758232219</v>
      </c>
      <c r="P113" s="122">
        <v>3.0743145606825859</v>
      </c>
      <c r="Q113" s="122">
        <v>3.1666259293219849</v>
      </c>
      <c r="R113" s="122">
        <v>2.7044502001907214</v>
      </c>
      <c r="S113" s="122">
        <v>1.7535664532663937</v>
      </c>
      <c r="T113" s="122">
        <v>1.1591476754531147</v>
      </c>
      <c r="U113" s="122">
        <v>0.94418020128464786</v>
      </c>
      <c r="V113" s="122">
        <v>0.90882366215436228</v>
      </c>
      <c r="W113" s="122">
        <v>0.76418890256056038</v>
      </c>
      <c r="DA113" s="130" t="s">
        <v>1606</v>
      </c>
    </row>
    <row r="114" spans="1:105" ht="12" customHeight="1" x14ac:dyDescent="0.25">
      <c r="A114" s="97" t="s">
        <v>50</v>
      </c>
      <c r="B114" s="98">
        <v>7.2934481886324178</v>
      </c>
      <c r="C114" s="98">
        <v>6.9618152886046811</v>
      </c>
      <c r="D114" s="98">
        <v>6.3392987954264992</v>
      </c>
      <c r="E114" s="98">
        <v>5.262790613175107</v>
      </c>
      <c r="F114" s="98">
        <v>5.5336662147113946</v>
      </c>
      <c r="G114" s="98">
        <v>4.827746725177648</v>
      </c>
      <c r="H114" s="98">
        <v>3.7682225219520822</v>
      </c>
      <c r="I114" s="98">
        <v>3.1815654202697496</v>
      </c>
      <c r="J114" s="98">
        <v>3.3427270438405268</v>
      </c>
      <c r="K114" s="98">
        <v>3.3678647115381892</v>
      </c>
      <c r="L114" s="98">
        <v>2.818272521129646</v>
      </c>
      <c r="M114" s="98">
        <v>2.4615785929039462</v>
      </c>
      <c r="N114" s="98">
        <v>2.4949232084070854</v>
      </c>
      <c r="O114" s="98">
        <v>2.6920377092637886</v>
      </c>
      <c r="P114" s="98">
        <v>2.4481055550727131</v>
      </c>
      <c r="Q114" s="98">
        <v>2.4668866144911341</v>
      </c>
      <c r="R114" s="98">
        <v>1.938044079492294</v>
      </c>
      <c r="S114" s="98">
        <v>1.5058158523031715</v>
      </c>
      <c r="T114" s="98">
        <v>0.94351243919157857</v>
      </c>
      <c r="U114" s="98">
        <v>0.75228796333298031</v>
      </c>
      <c r="V114" s="98">
        <v>0.71260089306178165</v>
      </c>
      <c r="W114" s="98">
        <v>0.6216851046730798</v>
      </c>
      <c r="DA114" s="63" t="s">
        <v>1607</v>
      </c>
    </row>
    <row r="115" spans="1:105" ht="12" customHeight="1" x14ac:dyDescent="0.25">
      <c r="A115" s="109" t="s">
        <v>120</v>
      </c>
      <c r="B115" s="33">
        <v>1.5137282578444449</v>
      </c>
      <c r="C115" s="33">
        <v>0.94499488255130615</v>
      </c>
      <c r="D115" s="33">
        <v>1.4015121326699451</v>
      </c>
      <c r="E115" s="33">
        <v>1.4642108978672139</v>
      </c>
      <c r="F115" s="33">
        <v>1.3673585166235733</v>
      </c>
      <c r="G115" s="33">
        <v>1.2484942574107423</v>
      </c>
      <c r="H115" s="33">
        <v>1.0509558623337385</v>
      </c>
      <c r="I115" s="33">
        <v>0.81352489388401383</v>
      </c>
      <c r="J115" s="33">
        <v>0.64330333245633664</v>
      </c>
      <c r="K115" s="33">
        <v>0.53130835465348791</v>
      </c>
      <c r="L115" s="33">
        <v>0.66881096715237287</v>
      </c>
      <c r="M115" s="33">
        <v>0.64814803992497172</v>
      </c>
      <c r="N115" s="33">
        <v>0.38023921987414311</v>
      </c>
      <c r="O115" s="33">
        <v>0.64042304896843028</v>
      </c>
      <c r="P115" s="33">
        <v>0.62620900560987258</v>
      </c>
      <c r="Q115" s="33">
        <v>0.69973931483085083</v>
      </c>
      <c r="R115" s="33">
        <v>0.76640612069842728</v>
      </c>
      <c r="S115" s="33">
        <v>0.24775060096322216</v>
      </c>
      <c r="T115" s="33">
        <v>0.21563523626153605</v>
      </c>
      <c r="U115" s="33">
        <v>0.19189223795166752</v>
      </c>
      <c r="V115" s="33">
        <v>0.19622276909258063</v>
      </c>
      <c r="W115" s="33">
        <v>0.14250379788748058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16.455731766763371</v>
      </c>
      <c r="C117" s="117">
        <f t="shared" si="19"/>
        <v>16.604365211417509</v>
      </c>
      <c r="D117" s="117">
        <f t="shared" si="19"/>
        <v>17.550697487407774</v>
      </c>
      <c r="E117" s="117">
        <f t="shared" si="19"/>
        <v>19.546988723996726</v>
      </c>
      <c r="F117" s="117">
        <f t="shared" si="19"/>
        <v>16.061862234781106</v>
      </c>
      <c r="G117" s="117">
        <f t="shared" si="19"/>
        <v>14.843605301986594</v>
      </c>
      <c r="H117" s="117">
        <f t="shared" si="19"/>
        <v>14.430584821449678</v>
      </c>
      <c r="I117" s="117">
        <f t="shared" si="19"/>
        <v>12.517385029101511</v>
      </c>
      <c r="J117" s="117">
        <f t="shared" si="19"/>
        <v>10.539264826010776</v>
      </c>
      <c r="K117" s="117">
        <f t="shared" si="19"/>
        <v>8.5792800814442245</v>
      </c>
      <c r="L117" s="117">
        <f t="shared" si="19"/>
        <v>8.2869799231483725</v>
      </c>
      <c r="M117" s="117">
        <f t="shared" si="19"/>
        <v>8.3534848699526361</v>
      </c>
      <c r="N117" s="117">
        <f t="shared" si="19"/>
        <v>10.559680744439905</v>
      </c>
      <c r="O117" s="117">
        <f t="shared" si="19"/>
        <v>10.649644050266808</v>
      </c>
      <c r="P117" s="117">
        <f t="shared" si="19"/>
        <v>11.067160885387977</v>
      </c>
      <c r="Q117" s="117">
        <f t="shared" si="19"/>
        <v>11.728745072347156</v>
      </c>
      <c r="R117" s="117">
        <f t="shared" ref="R117:V117" si="20">R118+R121+R123+R132</f>
        <v>9.4645915923040889</v>
      </c>
      <c r="S117" s="117">
        <f t="shared" si="20"/>
        <v>10.091489636726457</v>
      </c>
      <c r="T117" s="117">
        <f t="shared" si="20"/>
        <v>5.4333813269708964</v>
      </c>
      <c r="U117" s="117">
        <f t="shared" si="20"/>
        <v>5.2188955262536876</v>
      </c>
      <c r="V117" s="117">
        <f t="shared" si="20"/>
        <v>4.9113438092925747</v>
      </c>
      <c r="W117" s="117">
        <f t="shared" ref="W117" si="21">W118+W121+W123+W132</f>
        <v>3.7927644445623576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1.6041885529118638</v>
      </c>
      <c r="C118" s="122">
        <f t="shared" si="22"/>
        <v>1.6965514173356726</v>
      </c>
      <c r="D118" s="122">
        <f t="shared" si="22"/>
        <v>2.3668180450875695</v>
      </c>
      <c r="E118" s="122">
        <f t="shared" si="22"/>
        <v>2.7996118794593738</v>
      </c>
      <c r="F118" s="122">
        <f t="shared" si="22"/>
        <v>2.2200696983521264</v>
      </c>
      <c r="G118" s="122">
        <f t="shared" si="22"/>
        <v>2.1541930080402492</v>
      </c>
      <c r="H118" s="122">
        <f t="shared" si="22"/>
        <v>2.1449218847272977</v>
      </c>
      <c r="I118" s="122">
        <f t="shared" si="22"/>
        <v>1.8018736004031635</v>
      </c>
      <c r="J118" s="122">
        <f t="shared" si="22"/>
        <v>1.5330569393152209</v>
      </c>
      <c r="K118" s="122">
        <f t="shared" si="22"/>
        <v>1.5938487124687966</v>
      </c>
      <c r="L118" s="122">
        <f t="shared" si="22"/>
        <v>1.4670974586848184</v>
      </c>
      <c r="M118" s="122">
        <f t="shared" si="22"/>
        <v>1.3756428892574406</v>
      </c>
      <c r="N118" s="122">
        <f t="shared" si="22"/>
        <v>1.8341707646554393</v>
      </c>
      <c r="O118" s="122">
        <f t="shared" si="22"/>
        <v>2.0583632561103222</v>
      </c>
      <c r="P118" s="122">
        <f t="shared" si="22"/>
        <v>1.9150165290766548</v>
      </c>
      <c r="Q118" s="122">
        <f t="shared" si="22"/>
        <v>2.6113891326464969</v>
      </c>
      <c r="R118" s="122">
        <f t="shared" ref="R118:V118" si="23">SUM(R119:R120)</f>
        <v>1.5491552674646194</v>
      </c>
      <c r="S118" s="122">
        <f t="shared" si="23"/>
        <v>2.5226118903614201</v>
      </c>
      <c r="T118" s="122">
        <f t="shared" si="23"/>
        <v>0.45903682582984934</v>
      </c>
      <c r="U118" s="122">
        <f t="shared" si="23"/>
        <v>1.0596275995536539</v>
      </c>
      <c r="V118" s="122">
        <f t="shared" si="23"/>
        <v>1.4722006250256046</v>
      </c>
      <c r="W118" s="122">
        <f t="shared" ref="W118" si="24">SUM(W119:W120)</f>
        <v>1.0927689667623626</v>
      </c>
      <c r="DA118" s="130" t="s">
        <v>1760</v>
      </c>
    </row>
    <row r="119" spans="1:105" ht="12" customHeight="1" x14ac:dyDescent="0.25">
      <c r="A119" s="97" t="s">
        <v>74</v>
      </c>
      <c r="B119" s="98">
        <v>1.5693707012391218</v>
      </c>
      <c r="C119" s="98">
        <v>1.6633053307971972</v>
      </c>
      <c r="D119" s="98">
        <v>2.3146247963623354</v>
      </c>
      <c r="E119" s="98">
        <v>2.7474391113377985</v>
      </c>
      <c r="F119" s="98">
        <v>2.1685204073146678</v>
      </c>
      <c r="G119" s="98">
        <v>2.1043228852068947</v>
      </c>
      <c r="H119" s="98">
        <v>2.0986327972317609</v>
      </c>
      <c r="I119" s="98">
        <v>1.7640934540252926</v>
      </c>
      <c r="J119" s="98">
        <v>1.4997814842522903</v>
      </c>
      <c r="K119" s="98">
        <v>1.5596286148491034</v>
      </c>
      <c r="L119" s="98">
        <v>1.433721747191371</v>
      </c>
      <c r="M119" s="98">
        <v>1.3452566925974718</v>
      </c>
      <c r="N119" s="98">
        <v>1.8040313788013571</v>
      </c>
      <c r="O119" s="98">
        <v>2.0172525464198445</v>
      </c>
      <c r="P119" s="98">
        <v>1.877586215381204</v>
      </c>
      <c r="Q119" s="98">
        <v>2.5595313625831948</v>
      </c>
      <c r="R119" s="98">
        <v>1.5185724259443927</v>
      </c>
      <c r="S119" s="98">
        <v>2.4692507682188092</v>
      </c>
      <c r="T119" s="98">
        <v>0.44787478062747649</v>
      </c>
      <c r="U119" s="98">
        <v>1.0359086359617178</v>
      </c>
      <c r="V119" s="98">
        <v>1.4403386115341581</v>
      </c>
      <c r="W119" s="98">
        <v>1.0689946772612975</v>
      </c>
      <c r="DA119" s="63" t="s">
        <v>1761</v>
      </c>
    </row>
    <row r="120" spans="1:105" ht="12" customHeight="1" x14ac:dyDescent="0.25">
      <c r="A120" s="97" t="s">
        <v>53</v>
      </c>
      <c r="B120" s="98">
        <v>3.481785167274188E-2</v>
      </c>
      <c r="C120" s="98">
        <v>3.3246086538475425E-2</v>
      </c>
      <c r="D120" s="98">
        <v>5.2193248725234322E-2</v>
      </c>
      <c r="E120" s="98">
        <v>5.2172768121575265E-2</v>
      </c>
      <c r="F120" s="98">
        <v>5.1549291037458506E-2</v>
      </c>
      <c r="G120" s="98">
        <v>4.987012283335427E-2</v>
      </c>
      <c r="H120" s="98">
        <v>4.6289087495537042E-2</v>
      </c>
      <c r="I120" s="98">
        <v>3.7780146377870853E-2</v>
      </c>
      <c r="J120" s="98">
        <v>3.3275455062930719E-2</v>
      </c>
      <c r="K120" s="98">
        <v>3.4220097619693211E-2</v>
      </c>
      <c r="L120" s="98">
        <v>3.3375711493447459E-2</v>
      </c>
      <c r="M120" s="98">
        <v>3.0386196659968875E-2</v>
      </c>
      <c r="N120" s="98">
        <v>3.0139385854082205E-2</v>
      </c>
      <c r="O120" s="98">
        <v>4.1110709690477906E-2</v>
      </c>
      <c r="P120" s="98">
        <v>3.7430313695450745E-2</v>
      </c>
      <c r="Q120" s="98">
        <v>5.1857770063301924E-2</v>
      </c>
      <c r="R120" s="98">
        <v>3.0582841520226653E-2</v>
      </c>
      <c r="S120" s="98">
        <v>5.3361122142610962E-2</v>
      </c>
      <c r="T120" s="98">
        <v>1.1162045202372853E-2</v>
      </c>
      <c r="U120" s="98">
        <v>2.3718963591936048E-2</v>
      </c>
      <c r="V120" s="98">
        <v>3.1862013491446566E-2</v>
      </c>
      <c r="W120" s="98">
        <v>2.3774289501064996E-2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3.6830826506896956</v>
      </c>
      <c r="C121" s="122">
        <f t="shared" si="25"/>
        <v>5.382232737713716</v>
      </c>
      <c r="D121" s="122">
        <f t="shared" si="25"/>
        <v>4.7246482591209995</v>
      </c>
      <c r="E121" s="122">
        <f t="shared" si="25"/>
        <v>7.3791220973959826</v>
      </c>
      <c r="F121" s="122">
        <f t="shared" si="25"/>
        <v>3.8670883064439425</v>
      </c>
      <c r="G121" s="122">
        <f t="shared" si="25"/>
        <v>3.5571129306843385</v>
      </c>
      <c r="H121" s="122">
        <f t="shared" si="25"/>
        <v>4.3187503143390256</v>
      </c>
      <c r="I121" s="122">
        <f t="shared" si="25"/>
        <v>3.862668214734891</v>
      </c>
      <c r="J121" s="122">
        <f t="shared" si="25"/>
        <v>2.683695520198925</v>
      </c>
      <c r="K121" s="122">
        <f t="shared" si="25"/>
        <v>2.1489780298925205</v>
      </c>
      <c r="L121" s="122">
        <f t="shared" si="25"/>
        <v>1.7487708775563611</v>
      </c>
      <c r="M121" s="122">
        <f t="shared" si="25"/>
        <v>2.26711576621231</v>
      </c>
      <c r="N121" s="122">
        <f t="shared" si="25"/>
        <v>4.5331973137797377</v>
      </c>
      <c r="O121" s="122">
        <f t="shared" si="25"/>
        <v>3.7616733792412962</v>
      </c>
      <c r="P121" s="122">
        <f t="shared" si="25"/>
        <v>4.5160565193505589</v>
      </c>
      <c r="Q121" s="122">
        <f t="shared" si="25"/>
        <v>4.3614912821725431</v>
      </c>
      <c r="R121" s="122">
        <f t="shared" si="25"/>
        <v>3.9427637804250484</v>
      </c>
      <c r="S121" s="122">
        <f t="shared" si="25"/>
        <v>4.5629966168517475</v>
      </c>
      <c r="T121" s="122">
        <f t="shared" si="25"/>
        <v>2.7818611257894137</v>
      </c>
      <c r="U121" s="122">
        <f t="shared" si="25"/>
        <v>2.2574234732391094</v>
      </c>
      <c r="V121" s="122">
        <f t="shared" si="25"/>
        <v>1.5808924477447737</v>
      </c>
      <c r="W121" s="122">
        <f t="shared" si="25"/>
        <v>1.2646041807569828</v>
      </c>
      <c r="DA121" s="130" t="s">
        <v>1763</v>
      </c>
    </row>
    <row r="122" spans="1:105" ht="12" customHeight="1" x14ac:dyDescent="0.25">
      <c r="A122" s="97" t="s">
        <v>53</v>
      </c>
      <c r="B122" s="98">
        <v>3.6830826506896956</v>
      </c>
      <c r="C122" s="98">
        <v>5.382232737713716</v>
      </c>
      <c r="D122" s="98">
        <v>4.7246482591209995</v>
      </c>
      <c r="E122" s="98">
        <v>7.3791220973959826</v>
      </c>
      <c r="F122" s="98">
        <v>3.8670883064439425</v>
      </c>
      <c r="G122" s="98">
        <v>3.5571129306843385</v>
      </c>
      <c r="H122" s="98">
        <v>4.3187503143390256</v>
      </c>
      <c r="I122" s="98">
        <v>3.862668214734891</v>
      </c>
      <c r="J122" s="98">
        <v>2.683695520198925</v>
      </c>
      <c r="K122" s="98">
        <v>2.1489780298925205</v>
      </c>
      <c r="L122" s="98">
        <v>1.7487708775563611</v>
      </c>
      <c r="M122" s="98">
        <v>2.26711576621231</v>
      </c>
      <c r="N122" s="98">
        <v>4.5331973137797377</v>
      </c>
      <c r="O122" s="98">
        <v>3.7616733792412962</v>
      </c>
      <c r="P122" s="98">
        <v>4.5160565193505589</v>
      </c>
      <c r="Q122" s="98">
        <v>4.3614912821725431</v>
      </c>
      <c r="R122" s="98">
        <v>3.9427637804250484</v>
      </c>
      <c r="S122" s="98">
        <v>4.5629966168517475</v>
      </c>
      <c r="T122" s="98">
        <v>2.7818611257894137</v>
      </c>
      <c r="U122" s="98">
        <v>2.2574234732391094</v>
      </c>
      <c r="V122" s="98">
        <v>1.5808924477447737</v>
      </c>
      <c r="W122" s="98">
        <v>1.2646041807569828</v>
      </c>
      <c r="DA122" s="63" t="s">
        <v>1764</v>
      </c>
    </row>
    <row r="123" spans="1:105" ht="12" customHeight="1" x14ac:dyDescent="0.25">
      <c r="A123" s="121" t="s">
        <v>55</v>
      </c>
      <c r="B123" s="122">
        <v>5.8220000924188362</v>
      </c>
      <c r="C123" s="122">
        <v>4.78171159318733</v>
      </c>
      <c r="D123" s="122">
        <v>5.730225308466478</v>
      </c>
      <c r="E123" s="122">
        <v>5.2113953840204941</v>
      </c>
      <c r="F123" s="122">
        <v>5.7227927078849641</v>
      </c>
      <c r="G123" s="122">
        <v>5.3705333142242351</v>
      </c>
      <c r="H123" s="122">
        <v>4.9621417411337667</v>
      </c>
      <c r="I123" s="122">
        <v>4.3664080254905286</v>
      </c>
      <c r="J123" s="122">
        <v>3.8676352918282122</v>
      </c>
      <c r="K123" s="122">
        <v>2.4475268670841279</v>
      </c>
      <c r="L123" s="122">
        <v>2.8990456329053935</v>
      </c>
      <c r="M123" s="122">
        <v>2.7614840339408944</v>
      </c>
      <c r="N123" s="122">
        <v>2.4247366184561789</v>
      </c>
      <c r="O123" s="122">
        <v>2.742317903294913</v>
      </c>
      <c r="P123" s="122">
        <v>2.7028660205153701</v>
      </c>
      <c r="Q123" s="122">
        <v>2.7528669609990724</v>
      </c>
      <c r="R123" s="122">
        <v>2.2299578636971562</v>
      </c>
      <c r="S123" s="122">
        <v>1.9198378683454216</v>
      </c>
      <c r="T123" s="122">
        <v>1.4641113907658612</v>
      </c>
      <c r="U123" s="122">
        <v>1.3015758432567168</v>
      </c>
      <c r="V123" s="122">
        <v>1.2704453245591496</v>
      </c>
      <c r="W123" s="122">
        <v>0.94034810796346713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5.8220000924188362</v>
      </c>
      <c r="C128" s="101">
        <v>4.78171159318733</v>
      </c>
      <c r="D128" s="101">
        <v>5.5739513850390354</v>
      </c>
      <c r="E128" s="101">
        <v>5.0244942896684721</v>
      </c>
      <c r="F128" s="101">
        <v>5.4860887324490433</v>
      </c>
      <c r="G128" s="101">
        <v>5.0822763176603596</v>
      </c>
      <c r="H128" s="101">
        <v>4.6260025235712261</v>
      </c>
      <c r="I128" s="101">
        <v>4.0142418987462722</v>
      </c>
      <c r="J128" s="101">
        <v>3.5272195776564201</v>
      </c>
      <c r="K128" s="101">
        <v>1.9716452385568759</v>
      </c>
      <c r="L128" s="101">
        <v>2.0303274009467605</v>
      </c>
      <c r="M128" s="101">
        <v>1.7666836903385152</v>
      </c>
      <c r="N128" s="101">
        <v>1.2492352602928116</v>
      </c>
      <c r="O128" s="101">
        <v>1.5757730503141556</v>
      </c>
      <c r="P128" s="101">
        <v>1.5508392301396361</v>
      </c>
      <c r="Q128" s="101">
        <v>1.6082308797853457</v>
      </c>
      <c r="R128" s="101">
        <v>1.3277168107827642</v>
      </c>
      <c r="S128" s="101">
        <v>1.2083113002534436</v>
      </c>
      <c r="T128" s="101">
        <v>0.97414017056496116</v>
      </c>
      <c r="U128" s="101">
        <v>0.92214006321137543</v>
      </c>
      <c r="V128" s="101">
        <v>0.99632995581636241</v>
      </c>
      <c r="W128" s="101">
        <v>0.73661616604847924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0.15627392342744256</v>
      </c>
      <c r="E129" s="104">
        <v>0.18690109435202201</v>
      </c>
      <c r="F129" s="104">
        <v>0.236703975435921</v>
      </c>
      <c r="G129" s="104">
        <v>0.28825699656387571</v>
      </c>
      <c r="H129" s="104">
        <v>0.33613921756254062</v>
      </c>
      <c r="I129" s="104">
        <v>0.3521661267442564</v>
      </c>
      <c r="J129" s="104">
        <v>0.34041571417179212</v>
      </c>
      <c r="K129" s="104">
        <v>0.47588162852725191</v>
      </c>
      <c r="L129" s="104">
        <v>0.86871823195863307</v>
      </c>
      <c r="M129" s="104">
        <v>0.99480034360237923</v>
      </c>
      <c r="N129" s="104">
        <v>1.1755013581633673</v>
      </c>
      <c r="O129" s="104">
        <v>1.1665448529807574</v>
      </c>
      <c r="P129" s="104">
        <v>1.152026790375734</v>
      </c>
      <c r="Q129" s="104">
        <v>1.1446360812137264</v>
      </c>
      <c r="R129" s="104">
        <v>0.90224105291439205</v>
      </c>
      <c r="S129" s="104">
        <v>0.71152656809197801</v>
      </c>
      <c r="T129" s="104">
        <v>0.4899712202009</v>
      </c>
      <c r="U129" s="104">
        <v>0.3794357800453414</v>
      </c>
      <c r="V129" s="104">
        <v>0.27411536874278719</v>
      </c>
      <c r="W129" s="104">
        <v>0.20373194191498789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2.7252226272551052E-2</v>
      </c>
      <c r="E130" s="98">
        <v>3.2562118773718576E-2</v>
      </c>
      <c r="F130" s="98">
        <v>4.1177587102853304E-2</v>
      </c>
      <c r="G130" s="98">
        <v>5.0274461736439124E-2</v>
      </c>
      <c r="H130" s="98">
        <v>5.8537476878287774E-2</v>
      </c>
      <c r="I130" s="98">
        <v>6.113181003133674E-2</v>
      </c>
      <c r="J130" s="98">
        <v>5.9235269681216465E-2</v>
      </c>
      <c r="K130" s="98">
        <v>0.21380064230634643</v>
      </c>
      <c r="L130" s="98">
        <v>9.0545077097480664E-2</v>
      </c>
      <c r="M130" s="98">
        <v>0.1739567896933106</v>
      </c>
      <c r="N130" s="98">
        <v>0.20600274990181364</v>
      </c>
      <c r="O130" s="98">
        <v>0.15046618982336563</v>
      </c>
      <c r="P130" s="98">
        <v>0.11430400944073175</v>
      </c>
      <c r="Q130" s="98">
        <v>0.1348027878277597</v>
      </c>
      <c r="R130" s="98">
        <v>8.9367925204059631E-2</v>
      </c>
      <c r="S130" s="98">
        <v>9.2414656152755667E-2</v>
      </c>
      <c r="T130" s="98">
        <v>0.12240009647305146</v>
      </c>
      <c r="U130" s="98">
        <v>8.3850996720235299E-2</v>
      </c>
      <c r="V130" s="98">
        <v>4.0663214034394012E-2</v>
      </c>
      <c r="W130" s="98">
        <v>3.5081015486703088E-2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0.12902169715489151</v>
      </c>
      <c r="E131" s="98">
        <v>0.15433897557830342</v>
      </c>
      <c r="F131" s="98">
        <v>0.19552638833306771</v>
      </c>
      <c r="G131" s="98">
        <v>0.23798253482743661</v>
      </c>
      <c r="H131" s="98">
        <v>0.27760174068425286</v>
      </c>
      <c r="I131" s="98">
        <v>0.29103431671291968</v>
      </c>
      <c r="J131" s="98">
        <v>0.28118044449057567</v>
      </c>
      <c r="K131" s="98">
        <v>0.26208098622090548</v>
      </c>
      <c r="L131" s="98">
        <v>0.77817315486115235</v>
      </c>
      <c r="M131" s="98">
        <v>0.8208435539090686</v>
      </c>
      <c r="N131" s="98">
        <v>0.96949860826155365</v>
      </c>
      <c r="O131" s="98">
        <v>1.0160786631573917</v>
      </c>
      <c r="P131" s="98">
        <v>1.0377227809350023</v>
      </c>
      <c r="Q131" s="98">
        <v>1.0098332933859666</v>
      </c>
      <c r="R131" s="98">
        <v>0.81287312771033238</v>
      </c>
      <c r="S131" s="98">
        <v>0.61911191193922233</v>
      </c>
      <c r="T131" s="98">
        <v>0.36757112372784856</v>
      </c>
      <c r="U131" s="98">
        <v>0.29558478332510613</v>
      </c>
      <c r="V131" s="98">
        <v>0.2334521547083932</v>
      </c>
      <c r="W131" s="98">
        <v>0.1686509264282848</v>
      </c>
      <c r="DA131" s="63" t="s">
        <v>1773</v>
      </c>
    </row>
    <row r="132" spans="1:105" ht="12" customHeight="1" x14ac:dyDescent="0.25">
      <c r="A132" s="121" t="s">
        <v>54</v>
      </c>
      <c r="B132" s="122">
        <v>5.3464604707429748</v>
      </c>
      <c r="C132" s="122">
        <v>4.7438694631807881</v>
      </c>
      <c r="D132" s="122">
        <v>4.7290058747327288</v>
      </c>
      <c r="E132" s="122">
        <v>4.1568593631208772</v>
      </c>
      <c r="F132" s="122">
        <v>4.2519115221000741</v>
      </c>
      <c r="G132" s="122">
        <v>3.7617660490377727</v>
      </c>
      <c r="H132" s="122">
        <v>3.0047708812495881</v>
      </c>
      <c r="I132" s="122">
        <v>2.4864351884729272</v>
      </c>
      <c r="J132" s="122">
        <v>2.4548770746684161</v>
      </c>
      <c r="K132" s="122">
        <v>2.3889264719987802</v>
      </c>
      <c r="L132" s="122">
        <v>2.1720659540017992</v>
      </c>
      <c r="M132" s="122">
        <v>1.9492421805419911</v>
      </c>
      <c r="N132" s="122">
        <v>1.7675760475485478</v>
      </c>
      <c r="O132" s="122">
        <v>2.0872895116202779</v>
      </c>
      <c r="P132" s="122">
        <v>1.9332218164453923</v>
      </c>
      <c r="Q132" s="122">
        <v>2.0029976965290435</v>
      </c>
      <c r="R132" s="122">
        <v>1.742714680717266</v>
      </c>
      <c r="S132" s="122">
        <v>1.0860432611678676</v>
      </c>
      <c r="T132" s="122">
        <v>0.72837198458577213</v>
      </c>
      <c r="U132" s="122">
        <v>0.60026861020420819</v>
      </c>
      <c r="V132" s="122">
        <v>0.58780541196304725</v>
      </c>
      <c r="W132" s="122">
        <v>0.49504318907954542</v>
      </c>
      <c r="DA132" s="130" t="s">
        <v>1774</v>
      </c>
    </row>
    <row r="133" spans="1:105" ht="12" customHeight="1" x14ac:dyDescent="0.25">
      <c r="A133" s="97" t="s">
        <v>50</v>
      </c>
      <c r="B133" s="98">
        <v>4.233238749534654</v>
      </c>
      <c r="C133" s="98">
        <v>4.0470075399711503</v>
      </c>
      <c r="D133" s="98">
        <v>3.6904657155690832</v>
      </c>
      <c r="E133" s="98">
        <v>3.0681896495618322</v>
      </c>
      <c r="F133" s="98">
        <v>3.2321585492009377</v>
      </c>
      <c r="G133" s="98">
        <v>2.8273675680422659</v>
      </c>
      <c r="H133" s="98">
        <v>2.2148536591819679</v>
      </c>
      <c r="I133" s="98">
        <v>1.8736762457197149</v>
      </c>
      <c r="J133" s="98">
        <v>1.9699466216119585</v>
      </c>
      <c r="K133" s="98">
        <v>1.9872328889261566</v>
      </c>
      <c r="L133" s="98">
        <v>1.6644142693805863</v>
      </c>
      <c r="M133" s="98">
        <v>1.4552437837540961</v>
      </c>
      <c r="N133" s="98">
        <v>1.4767428901895501</v>
      </c>
      <c r="O133" s="98">
        <v>1.5949019519005965</v>
      </c>
      <c r="P133" s="98">
        <v>1.4506514471778928</v>
      </c>
      <c r="Q133" s="98">
        <v>1.4620825924339433</v>
      </c>
      <c r="R133" s="98">
        <v>1.1489582253031223</v>
      </c>
      <c r="S133" s="98">
        <v>0.89343092863648277</v>
      </c>
      <c r="T133" s="98">
        <v>0.56007231225913667</v>
      </c>
      <c r="U133" s="98">
        <v>0.44800384866445198</v>
      </c>
      <c r="V133" s="98">
        <v>0.42765453026437977</v>
      </c>
      <c r="W133" s="98">
        <v>0.37563348726456774</v>
      </c>
      <c r="DA133" s="63" t="s">
        <v>1775</v>
      </c>
    </row>
    <row r="134" spans="1:105" ht="12" customHeight="1" x14ac:dyDescent="0.25">
      <c r="A134" s="109" t="s">
        <v>120</v>
      </c>
      <c r="B134" s="33">
        <v>1.1132217212083209</v>
      </c>
      <c r="C134" s="33">
        <v>0.69686192320963758</v>
      </c>
      <c r="D134" s="33">
        <v>1.0385401591636458</v>
      </c>
      <c r="E134" s="33">
        <v>1.0886697135590448</v>
      </c>
      <c r="F134" s="33">
        <v>1.0197529728991366</v>
      </c>
      <c r="G134" s="33">
        <v>0.93439848099550693</v>
      </c>
      <c r="H134" s="33">
        <v>0.78991722206762027</v>
      </c>
      <c r="I134" s="33">
        <v>0.61275894275321241</v>
      </c>
      <c r="J134" s="33">
        <v>0.48493045305645732</v>
      </c>
      <c r="K134" s="33">
        <v>0.40169358307262365</v>
      </c>
      <c r="L134" s="33">
        <v>0.50765168462121291</v>
      </c>
      <c r="M134" s="33">
        <v>0.49399839678789487</v>
      </c>
      <c r="N134" s="33">
        <v>0.29083315735899778</v>
      </c>
      <c r="O134" s="33">
        <v>0.49238755971968118</v>
      </c>
      <c r="P134" s="33">
        <v>0.48257036926749941</v>
      </c>
      <c r="Q134" s="33">
        <v>0.54091510409510013</v>
      </c>
      <c r="R134" s="33">
        <v>0.59375645541414379</v>
      </c>
      <c r="S134" s="33">
        <v>0.19261233253138488</v>
      </c>
      <c r="T134" s="33">
        <v>0.16829967232663551</v>
      </c>
      <c r="U134" s="33">
        <v>0.15226476153975624</v>
      </c>
      <c r="V134" s="33">
        <v>0.16015088169866751</v>
      </c>
      <c r="W134" s="33">
        <v>0.11940970181497769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0.62781431047460934</v>
      </c>
      <c r="C136" s="119">
        <f t="shared" si="26"/>
        <v>0.68992039634176383</v>
      </c>
      <c r="D136" s="119">
        <f t="shared" si="26"/>
        <v>0.65576972212499829</v>
      </c>
      <c r="E136" s="119">
        <f t="shared" si="26"/>
        <v>0.72849535725177561</v>
      </c>
      <c r="F136" s="119">
        <f t="shared" si="26"/>
        <v>0.64762769566111844</v>
      </c>
      <c r="G136" s="119">
        <f t="shared" si="26"/>
        <v>0.65053307314919517</v>
      </c>
      <c r="H136" s="119">
        <f t="shared" si="26"/>
        <v>0.69260697808136507</v>
      </c>
      <c r="I136" s="119">
        <f t="shared" si="26"/>
        <v>0.70554826365978951</v>
      </c>
      <c r="J136" s="119">
        <f t="shared" si="26"/>
        <v>0.67376390607745762</v>
      </c>
      <c r="K136" s="119">
        <f t="shared" si="26"/>
        <v>0.67293470614369133</v>
      </c>
      <c r="L136" s="119">
        <f t="shared" si="26"/>
        <v>0.68089091157254034</v>
      </c>
      <c r="M136" s="119">
        <f t="shared" si="26"/>
        <v>0.74175999789275016</v>
      </c>
      <c r="N136" s="119">
        <f t="shared" si="26"/>
        <v>0.90338683544861398</v>
      </c>
      <c r="O136" s="119">
        <f t="shared" si="26"/>
        <v>0.84957583886908117</v>
      </c>
      <c r="P136" s="119">
        <f t="shared" si="26"/>
        <v>0.91885719596216042</v>
      </c>
      <c r="Q136" s="119">
        <f t="shared" si="26"/>
        <v>0.86919927981609779</v>
      </c>
      <c r="R136" s="119">
        <f t="shared" ref="R136:V136" si="27">IF(R117=0,"",R117/R98)</f>
        <v>0.94378994719186071</v>
      </c>
      <c r="S136" s="119">
        <f t="shared" si="27"/>
        <v>0.94658973683749448</v>
      </c>
      <c r="T136" s="119">
        <f t="shared" si="27"/>
        <v>1.088693690041433</v>
      </c>
      <c r="U136" s="119">
        <f t="shared" si="27"/>
        <v>0.94864462290222995</v>
      </c>
      <c r="V136" s="119">
        <f t="shared" si="27"/>
        <v>0.82075985451793942</v>
      </c>
      <c r="W136" s="119">
        <f t="shared" ref="W136" si="28">IF(W117=0,"",W117/W98)</f>
        <v>0.84646063552015971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0.39303040769468328</v>
      </c>
      <c r="C137" s="124">
        <f t="shared" si="29"/>
        <v>0.39550778398187936</v>
      </c>
      <c r="D137" s="124">
        <f t="shared" si="29"/>
        <v>0.39933483579917489</v>
      </c>
      <c r="E137" s="124">
        <f t="shared" si="29"/>
        <v>0.39967462188675207</v>
      </c>
      <c r="F137" s="124">
        <f t="shared" si="29"/>
        <v>0.40150329234281196</v>
      </c>
      <c r="G137" s="124">
        <f t="shared" si="29"/>
        <v>0.40253110290191479</v>
      </c>
      <c r="H137" s="124">
        <f t="shared" si="29"/>
        <v>0.40336048900898475</v>
      </c>
      <c r="I137" s="124">
        <f t="shared" si="29"/>
        <v>0.40560399943633246</v>
      </c>
      <c r="J137" s="124">
        <f t="shared" si="29"/>
        <v>0.41004001938463419</v>
      </c>
      <c r="K137" s="124">
        <f t="shared" si="29"/>
        <v>0.4190108700301427</v>
      </c>
      <c r="L137" s="124">
        <f t="shared" si="29"/>
        <v>0.42842375749345113</v>
      </c>
      <c r="M137" s="124">
        <f t="shared" si="29"/>
        <v>0.44651127013783015</v>
      </c>
      <c r="N137" s="124">
        <f t="shared" si="29"/>
        <v>0.47293947457689639</v>
      </c>
      <c r="O137" s="124">
        <f t="shared" si="29"/>
        <v>0.50421914899712694</v>
      </c>
      <c r="P137" s="124">
        <f t="shared" si="29"/>
        <v>0.50774038032252122</v>
      </c>
      <c r="Q137" s="124">
        <f t="shared" si="29"/>
        <v>0.51133882706656408</v>
      </c>
      <c r="R137" s="124">
        <f t="shared" ref="R137:V137" si="30">IF(R118=0,"",R118/R99)</f>
        <v>0.51481919344498994</v>
      </c>
      <c r="S137" s="124">
        <f t="shared" si="30"/>
        <v>0.51915482791859524</v>
      </c>
      <c r="T137" s="124">
        <f t="shared" si="30"/>
        <v>0.52281489174246698</v>
      </c>
      <c r="U137" s="124">
        <f t="shared" si="30"/>
        <v>0.52285374594654732</v>
      </c>
      <c r="V137" s="124">
        <f t="shared" si="30"/>
        <v>0.52423867721492057</v>
      </c>
      <c r="W137" s="124">
        <f t="shared" ref="W137" si="31">IF(W118=0,"",W118/W99)</f>
        <v>0.52467598352904643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0.38780812629160144</v>
      </c>
      <c r="C138" s="111">
        <f t="shared" si="32"/>
        <v>0.3907860843651832</v>
      </c>
      <c r="D138" s="111">
        <f t="shared" si="32"/>
        <v>0.39399828672415171</v>
      </c>
      <c r="E138" s="111">
        <f t="shared" si="32"/>
        <v>0.395169711500439</v>
      </c>
      <c r="F138" s="111">
        <f t="shared" si="32"/>
        <v>0.39587113492051745</v>
      </c>
      <c r="G138" s="111">
        <f t="shared" si="32"/>
        <v>0.39691109915616618</v>
      </c>
      <c r="H138" s="111">
        <f t="shared" si="32"/>
        <v>0.39812123425991208</v>
      </c>
      <c r="I138" s="111">
        <f t="shared" si="32"/>
        <v>0.40050568506280526</v>
      </c>
      <c r="J138" s="111">
        <f t="shared" si="32"/>
        <v>0.40474220110323766</v>
      </c>
      <c r="K138" s="111">
        <f t="shared" si="32"/>
        <v>0.41373672427015779</v>
      </c>
      <c r="L138" s="111">
        <f t="shared" si="32"/>
        <v>0.42279810551764413</v>
      </c>
      <c r="M138" s="111">
        <f t="shared" si="32"/>
        <v>0.44099790831401353</v>
      </c>
      <c r="N138" s="111">
        <f t="shared" si="32"/>
        <v>0.46881138651555965</v>
      </c>
      <c r="O138" s="111">
        <f t="shared" si="32"/>
        <v>0.4991755821264024</v>
      </c>
      <c r="P138" s="111">
        <f t="shared" si="32"/>
        <v>0.50280616177158055</v>
      </c>
      <c r="Q138" s="111">
        <f t="shared" si="32"/>
        <v>0.50632590031256408</v>
      </c>
      <c r="R138" s="111">
        <f t="shared" ref="R138:V138" si="33">IF(R119=0,"",R119/R100)</f>
        <v>0.50983749189643301</v>
      </c>
      <c r="S138" s="111">
        <f t="shared" si="33"/>
        <v>0.51381567493044555</v>
      </c>
      <c r="T138" s="111">
        <f t="shared" si="33"/>
        <v>0.51667037669070637</v>
      </c>
      <c r="U138" s="111">
        <f t="shared" si="33"/>
        <v>0.51720324419546138</v>
      </c>
      <c r="V138" s="111">
        <f t="shared" si="33"/>
        <v>0.51877883618810428</v>
      </c>
      <c r="W138" s="111">
        <f t="shared" ref="W138" si="34">IF(W119=0,"",W119/W100)</f>
        <v>0.51918757972345064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2.0716010216933385</v>
      </c>
      <c r="D140" s="124">
        <f t="shared" si="38"/>
        <v>2.1890616693843765</v>
      </c>
      <c r="E140" s="124">
        <f t="shared" si="38"/>
        <v>2.2803586447700375</v>
      </c>
      <c r="F140" s="124">
        <f t="shared" si="38"/>
        <v>2.3783326434812309</v>
      </c>
      <c r="G140" s="124">
        <f t="shared" si="38"/>
        <v>2.4783523867452706</v>
      </c>
      <c r="H140" s="124">
        <f t="shared" si="38"/>
        <v>2.6173024182420388</v>
      </c>
      <c r="I140" s="124">
        <f t="shared" si="38"/>
        <v>2.7047982390021512</v>
      </c>
      <c r="J140" s="124">
        <f t="shared" si="38"/>
        <v>2.7507075476926852</v>
      </c>
      <c r="K140" s="124">
        <f t="shared" si="38"/>
        <v>2.9012024552204716</v>
      </c>
      <c r="L140" s="124">
        <f t="shared" si="38"/>
        <v>3.0993568131218541</v>
      </c>
      <c r="M140" s="124">
        <f t="shared" si="38"/>
        <v>3.2835148451510725</v>
      </c>
      <c r="N140" s="124">
        <f t="shared" si="38"/>
        <v>3.4261848403173261</v>
      </c>
      <c r="O140" s="124">
        <f t="shared" si="38"/>
        <v>3.601052975343026</v>
      </c>
      <c r="P140" s="124">
        <f t="shared" si="38"/>
        <v>3.6716590414785482</v>
      </c>
      <c r="Q140" s="124">
        <f t="shared" si="38"/>
        <v>3.7131544493509065</v>
      </c>
      <c r="R140" s="124">
        <f t="shared" ref="R140:V140" si="39">IF(R121=0,"",R121/R102)</f>
        <v>3.7475340870593792</v>
      </c>
      <c r="S140" s="124">
        <f t="shared" si="39"/>
        <v>3.80235597368796</v>
      </c>
      <c r="T140" s="124">
        <f t="shared" si="39"/>
        <v>3.8789898862310195</v>
      </c>
      <c r="U140" s="124">
        <f t="shared" si="39"/>
        <v>3.962848265087779</v>
      </c>
      <c r="V140" s="124">
        <f t="shared" si="39"/>
        <v>4.0613289376684882</v>
      </c>
      <c r="W140" s="124">
        <f t="shared" ref="W140" si="40">IF(W121=0,"",W121/W102)</f>
        <v>4.2786536127358996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2.0716010216933385</v>
      </c>
      <c r="D141" s="111">
        <f t="shared" si="41"/>
        <v>2.1890616693843765</v>
      </c>
      <c r="E141" s="111">
        <f t="shared" si="41"/>
        <v>2.2803586447700375</v>
      </c>
      <c r="F141" s="111">
        <f t="shared" si="41"/>
        <v>2.3783326434812309</v>
      </c>
      <c r="G141" s="111">
        <f t="shared" si="41"/>
        <v>2.4783523867452706</v>
      </c>
      <c r="H141" s="111">
        <f t="shared" si="41"/>
        <v>2.6173024182420388</v>
      </c>
      <c r="I141" s="111">
        <f t="shared" si="41"/>
        <v>2.7047982390021512</v>
      </c>
      <c r="J141" s="111">
        <f t="shared" si="41"/>
        <v>2.7507075476926852</v>
      </c>
      <c r="K141" s="111">
        <f t="shared" si="41"/>
        <v>2.9012024552204716</v>
      </c>
      <c r="L141" s="111">
        <f t="shared" si="41"/>
        <v>3.0993568131218541</v>
      </c>
      <c r="M141" s="111">
        <f t="shared" si="41"/>
        <v>3.2835148451510725</v>
      </c>
      <c r="N141" s="111">
        <f t="shared" si="41"/>
        <v>3.4261848403173261</v>
      </c>
      <c r="O141" s="111">
        <f t="shared" si="41"/>
        <v>3.601052975343026</v>
      </c>
      <c r="P141" s="111">
        <f t="shared" si="41"/>
        <v>3.6716590414785482</v>
      </c>
      <c r="Q141" s="111">
        <f t="shared" si="41"/>
        <v>3.7131544493509065</v>
      </c>
      <c r="R141" s="111">
        <f t="shared" ref="R141:V141" si="42">IF(R122=0,"",R122/R103)</f>
        <v>3.7475340870593792</v>
      </c>
      <c r="S141" s="111">
        <f t="shared" si="42"/>
        <v>3.80235597368796</v>
      </c>
      <c r="T141" s="111">
        <f t="shared" si="42"/>
        <v>3.8789898862310195</v>
      </c>
      <c r="U141" s="111">
        <f t="shared" si="42"/>
        <v>3.962848265087779</v>
      </c>
      <c r="V141" s="111">
        <f t="shared" si="42"/>
        <v>4.0613289376684882</v>
      </c>
      <c r="W141" s="111">
        <f t="shared" ref="W141" si="43">IF(W122=0,"",W122/W103)</f>
        <v>4.2786536127358996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0.51309956029926429</v>
      </c>
      <c r="C142" s="124">
        <f t="shared" si="44"/>
        <v>0.51568139565770976</v>
      </c>
      <c r="D142" s="124">
        <f t="shared" si="44"/>
        <v>0.52390647782558186</v>
      </c>
      <c r="E142" s="124">
        <f t="shared" si="44"/>
        <v>0.52830737164048336</v>
      </c>
      <c r="F142" s="124">
        <f t="shared" si="44"/>
        <v>0.53261592847695116</v>
      </c>
      <c r="G142" s="124">
        <f t="shared" si="44"/>
        <v>0.539509728909776</v>
      </c>
      <c r="H142" s="124">
        <f t="shared" si="44"/>
        <v>0.54840684468416079</v>
      </c>
      <c r="I142" s="124">
        <f t="shared" si="44"/>
        <v>0.55441217844858359</v>
      </c>
      <c r="J142" s="124">
        <f t="shared" si="44"/>
        <v>0.55714331444487508</v>
      </c>
      <c r="K142" s="124">
        <f t="shared" si="44"/>
        <v>0.56848846109079409</v>
      </c>
      <c r="L142" s="124">
        <f t="shared" si="44"/>
        <v>0.61746696488603248</v>
      </c>
      <c r="M142" s="124">
        <f t="shared" si="44"/>
        <v>0.63038102437447485</v>
      </c>
      <c r="N142" s="124">
        <f t="shared" si="44"/>
        <v>0.67120932399409428</v>
      </c>
      <c r="O142" s="124">
        <f t="shared" si="44"/>
        <v>0.67281206997983101</v>
      </c>
      <c r="P142" s="124">
        <f t="shared" si="44"/>
        <v>0.68107188909098215</v>
      </c>
      <c r="Q142" s="124">
        <f t="shared" si="44"/>
        <v>0.68046963613364764</v>
      </c>
      <c r="R142" s="124">
        <f t="shared" ref="R142:V142" si="45">IF(R123=0,"",R123/R104)</f>
        <v>0.68348869062747153</v>
      </c>
      <c r="S142" s="124">
        <f t="shared" si="45"/>
        <v>0.67405179122399983</v>
      </c>
      <c r="T142" s="124">
        <f t="shared" si="45"/>
        <v>0.65466876616104397</v>
      </c>
      <c r="U142" s="124">
        <f t="shared" si="45"/>
        <v>0.66373982580716928</v>
      </c>
      <c r="V142" s="124">
        <f t="shared" si="45"/>
        <v>0.67664842741915676</v>
      </c>
      <c r="W142" s="124">
        <f t="shared" ref="W142" si="46">IF(W123=0,"",W123/W104)</f>
        <v>0.70267883824472588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0.51309956029926429</v>
      </c>
      <c r="C147" s="112">
        <f t="shared" si="59"/>
        <v>0.51568139565770976</v>
      </c>
      <c r="D147" s="112">
        <f t="shared" si="59"/>
        <v>0.51814931499073302</v>
      </c>
      <c r="E147" s="112">
        <f t="shared" si="59"/>
        <v>0.52072564634525931</v>
      </c>
      <c r="F147" s="112">
        <f t="shared" si="59"/>
        <v>0.52387669595370856</v>
      </c>
      <c r="G147" s="112">
        <f t="shared" si="59"/>
        <v>0.52816279468236949</v>
      </c>
      <c r="H147" s="112">
        <f t="shared" si="59"/>
        <v>0.53408621890844687</v>
      </c>
      <c r="I147" s="112">
        <f t="shared" si="59"/>
        <v>0.53731281286869381</v>
      </c>
      <c r="J147" s="112">
        <f t="shared" si="59"/>
        <v>0.53843964871344985</v>
      </c>
      <c r="K147" s="112">
        <f t="shared" si="59"/>
        <v>0.54002267040581264</v>
      </c>
      <c r="L147" s="112">
        <f t="shared" si="59"/>
        <v>0.54116198186039621</v>
      </c>
      <c r="M147" s="112">
        <f t="shared" si="59"/>
        <v>0.54465030696792682</v>
      </c>
      <c r="N147" s="112">
        <f t="shared" si="59"/>
        <v>0.5498249681057138</v>
      </c>
      <c r="O147" s="112">
        <f t="shared" si="59"/>
        <v>0.56493854005819899</v>
      </c>
      <c r="P147" s="112">
        <f t="shared" si="59"/>
        <v>0.56891184179850074</v>
      </c>
      <c r="Q147" s="112">
        <f t="shared" si="59"/>
        <v>0.57520630791277505</v>
      </c>
      <c r="R147" s="112">
        <f t="shared" ref="R147:V147" si="60">IF(R128=0,"",R128/R109)</f>
        <v>0.57928678125191935</v>
      </c>
      <c r="S147" s="112">
        <f t="shared" si="60"/>
        <v>0.58403296265044735</v>
      </c>
      <c r="T147" s="112">
        <f t="shared" si="60"/>
        <v>0.58689381854051414</v>
      </c>
      <c r="U147" s="112">
        <f t="shared" si="60"/>
        <v>0.60442190314259048</v>
      </c>
      <c r="V147" s="112">
        <f t="shared" si="60"/>
        <v>0.63024675612142889</v>
      </c>
      <c r="W147" s="112">
        <f t="shared" ref="W147" si="61">IF(W128=0,"",W128/W109)</f>
        <v>0.6605024125802591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0.8678339681584426</v>
      </c>
      <c r="E148" s="113">
        <f t="shared" si="62"/>
        <v>0.86809407746531564</v>
      </c>
      <c r="F148" s="113">
        <f t="shared" si="62"/>
        <v>0.86835111155411915</v>
      </c>
      <c r="G148" s="113">
        <f t="shared" si="62"/>
        <v>0.86847063256807777</v>
      </c>
      <c r="H148" s="113">
        <f t="shared" si="62"/>
        <v>0.86912032052614008</v>
      </c>
      <c r="I148" s="113">
        <f t="shared" si="62"/>
        <v>0.87000886762166996</v>
      </c>
      <c r="J148" s="113">
        <f t="shared" si="62"/>
        <v>0.8704350822839183</v>
      </c>
      <c r="K148" s="113">
        <f t="shared" si="62"/>
        <v>0.72733398214440836</v>
      </c>
      <c r="L148" s="113">
        <f t="shared" si="62"/>
        <v>0.92096500321070029</v>
      </c>
      <c r="M148" s="113">
        <f t="shared" si="62"/>
        <v>0.8749683294178795</v>
      </c>
      <c r="N148" s="113">
        <f t="shared" si="62"/>
        <v>0.87695868345077788</v>
      </c>
      <c r="O148" s="113">
        <f t="shared" si="62"/>
        <v>0.90667221947639109</v>
      </c>
      <c r="P148" s="113">
        <f t="shared" si="62"/>
        <v>0.92713027654708569</v>
      </c>
      <c r="Q148" s="113">
        <f t="shared" si="62"/>
        <v>0.91598758472143971</v>
      </c>
      <c r="R148" s="113">
        <f t="shared" ref="R148:V148" si="63">IF(R129=0,"",R129/R110)</f>
        <v>0.92954564878421286</v>
      </c>
      <c r="S148" s="113">
        <f t="shared" si="63"/>
        <v>0.91303779652336869</v>
      </c>
      <c r="T148" s="113">
        <f t="shared" si="63"/>
        <v>0.84977111701079366</v>
      </c>
      <c r="U148" s="113">
        <f t="shared" si="63"/>
        <v>0.87163160611025448</v>
      </c>
      <c r="V148" s="113">
        <f t="shared" si="63"/>
        <v>0.92388345189111576</v>
      </c>
      <c r="W148" s="113">
        <f t="shared" ref="W148" si="64">IF(W129=0,"",W129/W110)</f>
        <v>0.91360847457074168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0.53381487789631288</v>
      </c>
      <c r="E149" s="111">
        <f t="shared" si="65"/>
        <v>0.53414207967307314</v>
      </c>
      <c r="F149" s="111">
        <f t="shared" si="65"/>
        <v>0.53433126752086646</v>
      </c>
      <c r="G149" s="111">
        <f t="shared" si="65"/>
        <v>0.53522863538186638</v>
      </c>
      <c r="H149" s="111">
        <f t="shared" si="65"/>
        <v>0.53627239695715878</v>
      </c>
      <c r="I149" s="111">
        <f t="shared" si="65"/>
        <v>0.53742151888576994</v>
      </c>
      <c r="J149" s="111">
        <f t="shared" si="65"/>
        <v>0.53896103311771615</v>
      </c>
      <c r="K149" s="111">
        <f t="shared" si="65"/>
        <v>0.54513008081943948</v>
      </c>
      <c r="L149" s="111">
        <f t="shared" si="65"/>
        <v>0.54843768259106762</v>
      </c>
      <c r="M149" s="111">
        <f t="shared" si="65"/>
        <v>0.55030064504146103</v>
      </c>
      <c r="N149" s="111">
        <f t="shared" si="65"/>
        <v>0.55536681105869945</v>
      </c>
      <c r="O149" s="111">
        <f t="shared" si="65"/>
        <v>0.55616201331519788</v>
      </c>
      <c r="P149" s="111">
        <f t="shared" si="65"/>
        <v>0.55798898183479262</v>
      </c>
      <c r="Q149" s="111">
        <f t="shared" si="65"/>
        <v>0.56217873305957611</v>
      </c>
      <c r="R149" s="111">
        <f t="shared" ref="R149:V149" si="66">IF(R130=0,"",R130/R111)</f>
        <v>0.56650632250589472</v>
      </c>
      <c r="S149" s="111">
        <f t="shared" si="66"/>
        <v>0.57692834734338772</v>
      </c>
      <c r="T149" s="111">
        <f t="shared" si="66"/>
        <v>0.58558792768085033</v>
      </c>
      <c r="U149" s="111">
        <f t="shared" si="66"/>
        <v>0.60008485240656306</v>
      </c>
      <c r="V149" s="111">
        <f t="shared" si="66"/>
        <v>0.64292793465123277</v>
      </c>
      <c r="W149" s="111">
        <f t="shared" ref="W149" si="67">IF(W130=0,"",W130/W111)</f>
        <v>0.64551159246230783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0.60705726781274161</v>
      </c>
      <c r="C151" s="124">
        <f t="shared" si="71"/>
        <v>0.59997260089617499</v>
      </c>
      <c r="D151" s="124">
        <f t="shared" si="71"/>
        <v>0.61091866455077548</v>
      </c>
      <c r="E151" s="124">
        <f t="shared" si="71"/>
        <v>0.6179364396302609</v>
      </c>
      <c r="F151" s="124">
        <f t="shared" si="71"/>
        <v>0.61612755896870453</v>
      </c>
      <c r="G151" s="124">
        <f t="shared" si="71"/>
        <v>0.61909428210915274</v>
      </c>
      <c r="H151" s="124">
        <f t="shared" si="71"/>
        <v>0.62350273047526561</v>
      </c>
      <c r="I151" s="124">
        <f t="shared" si="71"/>
        <v>0.62237271074048339</v>
      </c>
      <c r="J151" s="124">
        <f t="shared" si="71"/>
        <v>0.61587013718371797</v>
      </c>
      <c r="K151" s="124">
        <f t="shared" si="71"/>
        <v>0.61267515738460021</v>
      </c>
      <c r="L151" s="124">
        <f t="shared" si="71"/>
        <v>0.6228890020272817</v>
      </c>
      <c r="M151" s="124">
        <f t="shared" si="71"/>
        <v>0.62682107165438061</v>
      </c>
      <c r="N151" s="124">
        <f t="shared" si="71"/>
        <v>0.61477432723868897</v>
      </c>
      <c r="O151" s="124">
        <f t="shared" si="71"/>
        <v>0.62635081492378286</v>
      </c>
      <c r="P151" s="124">
        <f t="shared" si="71"/>
        <v>0.62883019231973503</v>
      </c>
      <c r="Q151" s="124">
        <f t="shared" si="71"/>
        <v>0.63253372556003506</v>
      </c>
      <c r="R151" s="124">
        <f t="shared" ref="R151:V151" si="72">IF(R132=0,"",R132/R113)</f>
        <v>0.64438778743064573</v>
      </c>
      <c r="S151" s="124">
        <f t="shared" si="72"/>
        <v>0.61933396316112177</v>
      </c>
      <c r="T151" s="124">
        <f t="shared" si="72"/>
        <v>0.62836858496140202</v>
      </c>
      <c r="U151" s="124">
        <f t="shared" si="72"/>
        <v>0.63575640474931061</v>
      </c>
      <c r="V151" s="124">
        <f t="shared" si="72"/>
        <v>0.64677608698001687</v>
      </c>
      <c r="W151" s="124">
        <f t="shared" ref="W151" si="73">IF(W132=0,"",W132/W113)</f>
        <v>0.64780211727860615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0.58041664793514103</v>
      </c>
      <c r="C152" s="111">
        <f t="shared" si="74"/>
        <v>0.58131498354968136</v>
      </c>
      <c r="D152" s="111">
        <f t="shared" si="74"/>
        <v>0.58215677075066685</v>
      </c>
      <c r="E152" s="111">
        <f t="shared" si="74"/>
        <v>0.58299671696623989</v>
      </c>
      <c r="F152" s="111">
        <f t="shared" si="74"/>
        <v>0.58408990058131094</v>
      </c>
      <c r="G152" s="111">
        <f t="shared" si="74"/>
        <v>0.58564952326454667</v>
      </c>
      <c r="H152" s="111">
        <f t="shared" si="74"/>
        <v>0.58777146155227311</v>
      </c>
      <c r="I152" s="111">
        <f t="shared" si="74"/>
        <v>0.58891646036335621</v>
      </c>
      <c r="J152" s="111">
        <f t="shared" si="74"/>
        <v>0.58932320700306029</v>
      </c>
      <c r="K152" s="111">
        <f t="shared" si="74"/>
        <v>0.59005721997025729</v>
      </c>
      <c r="L152" s="111">
        <f t="shared" si="74"/>
        <v>0.59057960396017362</v>
      </c>
      <c r="M152" s="111">
        <f t="shared" si="74"/>
        <v>0.59118314887412637</v>
      </c>
      <c r="N152" s="111">
        <f t="shared" si="74"/>
        <v>0.59189913549779949</v>
      </c>
      <c r="O152" s="111">
        <f t="shared" si="74"/>
        <v>0.5924515642601329</v>
      </c>
      <c r="P152" s="111">
        <f t="shared" si="74"/>
        <v>0.59256082490887774</v>
      </c>
      <c r="Q152" s="111">
        <f t="shared" si="74"/>
        <v>0.59268333771211434</v>
      </c>
      <c r="R152" s="111">
        <f t="shared" ref="R152:V152" si="75">IF(R133=0,"",R133/R114)</f>
        <v>0.59284421725026648</v>
      </c>
      <c r="S152" s="111">
        <f t="shared" si="75"/>
        <v>0.59332017741078014</v>
      </c>
      <c r="T152" s="111">
        <f t="shared" si="75"/>
        <v>0.5936035276217646</v>
      </c>
      <c r="U152" s="111">
        <f t="shared" si="75"/>
        <v>0.59552175563143361</v>
      </c>
      <c r="V152" s="111">
        <f t="shared" si="75"/>
        <v>0.60013190332516553</v>
      </c>
      <c r="W152" s="111">
        <f t="shared" ref="W152" si="76">IF(W133=0,"",W133/W114)</f>
        <v>0.60421825203950941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0.735417149966899</v>
      </c>
      <c r="C153" s="45">
        <f t="shared" si="77"/>
        <v>0.73742401792509515</v>
      </c>
      <c r="D153" s="45">
        <f t="shared" si="77"/>
        <v>0.74101403402422139</v>
      </c>
      <c r="E153" s="45">
        <f t="shared" si="77"/>
        <v>0.74351974510284924</v>
      </c>
      <c r="F153" s="45">
        <f t="shared" si="77"/>
        <v>0.74578317281207185</v>
      </c>
      <c r="G153" s="45">
        <f t="shared" si="77"/>
        <v>0.74842032748581488</v>
      </c>
      <c r="H153" s="45">
        <f t="shared" si="77"/>
        <v>0.75161788461176726</v>
      </c>
      <c r="I153" s="45">
        <f t="shared" si="77"/>
        <v>0.75321474162605639</v>
      </c>
      <c r="J153" s="45">
        <f t="shared" si="77"/>
        <v>0.75381305923729425</v>
      </c>
      <c r="K153" s="45">
        <f t="shared" si="77"/>
        <v>0.75604605038556705</v>
      </c>
      <c r="L153" s="45">
        <f t="shared" si="77"/>
        <v>0.75903612463573189</v>
      </c>
      <c r="M153" s="45">
        <f t="shared" si="77"/>
        <v>0.76216908230576319</v>
      </c>
      <c r="N153" s="45">
        <f t="shared" si="77"/>
        <v>0.76486890924945039</v>
      </c>
      <c r="O153" s="45">
        <f t="shared" si="77"/>
        <v>0.76884734319416026</v>
      </c>
      <c r="P153" s="45">
        <f t="shared" si="77"/>
        <v>0.77062189292138694</v>
      </c>
      <c r="Q153" s="45">
        <f t="shared" si="77"/>
        <v>0.77302374274319063</v>
      </c>
      <c r="R153" s="45">
        <f t="shared" ref="R153:V153" si="78">IF(R134=0,"",R134/R115)</f>
        <v>0.77472822747429582</v>
      </c>
      <c r="S153" s="45">
        <f t="shared" si="78"/>
        <v>0.77744446141617074</v>
      </c>
      <c r="T153" s="45">
        <f t="shared" si="78"/>
        <v>0.78048316798517581</v>
      </c>
      <c r="U153" s="45">
        <f t="shared" si="78"/>
        <v>0.79349098830202625</v>
      </c>
      <c r="V153" s="45">
        <f t="shared" si="78"/>
        <v>0.8161686966261601</v>
      </c>
      <c r="W153" s="45">
        <f t="shared" ref="W153" si="79">IF(W134=0,"",W134/W115)</f>
        <v>0.83794048709678792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29.959394091266965</v>
      </c>
      <c r="C155" s="117">
        <f t="shared" si="80"/>
        <v>29.636828247626227</v>
      </c>
      <c r="D155" s="117">
        <f t="shared" si="80"/>
        <v>32.267827296056176</v>
      </c>
      <c r="E155" s="117">
        <f t="shared" si="80"/>
        <v>32.271364605210223</v>
      </c>
      <c r="F155" s="117">
        <f t="shared" si="80"/>
        <v>29.090987874855767</v>
      </c>
      <c r="G155" s="117">
        <f t="shared" si="80"/>
        <v>26.760818057643213</v>
      </c>
      <c r="H155" s="117">
        <f t="shared" si="80"/>
        <v>23.881358993729759</v>
      </c>
      <c r="I155" s="117">
        <f t="shared" si="80"/>
        <v>20.04184116189241</v>
      </c>
      <c r="J155" s="117">
        <f t="shared" si="80"/>
        <v>18.620565648987423</v>
      </c>
      <c r="K155" s="117">
        <f t="shared" si="80"/>
        <v>18.856302128019991</v>
      </c>
      <c r="L155" s="117">
        <f t="shared" si="80"/>
        <v>16.404179314421732</v>
      </c>
      <c r="M155" s="117">
        <f t="shared" si="80"/>
        <v>14.56215499093874</v>
      </c>
      <c r="N155" s="117">
        <f t="shared" si="80"/>
        <v>16.757438118625267</v>
      </c>
      <c r="O155" s="117">
        <f t="shared" si="80"/>
        <v>17.788260387521689</v>
      </c>
      <c r="P155" s="117">
        <f t="shared" si="80"/>
        <v>16.332891646285152</v>
      </c>
      <c r="Q155" s="117">
        <f t="shared" si="80"/>
        <v>19.872134033734973</v>
      </c>
      <c r="R155" s="117">
        <f t="shared" ref="R155:V155" si="81">R156+R159+R161+R170</f>
        <v>12.988985422723573</v>
      </c>
      <c r="S155" s="117">
        <f t="shared" si="81"/>
        <v>16.674244290376848</v>
      </c>
      <c r="T155" s="117">
        <f t="shared" si="81"/>
        <v>4.7827388825370125</v>
      </c>
      <c r="U155" s="117">
        <f t="shared" si="81"/>
        <v>7.2788621635208584</v>
      </c>
      <c r="V155" s="117">
        <f t="shared" si="81"/>
        <v>9.2174949314338477</v>
      </c>
      <c r="W155" s="117">
        <f t="shared" ref="W155" si="82">W156+W159+W161+W170</f>
        <v>7.0819598448307541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10.691046290406085</v>
      </c>
      <c r="C156" s="122">
        <f t="shared" si="83"/>
        <v>11.244611721667944</v>
      </c>
      <c r="D156" s="122">
        <f t="shared" si="83"/>
        <v>15.520218915943731</v>
      </c>
      <c r="E156" s="122">
        <f t="shared" si="83"/>
        <v>18.367751757748813</v>
      </c>
      <c r="F156" s="122">
        <f t="shared" si="83"/>
        <v>14.4717566852632</v>
      </c>
      <c r="G156" s="122">
        <f t="shared" si="83"/>
        <v>14.006534954600756</v>
      </c>
      <c r="H156" s="122">
        <f t="shared" si="83"/>
        <v>13.926201945082193</v>
      </c>
      <c r="I156" s="122">
        <f t="shared" si="83"/>
        <v>11.63655637979203</v>
      </c>
      <c r="J156" s="122">
        <f t="shared" si="83"/>
        <v>9.7895126794948162</v>
      </c>
      <c r="K156" s="122">
        <f t="shared" si="83"/>
        <v>9.9588386882568241</v>
      </c>
      <c r="L156" s="122">
        <f t="shared" si="83"/>
        <v>8.9586674344069355</v>
      </c>
      <c r="M156" s="122">
        <f t="shared" si="83"/>
        <v>8.0589823844407178</v>
      </c>
      <c r="N156" s="122">
        <f t="shared" si="83"/>
        <v>10.166173346092274</v>
      </c>
      <c r="O156" s="122">
        <f t="shared" si="83"/>
        <v>10.676244570918794</v>
      </c>
      <c r="P156" s="122">
        <f t="shared" si="83"/>
        <v>9.865313065020759</v>
      </c>
      <c r="Q156" s="122">
        <f t="shared" si="83"/>
        <v>13.35493831999999</v>
      </c>
      <c r="R156" s="122">
        <f t="shared" ref="R156:V156" si="84">SUM(R157:R158)</f>
        <v>7.8689233600000028</v>
      </c>
      <c r="S156" s="122">
        <f t="shared" si="84"/>
        <v>12.696073359999984</v>
      </c>
      <c r="T156" s="122">
        <f t="shared" si="84"/>
        <v>2.2901009200000053</v>
      </c>
      <c r="U156" s="122">
        <f t="shared" si="84"/>
        <v>5.2914145599999864</v>
      </c>
      <c r="V156" s="122">
        <f t="shared" si="84"/>
        <v>7.3348954400000048</v>
      </c>
      <c r="W156" s="122">
        <f t="shared" ref="W156" si="85">SUM(W157:W158)</f>
        <v>5.4395481200000004</v>
      </c>
      <c r="DA156" s="130" t="s">
        <v>2096</v>
      </c>
    </row>
    <row r="157" spans="1:105" ht="12" customHeight="1" x14ac:dyDescent="0.25">
      <c r="A157" s="97" t="s">
        <v>74</v>
      </c>
      <c r="B157" s="98">
        <v>10.691046290406085</v>
      </c>
      <c r="C157" s="98">
        <v>11.244611721667944</v>
      </c>
      <c r="D157" s="98">
        <v>15.520218915943731</v>
      </c>
      <c r="E157" s="98">
        <v>18.367751757748813</v>
      </c>
      <c r="F157" s="98">
        <v>14.4717566852632</v>
      </c>
      <c r="G157" s="98">
        <v>14.006534954600756</v>
      </c>
      <c r="H157" s="98">
        <v>13.926201945082193</v>
      </c>
      <c r="I157" s="98">
        <v>11.63655637979203</v>
      </c>
      <c r="J157" s="98">
        <v>9.7895126794948162</v>
      </c>
      <c r="K157" s="98">
        <v>9.9588386882568241</v>
      </c>
      <c r="L157" s="98">
        <v>8.9586674344069355</v>
      </c>
      <c r="M157" s="98">
        <v>8.0589823844407178</v>
      </c>
      <c r="N157" s="98">
        <v>10.166173346092274</v>
      </c>
      <c r="O157" s="98">
        <v>10.676244570918794</v>
      </c>
      <c r="P157" s="98">
        <v>9.865313065020759</v>
      </c>
      <c r="Q157" s="98">
        <v>13.35493831999999</v>
      </c>
      <c r="R157" s="98">
        <v>7.8689233600000028</v>
      </c>
      <c r="S157" s="98">
        <v>12.696073359999984</v>
      </c>
      <c r="T157" s="98">
        <v>2.2901009200000053</v>
      </c>
      <c r="U157" s="98">
        <v>5.2914145599999864</v>
      </c>
      <c r="V157" s="98">
        <v>7.3348954400000048</v>
      </c>
      <c r="W157" s="98">
        <v>5.4395481200000004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19.26834780086088</v>
      </c>
      <c r="C170" s="122">
        <v>18.392216525958283</v>
      </c>
      <c r="D170" s="122">
        <v>16.747608380112446</v>
      </c>
      <c r="E170" s="122">
        <v>13.903612847461412</v>
      </c>
      <c r="F170" s="122">
        <v>14.619231189592567</v>
      </c>
      <c r="G170" s="122">
        <v>12.754283103042455</v>
      </c>
      <c r="H170" s="122">
        <v>9.9551570486475658</v>
      </c>
      <c r="I170" s="122">
        <v>8.4052847821003809</v>
      </c>
      <c r="J170" s="122">
        <v>8.8310529694926085</v>
      </c>
      <c r="K170" s="122">
        <v>8.8974634397631664</v>
      </c>
      <c r="L170" s="122">
        <v>7.4455118800147959</v>
      </c>
      <c r="M170" s="122">
        <v>6.5031726064980235</v>
      </c>
      <c r="N170" s="122">
        <v>6.5912647725329947</v>
      </c>
      <c r="O170" s="122">
        <v>7.1120158166028933</v>
      </c>
      <c r="P170" s="122">
        <v>6.4675785812643936</v>
      </c>
      <c r="Q170" s="122">
        <v>6.517195713734985</v>
      </c>
      <c r="R170" s="122">
        <v>5.1200620627235711</v>
      </c>
      <c r="S170" s="122">
        <v>3.9781709303768622</v>
      </c>
      <c r="T170" s="122">
        <v>2.4926379625370072</v>
      </c>
      <c r="U170" s="122">
        <v>1.9874476035208717</v>
      </c>
      <c r="V170" s="122">
        <v>1.8825994914338438</v>
      </c>
      <c r="W170" s="122">
        <v>1.6424117248307533</v>
      </c>
      <c r="DA170" s="130" t="s">
        <v>2110</v>
      </c>
    </row>
    <row r="171" spans="1:105" ht="12" customHeight="1" x14ac:dyDescent="0.25">
      <c r="A171" s="97" t="s">
        <v>50</v>
      </c>
      <c r="B171" s="98">
        <v>19.26834780086088</v>
      </c>
      <c r="C171" s="98">
        <v>18.392216525958283</v>
      </c>
      <c r="D171" s="98">
        <v>16.747608380112446</v>
      </c>
      <c r="E171" s="98">
        <v>13.903612847461412</v>
      </c>
      <c r="F171" s="98">
        <v>14.619231189592567</v>
      </c>
      <c r="G171" s="98">
        <v>12.754283103042455</v>
      </c>
      <c r="H171" s="98">
        <v>9.9551570486475658</v>
      </c>
      <c r="I171" s="98">
        <v>8.4052847821003809</v>
      </c>
      <c r="J171" s="98">
        <v>8.8310529694926085</v>
      </c>
      <c r="K171" s="98">
        <v>8.8974634397631664</v>
      </c>
      <c r="L171" s="98">
        <v>7.4455118800147959</v>
      </c>
      <c r="M171" s="98">
        <v>6.5031726064980235</v>
      </c>
      <c r="N171" s="98">
        <v>6.5912647725329947</v>
      </c>
      <c r="O171" s="98">
        <v>7.1120158166028933</v>
      </c>
      <c r="P171" s="98">
        <v>6.4675785812643936</v>
      </c>
      <c r="Q171" s="98">
        <v>6.517195713734985</v>
      </c>
      <c r="R171" s="98">
        <v>5.1200620627235711</v>
      </c>
      <c r="S171" s="98">
        <v>3.9781709303768622</v>
      </c>
      <c r="T171" s="98">
        <v>2.4926379625370072</v>
      </c>
      <c r="U171" s="98">
        <v>1.9874476035208717</v>
      </c>
      <c r="V171" s="98">
        <v>1.8825994914338438</v>
      </c>
      <c r="W171" s="98">
        <v>1.6424117248307533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3364.0745287217487</v>
      </c>
      <c r="C174" s="117">
        <f t="shared" si="87"/>
        <v>3148.9427054398616</v>
      </c>
      <c r="D174" s="117">
        <f t="shared" si="87"/>
        <v>3584.0405467941318</v>
      </c>
      <c r="E174" s="117">
        <f t="shared" si="87"/>
        <v>3865.9569707909209</v>
      </c>
      <c r="F174" s="117">
        <f t="shared" si="87"/>
        <v>3930.6698950883715</v>
      </c>
      <c r="G174" s="117">
        <f t="shared" si="87"/>
        <v>3978.60119508754</v>
      </c>
      <c r="H174" s="117">
        <f t="shared" si="87"/>
        <v>4060.0690105088015</v>
      </c>
      <c r="I174" s="117">
        <f t="shared" si="87"/>
        <v>3868.8943584962562</v>
      </c>
      <c r="J174" s="117">
        <f t="shared" si="87"/>
        <v>3810.8167912552058</v>
      </c>
      <c r="K174" s="117">
        <f t="shared" si="87"/>
        <v>3343.7404720157833</v>
      </c>
      <c r="L174" s="117">
        <f t="shared" si="87"/>
        <v>3607.6534039292847</v>
      </c>
      <c r="M174" s="117">
        <f t="shared" si="87"/>
        <v>3524.0184524466931</v>
      </c>
      <c r="N174" s="117">
        <f t="shared" si="87"/>
        <v>3652.6134486029086</v>
      </c>
      <c r="O174" s="117">
        <f t="shared" si="87"/>
        <v>3815.9600352421025</v>
      </c>
      <c r="P174" s="117">
        <f t="shared" si="87"/>
        <v>3703.3986374628862</v>
      </c>
      <c r="Q174" s="117">
        <f t="shared" si="87"/>
        <v>4296.4502667397528</v>
      </c>
      <c r="R174" s="117">
        <f t="shared" ref="R174:V174" si="88">R175+R178+R180+R189</f>
        <v>3851.2999983419527</v>
      </c>
      <c r="S174" s="117">
        <f t="shared" si="88"/>
        <v>5012.5796560043773</v>
      </c>
      <c r="T174" s="117">
        <f t="shared" si="88"/>
        <v>3673.0948001046859</v>
      </c>
      <c r="U174" s="117">
        <f t="shared" si="88"/>
        <v>4652.8653686555372</v>
      </c>
      <c r="V174" s="117">
        <f t="shared" si="88"/>
        <v>4975.1745523099444</v>
      </c>
      <c r="W174" s="117">
        <f t="shared" ref="W174" si="89">W175+W178+W180+W189</f>
        <v>4121.069947488606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523.85233140924811</v>
      </c>
      <c r="C175" s="122">
        <f t="shared" si="90"/>
        <v>561.2462562624728</v>
      </c>
      <c r="D175" s="122">
        <f t="shared" si="90"/>
        <v>793.7021722025612</v>
      </c>
      <c r="E175" s="122">
        <f t="shared" si="90"/>
        <v>1009.2417237725817</v>
      </c>
      <c r="F175" s="122">
        <f t="shared" si="90"/>
        <v>876.34192099774725</v>
      </c>
      <c r="G175" s="122">
        <f t="shared" si="90"/>
        <v>933.13732379591227</v>
      </c>
      <c r="H175" s="122">
        <f t="shared" si="90"/>
        <v>1036.2259688221213</v>
      </c>
      <c r="I175" s="122">
        <f t="shared" si="90"/>
        <v>968.77312251001274</v>
      </c>
      <c r="J175" s="122">
        <f t="shared" si="90"/>
        <v>910.85140908180392</v>
      </c>
      <c r="K175" s="122">
        <f t="shared" si="90"/>
        <v>997.64596258029462</v>
      </c>
      <c r="L175" s="122">
        <f t="shared" si="90"/>
        <v>1015.0594452446238</v>
      </c>
      <c r="M175" s="122">
        <f t="shared" si="90"/>
        <v>964.06690549936332</v>
      </c>
      <c r="N175" s="122">
        <f t="shared" si="90"/>
        <v>1211.8835361126926</v>
      </c>
      <c r="O175" s="122">
        <f t="shared" si="90"/>
        <v>1242.7207900834528</v>
      </c>
      <c r="P175" s="122">
        <f t="shared" si="90"/>
        <v>1159.6931254708986</v>
      </c>
      <c r="Q175" s="122">
        <f t="shared" si="90"/>
        <v>1626.074433409764</v>
      </c>
      <c r="R175" s="122">
        <f t="shared" ref="R175:V175" si="91">SUM(R176:R177)</f>
        <v>1155.6359307639498</v>
      </c>
      <c r="S175" s="122">
        <f t="shared" si="91"/>
        <v>2284.6587545972479</v>
      </c>
      <c r="T175" s="122">
        <f t="shared" si="91"/>
        <v>646.20041957651313</v>
      </c>
      <c r="U175" s="122">
        <f t="shared" si="91"/>
        <v>1714.0302032108159</v>
      </c>
      <c r="V175" s="122">
        <f t="shared" si="91"/>
        <v>2334.8663692065411</v>
      </c>
      <c r="W175" s="122">
        <f t="shared" ref="W175" si="92">SUM(W176:W177)</f>
        <v>1915.5700969384163</v>
      </c>
      <c r="DA175" s="130" t="s">
        <v>2264</v>
      </c>
    </row>
    <row r="176" spans="1:105" ht="12" customHeight="1" x14ac:dyDescent="0.25">
      <c r="A176" s="97" t="s">
        <v>74</v>
      </c>
      <c r="B176" s="98">
        <v>519.38362738724311</v>
      </c>
      <c r="C176" s="98">
        <v>556.89632897904028</v>
      </c>
      <c r="D176" s="98">
        <v>786.7127025358584</v>
      </c>
      <c r="E176" s="98">
        <v>1001.7246671532738</v>
      </c>
      <c r="F176" s="98">
        <v>868.17198252912942</v>
      </c>
      <c r="G176" s="98">
        <v>924.44169824602534</v>
      </c>
      <c r="H176" s="98">
        <v>1027.2057937681168</v>
      </c>
      <c r="I176" s="98">
        <v>960.53432889326757</v>
      </c>
      <c r="J176" s="98">
        <v>902.74479501372639</v>
      </c>
      <c r="K176" s="98">
        <v>988.67093303071454</v>
      </c>
      <c r="L176" s="98">
        <v>1005.1662497643437</v>
      </c>
      <c r="M176" s="98">
        <v>954.55844434789594</v>
      </c>
      <c r="N176" s="98">
        <v>1202.4654841624811</v>
      </c>
      <c r="O176" s="98">
        <v>1230.205934212333</v>
      </c>
      <c r="P176" s="98">
        <v>1148.1841748501793</v>
      </c>
      <c r="Q176" s="98">
        <v>1609.56274678007</v>
      </c>
      <c r="R176" s="98">
        <v>1143.8907784712364</v>
      </c>
      <c r="S176" s="98">
        <v>2259.5692114188141</v>
      </c>
      <c r="T176" s="98">
        <v>637.98534643997368</v>
      </c>
      <c r="U176" s="98">
        <v>1693.9697314942705</v>
      </c>
      <c r="V176" s="98">
        <v>2308.3754329107501</v>
      </c>
      <c r="W176" s="98">
        <v>1893.7041430517113</v>
      </c>
      <c r="DA176" s="63" t="s">
        <v>2265</v>
      </c>
    </row>
    <row r="177" spans="1:105" ht="12" customHeight="1" x14ac:dyDescent="0.25">
      <c r="A177" s="97" t="s">
        <v>53</v>
      </c>
      <c r="B177" s="98">
        <v>4.4687040220050553</v>
      </c>
      <c r="C177" s="98">
        <v>4.3499272834325513</v>
      </c>
      <c r="D177" s="98">
        <v>6.9894696667028429</v>
      </c>
      <c r="E177" s="98">
        <v>7.5170566193079731</v>
      </c>
      <c r="F177" s="98">
        <v>8.1699384686177936</v>
      </c>
      <c r="G177" s="98">
        <v>8.695625549886957</v>
      </c>
      <c r="H177" s="98">
        <v>9.020175054004488</v>
      </c>
      <c r="I177" s="98">
        <v>8.2387936167451947</v>
      </c>
      <c r="J177" s="98">
        <v>8.1066140680775121</v>
      </c>
      <c r="K177" s="98">
        <v>8.9750295495801389</v>
      </c>
      <c r="L177" s="98">
        <v>9.8931954802802071</v>
      </c>
      <c r="M177" s="98">
        <v>9.5084611514674169</v>
      </c>
      <c r="N177" s="98">
        <v>9.4180519502116198</v>
      </c>
      <c r="O177" s="98">
        <v>12.514855871119726</v>
      </c>
      <c r="P177" s="98">
        <v>11.508950620719443</v>
      </c>
      <c r="Q177" s="98">
        <v>16.511686629693955</v>
      </c>
      <c r="R177" s="98">
        <v>11.745152292713271</v>
      </c>
      <c r="S177" s="98">
        <v>25.08954317843402</v>
      </c>
      <c r="T177" s="98">
        <v>8.2150731365394449</v>
      </c>
      <c r="U177" s="98">
        <v>20.060471716545432</v>
      </c>
      <c r="V177" s="98">
        <v>26.490936295790931</v>
      </c>
      <c r="W177" s="98">
        <v>21.865953886705093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253.56563057616728</v>
      </c>
      <c r="C178" s="122">
        <f t="shared" si="93"/>
        <v>339.93651913139524</v>
      </c>
      <c r="D178" s="122">
        <f t="shared" si="93"/>
        <v>289.02897292459556</v>
      </c>
      <c r="E178" s="122">
        <f t="shared" si="93"/>
        <v>466.23565403452619</v>
      </c>
      <c r="F178" s="122">
        <f t="shared" si="93"/>
        <v>257.69594316241427</v>
      </c>
      <c r="G178" s="122">
        <f t="shared" si="93"/>
        <v>250.26204460281568</v>
      </c>
      <c r="H178" s="122">
        <f t="shared" si="93"/>
        <v>321.5440934543725</v>
      </c>
      <c r="I178" s="122">
        <f t="shared" si="93"/>
        <v>311.42431542648234</v>
      </c>
      <c r="J178" s="122">
        <f t="shared" si="93"/>
        <v>237.68639115516484</v>
      </c>
      <c r="K178" s="122">
        <f t="shared" si="93"/>
        <v>194.27127130277475</v>
      </c>
      <c r="L178" s="122">
        <f t="shared" si="93"/>
        <v>167.25048771590451</v>
      </c>
      <c r="M178" s="122">
        <f t="shared" si="93"/>
        <v>216.05713118263924</v>
      </c>
      <c r="N178" s="122">
        <f t="shared" si="93"/>
        <v>413.447639523948</v>
      </c>
      <c r="O178" s="122">
        <f t="shared" si="93"/>
        <v>317.9965817673463</v>
      </c>
      <c r="P178" s="122">
        <f t="shared" si="93"/>
        <v>378.18934030003811</v>
      </c>
      <c r="Q178" s="122">
        <f t="shared" si="93"/>
        <v>373.99827106075998</v>
      </c>
      <c r="R178" s="122">
        <f t="shared" si="93"/>
        <v>404.05081274110381</v>
      </c>
      <c r="S178" s="122">
        <f t="shared" si="93"/>
        <v>564.24169314887831</v>
      </c>
      <c r="T178" s="122">
        <f t="shared" si="93"/>
        <v>527.81831467061534</v>
      </c>
      <c r="U178" s="122">
        <f t="shared" si="93"/>
        <v>481.78250512083099</v>
      </c>
      <c r="V178" s="122">
        <f t="shared" si="93"/>
        <v>323.63706223266377</v>
      </c>
      <c r="W178" s="122">
        <f t="shared" si="93"/>
        <v>271.83687289434062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253.56563057616728</v>
      </c>
      <c r="C179" s="98">
        <f>RES_hhdet_fech!C29</f>
        <v>339.93651913139524</v>
      </c>
      <c r="D179" s="98">
        <f>RES_hhdet_fech!D29</f>
        <v>289.02897292459556</v>
      </c>
      <c r="E179" s="98">
        <f>RES_hhdet_fech!E29</f>
        <v>466.23565403452619</v>
      </c>
      <c r="F179" s="98">
        <f>RES_hhdet_fech!F29</f>
        <v>257.69594316241427</v>
      </c>
      <c r="G179" s="98">
        <f>RES_hhdet_fech!G29</f>
        <v>250.26204460281568</v>
      </c>
      <c r="H179" s="98">
        <f>RES_hhdet_fech!H29</f>
        <v>321.5440934543725</v>
      </c>
      <c r="I179" s="98">
        <f>RES_hhdet_fech!I29</f>
        <v>311.42431542648234</v>
      </c>
      <c r="J179" s="98">
        <f>RES_hhdet_fech!J29</f>
        <v>237.68639115516484</v>
      </c>
      <c r="K179" s="98">
        <f>RES_hhdet_fech!K29</f>
        <v>194.27127130277475</v>
      </c>
      <c r="L179" s="98">
        <f>RES_hhdet_fech!L29</f>
        <v>167.25048771590451</v>
      </c>
      <c r="M179" s="98">
        <f>RES_hhdet_fech!M29</f>
        <v>216.05713118263924</v>
      </c>
      <c r="N179" s="98">
        <f>RES_hhdet_fech!N29</f>
        <v>413.447639523948</v>
      </c>
      <c r="O179" s="98">
        <f>RES_hhdet_fech!O29</f>
        <v>317.9965817673463</v>
      </c>
      <c r="P179" s="98">
        <f>RES_hhdet_fech!P29</f>
        <v>378.18934030003811</v>
      </c>
      <c r="Q179" s="98">
        <f>RES_hhdet_fech!Q29</f>
        <v>373.99827106075998</v>
      </c>
      <c r="R179" s="98">
        <f>RES_hhdet_fech!R29</f>
        <v>404.05081274110381</v>
      </c>
      <c r="S179" s="98">
        <f>RES_hhdet_fech!S29</f>
        <v>564.24169314887831</v>
      </c>
      <c r="T179" s="98">
        <f>RES_hhdet_fech!T29</f>
        <v>527.81831467061534</v>
      </c>
      <c r="U179" s="98">
        <f>RES_hhdet_fech!U29</f>
        <v>481.78250512083099</v>
      </c>
      <c r="V179" s="98">
        <f>RES_hhdet_fech!V29</f>
        <v>323.63706223266377</v>
      </c>
      <c r="W179" s="98">
        <f>RES_hhdet_fech!W29</f>
        <v>271.83687289434062</v>
      </c>
      <c r="DA179" s="63" t="s">
        <v>2268</v>
      </c>
    </row>
    <row r="180" spans="1:105" ht="12" customHeight="1" x14ac:dyDescent="0.25">
      <c r="A180" s="121" t="s">
        <v>55</v>
      </c>
      <c r="B180" s="122">
        <v>1456.2977732415927</v>
      </c>
      <c r="C180" s="122">
        <v>1213.2306705306075</v>
      </c>
      <c r="D180" s="122">
        <v>1464.6971098658371</v>
      </c>
      <c r="E180" s="122">
        <v>1421.2526752392648</v>
      </c>
      <c r="F180" s="122">
        <v>1702.9031688872774</v>
      </c>
      <c r="G180" s="122">
        <v>1735.7154381746964</v>
      </c>
      <c r="H180" s="122">
        <v>1763.2043366367832</v>
      </c>
      <c r="I180" s="122">
        <v>1717.4794231640947</v>
      </c>
      <c r="J180" s="122">
        <v>1691.1965561375862</v>
      </c>
      <c r="K180" s="122">
        <v>1129.172926701164</v>
      </c>
      <c r="L180" s="122">
        <v>1391.7056229065702</v>
      </c>
      <c r="M180" s="122">
        <v>1370.7974793227727</v>
      </c>
      <c r="N180" s="122">
        <v>1128.8422965862719</v>
      </c>
      <c r="O180" s="122">
        <v>1240.7803395969181</v>
      </c>
      <c r="P180" s="122">
        <v>1220.2359702130345</v>
      </c>
      <c r="Q180" s="122">
        <v>1288.1133242465962</v>
      </c>
      <c r="R180" s="122">
        <v>1252.9857797446662</v>
      </c>
      <c r="S180" s="122">
        <v>1339.1804069043728</v>
      </c>
      <c r="T180" s="122">
        <v>1645.963329145766</v>
      </c>
      <c r="U180" s="122">
        <v>1658.5059552885878</v>
      </c>
      <c r="V180" s="122">
        <v>1561.050646831904</v>
      </c>
      <c r="W180" s="122">
        <v>1230.8146631616357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1456.2977732415927</v>
      </c>
      <c r="C185" s="101">
        <v>1213.2306705306075</v>
      </c>
      <c r="D185" s="101">
        <v>1480.945916563011</v>
      </c>
      <c r="E185" s="101">
        <v>1441.9107985112405</v>
      </c>
      <c r="F185" s="101">
        <v>1731.2822690597859</v>
      </c>
      <c r="G185" s="101">
        <v>1772.9773725694988</v>
      </c>
      <c r="H185" s="101">
        <v>1810.4848386611243</v>
      </c>
      <c r="I185" s="101">
        <v>1772.1242317782339</v>
      </c>
      <c r="J185" s="101">
        <v>1749.9138924419608</v>
      </c>
      <c r="K185" s="101">
        <v>1189.0345801946098</v>
      </c>
      <c r="L185" s="101">
        <v>1587.0133629926772</v>
      </c>
      <c r="M185" s="101">
        <v>1586.2527461198447</v>
      </c>
      <c r="N185" s="101">
        <v>1377.4007818908549</v>
      </c>
      <c r="O185" s="101">
        <v>1478.7506375566113</v>
      </c>
      <c r="P185" s="101">
        <v>1464.007600694845</v>
      </c>
      <c r="Q185" s="101">
        <v>1528.2488508863266</v>
      </c>
      <c r="R185" s="101">
        <v>1480.9594707589079</v>
      </c>
      <c r="S185" s="101">
        <v>1544.6759067288051</v>
      </c>
      <c r="T185" s="101">
        <v>1833.5626588644143</v>
      </c>
      <c r="U185" s="101">
        <v>1820.58099338594</v>
      </c>
      <c r="V185" s="101">
        <v>1676.1205365913108</v>
      </c>
      <c r="W185" s="101">
        <v>1310.7828596178163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884.77191300461175</v>
      </c>
      <c r="E186" s="104">
        <v>865.51845409692658</v>
      </c>
      <c r="F186" s="104">
        <v>1044.8990291920068</v>
      </c>
      <c r="G186" s="104">
        <v>1078.5560922680359</v>
      </c>
      <c r="H186" s="104">
        <v>1112.5390256963121</v>
      </c>
      <c r="I186" s="104">
        <v>1094.5463921593919</v>
      </c>
      <c r="J186" s="104">
        <v>1082.680328886084</v>
      </c>
      <c r="K186" s="104">
        <v>881.52238129981413</v>
      </c>
      <c r="L186" s="104">
        <v>934.3518194888519</v>
      </c>
      <c r="M186" s="104">
        <v>987.9554922510473</v>
      </c>
      <c r="N186" s="104">
        <v>864.43362507229187</v>
      </c>
      <c r="O186" s="104">
        <v>919.86348791303089</v>
      </c>
      <c r="P186" s="104">
        <v>893.75476184618344</v>
      </c>
      <c r="Q186" s="104">
        <v>953.0511168681752</v>
      </c>
      <c r="R186" s="104">
        <v>918.94976016103442</v>
      </c>
      <c r="S186" s="104">
        <v>989.64957039365186</v>
      </c>
      <c r="T186" s="104">
        <v>1271.4760816527944</v>
      </c>
      <c r="U186" s="104">
        <v>1264.1031284978785</v>
      </c>
      <c r="V186" s="104">
        <v>1142.964651213842</v>
      </c>
      <c r="W186" s="104">
        <v>943.07455264021621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250.83767645565183</v>
      </c>
      <c r="E187" s="98">
        <v>245.06830339673004</v>
      </c>
      <c r="F187" s="98">
        <v>295.40268894362919</v>
      </c>
      <c r="G187" s="98">
        <v>305.22921882766485</v>
      </c>
      <c r="H187" s="98">
        <v>313.99629896916383</v>
      </c>
      <c r="I187" s="98">
        <v>307.58310376802791</v>
      </c>
      <c r="J187" s="98">
        <v>304.26362585694937</v>
      </c>
      <c r="K187" s="98">
        <v>528.41743809440061</v>
      </c>
      <c r="L187" s="98">
        <v>163.53555247282247</v>
      </c>
      <c r="M187" s="98">
        <v>274.68512973143669</v>
      </c>
      <c r="N187" s="98">
        <v>239.21077855560836</v>
      </c>
      <c r="O187" s="98">
        <v>193.42377238340242</v>
      </c>
      <c r="P187" s="98">
        <v>147.34397934423055</v>
      </c>
      <c r="Q187" s="98">
        <v>182.87856771224421</v>
      </c>
      <c r="R187" s="98">
        <v>149.35398718226813</v>
      </c>
      <c r="S187" s="98">
        <v>203.42206047301914</v>
      </c>
      <c r="T187" s="98">
        <v>460.92390703108822</v>
      </c>
      <c r="U187" s="98">
        <v>405.76329577104087</v>
      </c>
      <c r="V187" s="98">
        <v>243.6441612308632</v>
      </c>
      <c r="W187" s="98">
        <v>229.83445287259715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633.93423654895992</v>
      </c>
      <c r="E188" s="98">
        <v>620.45015070019656</v>
      </c>
      <c r="F188" s="98">
        <v>749.49634024837758</v>
      </c>
      <c r="G188" s="98">
        <v>773.32687344037095</v>
      </c>
      <c r="H188" s="98">
        <v>798.54272672714831</v>
      </c>
      <c r="I188" s="98">
        <v>786.9632883913639</v>
      </c>
      <c r="J188" s="98">
        <v>778.41670302913474</v>
      </c>
      <c r="K188" s="98">
        <v>353.10494320541363</v>
      </c>
      <c r="L188" s="98">
        <v>770.81626701602943</v>
      </c>
      <c r="M188" s="98">
        <v>713.27036251961067</v>
      </c>
      <c r="N188" s="98">
        <v>625.22284651668338</v>
      </c>
      <c r="O188" s="98">
        <v>726.43971552962842</v>
      </c>
      <c r="P188" s="98">
        <v>746.41078250195289</v>
      </c>
      <c r="Q188" s="98">
        <v>770.17254915593094</v>
      </c>
      <c r="R188" s="98">
        <v>769.59577297876626</v>
      </c>
      <c r="S188" s="98">
        <v>786.22750992063288</v>
      </c>
      <c r="T188" s="98">
        <v>810.55217462170629</v>
      </c>
      <c r="U188" s="98">
        <v>858.33983272683747</v>
      </c>
      <c r="V188" s="98">
        <v>899.32048998297876</v>
      </c>
      <c r="W188" s="98">
        <v>713.24009976761909</v>
      </c>
      <c r="DA188" s="63" t="s">
        <v>2277</v>
      </c>
    </row>
    <row r="189" spans="1:105" ht="12" customHeight="1" x14ac:dyDescent="0.25">
      <c r="A189" s="121" t="s">
        <v>54</v>
      </c>
      <c r="B189" s="122">
        <v>1130.3587934947407</v>
      </c>
      <c r="C189" s="122">
        <v>1034.529259515386</v>
      </c>
      <c r="D189" s="122">
        <v>1036.6122918011381</v>
      </c>
      <c r="E189" s="122">
        <v>969.22691774454825</v>
      </c>
      <c r="F189" s="122">
        <v>1093.7288620409327</v>
      </c>
      <c r="G189" s="122">
        <v>1059.4863885141156</v>
      </c>
      <c r="H189" s="122">
        <v>939.09461159552461</v>
      </c>
      <c r="I189" s="122">
        <v>871.21749739566621</v>
      </c>
      <c r="J189" s="122">
        <v>971.08243488065102</v>
      </c>
      <c r="K189" s="122">
        <v>1022.6503114315495</v>
      </c>
      <c r="L189" s="122">
        <v>1033.6378480621863</v>
      </c>
      <c r="M189" s="122">
        <v>973.09693644191782</v>
      </c>
      <c r="N189" s="122">
        <v>898.43997637999598</v>
      </c>
      <c r="O189" s="122">
        <v>1014.4623237943856</v>
      </c>
      <c r="P189" s="122">
        <v>945.28020147891482</v>
      </c>
      <c r="Q189" s="122">
        <v>1008.2642380226328</v>
      </c>
      <c r="R189" s="122">
        <v>1038.627475092233</v>
      </c>
      <c r="S189" s="122">
        <v>824.49880135387741</v>
      </c>
      <c r="T189" s="122">
        <v>853.11273671179106</v>
      </c>
      <c r="U189" s="122">
        <v>798.54670503530315</v>
      </c>
      <c r="V189" s="122">
        <v>755.6204740388356</v>
      </c>
      <c r="W189" s="122">
        <v>702.84831449421245</v>
      </c>
      <c r="DA189" s="130" t="s">
        <v>2278</v>
      </c>
    </row>
    <row r="190" spans="1:105" ht="12" customHeight="1" x14ac:dyDescent="0.25">
      <c r="A190" s="97" t="s">
        <v>50</v>
      </c>
      <c r="B190" s="98">
        <v>1153.1104191652396</v>
      </c>
      <c r="C190" s="98">
        <v>1123.1693898549315</v>
      </c>
      <c r="D190" s="98">
        <v>1082.042459064374</v>
      </c>
      <c r="E190" s="98">
        <v>989.00019117466491</v>
      </c>
      <c r="F190" s="98">
        <v>1159.4519164971989</v>
      </c>
      <c r="G190" s="98">
        <v>1120.6477668319837</v>
      </c>
      <c r="H190" s="98">
        <v>974.07099042703464</v>
      </c>
      <c r="I190" s="98">
        <v>908.26004167351152</v>
      </c>
      <c r="J190" s="98">
        <v>1043.50867051041</v>
      </c>
      <c r="K190" s="98">
        <v>1120.2776247801717</v>
      </c>
      <c r="L190" s="98">
        <v>1055.9442468021193</v>
      </c>
      <c r="M190" s="98">
        <v>986.08979868672145</v>
      </c>
      <c r="N190" s="98">
        <v>988.78708174388839</v>
      </c>
      <c r="O190" s="98">
        <v>1074.81885951244</v>
      </c>
      <c r="P190" s="98">
        <v>1005.4904508227029</v>
      </c>
      <c r="Q190" s="98">
        <v>1061.9199513836431</v>
      </c>
      <c r="R190" s="98">
        <v>1012.5995168019846</v>
      </c>
      <c r="S190" s="98">
        <v>946.93621511224649</v>
      </c>
      <c r="T190" s="98">
        <v>917.17232261769129</v>
      </c>
      <c r="U190" s="98">
        <v>837.39557939917324</v>
      </c>
      <c r="V190" s="98">
        <v>800.80668531341394</v>
      </c>
      <c r="W190" s="98">
        <v>760.59307462107279</v>
      </c>
      <c r="DA190" s="63" t="s">
        <v>2279</v>
      </c>
    </row>
    <row r="191" spans="1:105" ht="12" customHeight="1" x14ac:dyDescent="0.25">
      <c r="A191" s="109" t="s">
        <v>120</v>
      </c>
      <c r="B191" s="33">
        <v>1032.2286507611193</v>
      </c>
      <c r="C191" s="33">
        <v>654.18395738521963</v>
      </c>
      <c r="D191" s="33">
        <v>871.16975429991771</v>
      </c>
      <c r="E191" s="33">
        <v>904.24664094072318</v>
      </c>
      <c r="F191" s="33">
        <v>889.64361109550532</v>
      </c>
      <c r="G191" s="33">
        <v>874.85619170253244</v>
      </c>
      <c r="H191" s="33">
        <v>831.97989782461218</v>
      </c>
      <c r="I191" s="33">
        <v>751.37345265812269</v>
      </c>
      <c r="J191" s="33">
        <v>713.69052336804305</v>
      </c>
      <c r="K191" s="33">
        <v>658.7543885522457</v>
      </c>
      <c r="L191" s="33">
        <v>949.14845002832169</v>
      </c>
      <c r="M191" s="33">
        <v>926.72260933457358</v>
      </c>
      <c r="N191" s="33">
        <v>561.68958810317349</v>
      </c>
      <c r="O191" s="33">
        <v>820.72948314080918</v>
      </c>
      <c r="P191" s="33">
        <v>765.96663180929932</v>
      </c>
      <c r="Q191" s="33">
        <v>855.81746045670366</v>
      </c>
      <c r="R191" s="33">
        <v>1110.8304067451036</v>
      </c>
      <c r="S191" s="33">
        <v>461.67913622853291</v>
      </c>
      <c r="T191" s="33">
        <v>653.42308434644713</v>
      </c>
      <c r="U191" s="33">
        <v>675.66052902751835</v>
      </c>
      <c r="V191" s="33">
        <v>627.11481301091317</v>
      </c>
      <c r="W191" s="33">
        <v>527.97679816228072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2112.0141306346413</v>
      </c>
      <c r="C193" s="117">
        <f t="shared" si="94"/>
        <v>2172.5197993945753</v>
      </c>
      <c r="D193" s="117">
        <f t="shared" si="94"/>
        <v>2350.3052734559155</v>
      </c>
      <c r="E193" s="117">
        <f t="shared" si="94"/>
        <v>2816.3317045563244</v>
      </c>
      <c r="F193" s="117">
        <f t="shared" si="94"/>
        <v>2545.6106865606121</v>
      </c>
      <c r="G193" s="117">
        <f t="shared" si="94"/>
        <v>2588.2116622753579</v>
      </c>
      <c r="H193" s="117">
        <f t="shared" si="94"/>
        <v>2812.0321281702986</v>
      </c>
      <c r="I193" s="117">
        <f t="shared" si="94"/>
        <v>2729.6916969201884</v>
      </c>
      <c r="J193" s="117">
        <f t="shared" si="94"/>
        <v>2567.5908066216707</v>
      </c>
      <c r="K193" s="117">
        <f t="shared" si="94"/>
        <v>2250.1190119567091</v>
      </c>
      <c r="L193" s="117">
        <f t="shared" si="94"/>
        <v>2456.4184148391887</v>
      </c>
      <c r="M193" s="117">
        <f t="shared" si="94"/>
        <v>2613.9759198608717</v>
      </c>
      <c r="N193" s="117">
        <f t="shared" si="94"/>
        <v>3299.7229044504293</v>
      </c>
      <c r="O193" s="117">
        <f t="shared" si="94"/>
        <v>3241.9474480316985</v>
      </c>
      <c r="P193" s="117">
        <f t="shared" si="94"/>
        <v>3402.8944875492325</v>
      </c>
      <c r="Q193" s="117">
        <f t="shared" si="94"/>
        <v>3734.4714776158739</v>
      </c>
      <c r="R193" s="117">
        <f t="shared" ref="R193:V193" si="95">R194+R197+R199+R208</f>
        <v>3634.8182220551653</v>
      </c>
      <c r="S193" s="117">
        <f t="shared" si="95"/>
        <v>4744.8564574541615</v>
      </c>
      <c r="T193" s="117">
        <f t="shared" si="95"/>
        <v>3998.87513179797</v>
      </c>
      <c r="U193" s="117">
        <f t="shared" si="95"/>
        <v>4413.9157130630783</v>
      </c>
      <c r="V193" s="117">
        <f t="shared" si="95"/>
        <v>4083.4235417552654</v>
      </c>
      <c r="W193" s="117">
        <f t="shared" ref="W193" si="96">W194+W197+W199+W208</f>
        <v>3488.3234867742372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205.88989538558712</v>
      </c>
      <c r="C194" s="122">
        <f t="shared" si="97"/>
        <v>221.97726308249659</v>
      </c>
      <c r="D194" s="122">
        <f t="shared" si="97"/>
        <v>316.9529266099583</v>
      </c>
      <c r="E194" s="122">
        <f t="shared" si="97"/>
        <v>403.36830434114052</v>
      </c>
      <c r="F194" s="122">
        <f t="shared" si="97"/>
        <v>351.85416649861992</v>
      </c>
      <c r="G194" s="122">
        <f t="shared" si="97"/>
        <v>375.61679610650987</v>
      </c>
      <c r="H194" s="122">
        <f t="shared" si="97"/>
        <v>417.97261350789978</v>
      </c>
      <c r="I194" s="122">
        <f t="shared" si="97"/>
        <v>392.93825303648509</v>
      </c>
      <c r="J194" s="122">
        <f t="shared" si="97"/>
        <v>373.48552943642426</v>
      </c>
      <c r="K194" s="122">
        <f t="shared" si="97"/>
        <v>418.02450276282855</v>
      </c>
      <c r="L194" s="122">
        <f t="shared" si="97"/>
        <v>434.87558161091982</v>
      </c>
      <c r="M194" s="122">
        <f t="shared" si="97"/>
        <v>430.46673847236815</v>
      </c>
      <c r="N194" s="122">
        <f t="shared" si="97"/>
        <v>573.14756281752807</v>
      </c>
      <c r="O194" s="122">
        <f t="shared" si="97"/>
        <v>626.60361921691572</v>
      </c>
      <c r="P194" s="122">
        <f t="shared" si="97"/>
        <v>588.82302858400749</v>
      </c>
      <c r="Q194" s="122">
        <f t="shared" si="97"/>
        <v>831.4749935026764</v>
      </c>
      <c r="R194" s="122">
        <f t="shared" ref="R194:V194" si="98">SUM(R195:R196)</f>
        <v>594.94355779194666</v>
      </c>
      <c r="S194" s="122">
        <f t="shared" si="98"/>
        <v>1186.0916225956464</v>
      </c>
      <c r="T194" s="122">
        <f t="shared" si="98"/>
        <v>337.84320240483157</v>
      </c>
      <c r="U194" s="122">
        <f t="shared" si="98"/>
        <v>896.18711241429673</v>
      </c>
      <c r="V194" s="122">
        <f t="shared" si="98"/>
        <v>1224.0272568664416</v>
      </c>
      <c r="W194" s="122">
        <f t="shared" ref="W194" si="99">SUM(W195:W196)</f>
        <v>1005.0536246299943</v>
      </c>
      <c r="DA194" s="130" t="s">
        <v>2432</v>
      </c>
    </row>
    <row r="195" spans="1:105" ht="12" customHeight="1" x14ac:dyDescent="0.25">
      <c r="A195" s="97" t="s">
        <v>74</v>
      </c>
      <c r="B195" s="98">
        <v>201.42119136358207</v>
      </c>
      <c r="C195" s="98">
        <v>217.62733579906404</v>
      </c>
      <c r="D195" s="98">
        <v>309.96345694325544</v>
      </c>
      <c r="E195" s="98">
        <v>395.85124772183252</v>
      </c>
      <c r="F195" s="98">
        <v>343.68422803000215</v>
      </c>
      <c r="G195" s="98">
        <v>366.92117055662288</v>
      </c>
      <c r="H195" s="98">
        <v>408.9524384538953</v>
      </c>
      <c r="I195" s="98">
        <v>384.69945941973992</v>
      </c>
      <c r="J195" s="98">
        <v>365.37891536834672</v>
      </c>
      <c r="K195" s="98">
        <v>409.0494732132484</v>
      </c>
      <c r="L195" s="98">
        <v>424.98238613063961</v>
      </c>
      <c r="M195" s="98">
        <v>420.95827732090072</v>
      </c>
      <c r="N195" s="98">
        <v>563.72951086731643</v>
      </c>
      <c r="O195" s="98">
        <v>614.088763345796</v>
      </c>
      <c r="P195" s="98">
        <v>577.31407796328801</v>
      </c>
      <c r="Q195" s="98">
        <v>814.96330687298246</v>
      </c>
      <c r="R195" s="98">
        <v>583.19840549923344</v>
      </c>
      <c r="S195" s="98">
        <v>1161.0020794172124</v>
      </c>
      <c r="T195" s="98">
        <v>329.62812926829213</v>
      </c>
      <c r="U195" s="98">
        <v>876.12664069775133</v>
      </c>
      <c r="V195" s="98">
        <v>1197.5363205706506</v>
      </c>
      <c r="W195" s="98">
        <v>983.18767074328912</v>
      </c>
      <c r="DA195" s="63" t="s">
        <v>2433</v>
      </c>
    </row>
    <row r="196" spans="1:105" ht="12" customHeight="1" x14ac:dyDescent="0.25">
      <c r="A196" s="97" t="s">
        <v>53</v>
      </c>
      <c r="B196" s="98">
        <v>4.4687040220050553</v>
      </c>
      <c r="C196" s="98">
        <v>4.3499272834325513</v>
      </c>
      <c r="D196" s="98">
        <v>6.9894696667028429</v>
      </c>
      <c r="E196" s="98">
        <v>7.5170566193079731</v>
      </c>
      <c r="F196" s="98">
        <v>8.1699384686177936</v>
      </c>
      <c r="G196" s="98">
        <v>8.695625549886957</v>
      </c>
      <c r="H196" s="98">
        <v>9.020175054004488</v>
      </c>
      <c r="I196" s="98">
        <v>8.2387936167451947</v>
      </c>
      <c r="J196" s="98">
        <v>8.1066140680775121</v>
      </c>
      <c r="K196" s="98">
        <v>8.9750295495801389</v>
      </c>
      <c r="L196" s="98">
        <v>9.8931954802802071</v>
      </c>
      <c r="M196" s="98">
        <v>9.5084611514674169</v>
      </c>
      <c r="N196" s="98">
        <v>9.4180519502116198</v>
      </c>
      <c r="O196" s="98">
        <v>12.514855871119726</v>
      </c>
      <c r="P196" s="98">
        <v>11.508950620719443</v>
      </c>
      <c r="Q196" s="98">
        <v>16.511686629693955</v>
      </c>
      <c r="R196" s="98">
        <v>11.745152292713271</v>
      </c>
      <c r="S196" s="98">
        <v>25.08954317843402</v>
      </c>
      <c r="T196" s="98">
        <v>8.2150731365394449</v>
      </c>
      <c r="U196" s="98">
        <v>20.060471716545432</v>
      </c>
      <c r="V196" s="98">
        <v>26.490936295790931</v>
      </c>
      <c r="W196" s="98">
        <v>21.865953886705093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472.70596730697082</v>
      </c>
      <c r="C197" s="122">
        <f t="shared" si="100"/>
        <v>704.2128403434757</v>
      </c>
      <c r="D197" s="122">
        <f t="shared" si="100"/>
        <v>632.70224597076697</v>
      </c>
      <c r="E197" s="122">
        <f t="shared" si="100"/>
        <v>1063.1845041776444</v>
      </c>
      <c r="F197" s="122">
        <f t="shared" si="100"/>
        <v>612.88667371585359</v>
      </c>
      <c r="G197" s="122">
        <f t="shared" si="100"/>
        <v>620.23753555313965</v>
      </c>
      <c r="H197" s="122">
        <f t="shared" si="100"/>
        <v>841.57813336957327</v>
      </c>
      <c r="I197" s="122">
        <f t="shared" si="100"/>
        <v>842.33993994799994</v>
      </c>
      <c r="J197" s="122">
        <f t="shared" si="100"/>
        <v>653.80575013434782</v>
      </c>
      <c r="K197" s="122">
        <f t="shared" si="100"/>
        <v>563.62028928241239</v>
      </c>
      <c r="L197" s="122">
        <f t="shared" si="100"/>
        <v>518.36893860024156</v>
      </c>
      <c r="M197" s="122">
        <f t="shared" si="100"/>
        <v>709.42679763894876</v>
      </c>
      <c r="N197" s="122">
        <f t="shared" si="100"/>
        <v>1416.5480348019332</v>
      </c>
      <c r="O197" s="122">
        <f t="shared" si="100"/>
        <v>1145.1225369222143</v>
      </c>
      <c r="P197" s="122">
        <f t="shared" si="100"/>
        <v>1388.5823107034423</v>
      </c>
      <c r="Q197" s="122">
        <f t="shared" si="100"/>
        <v>1388.7133442388072</v>
      </c>
      <c r="R197" s="122">
        <f t="shared" si="100"/>
        <v>1514.1941936513329</v>
      </c>
      <c r="S197" s="122">
        <f t="shared" si="100"/>
        <v>2145.4477725484467</v>
      </c>
      <c r="T197" s="122">
        <f t="shared" si="100"/>
        <v>2047.4019043748183</v>
      </c>
      <c r="U197" s="122">
        <f t="shared" si="100"/>
        <v>1909.2309645677292</v>
      </c>
      <c r="V197" s="122">
        <f t="shared" si="100"/>
        <v>1314.3965661475349</v>
      </c>
      <c r="W197" s="122">
        <f t="shared" si="100"/>
        <v>1163.0958182842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472.70596730697082</v>
      </c>
      <c r="C198" s="98">
        <f>RES_hhdet_tesh!C29</f>
        <v>704.2128403434757</v>
      </c>
      <c r="D198" s="98">
        <f>RES_hhdet_tesh!D29</f>
        <v>632.70224597076697</v>
      </c>
      <c r="E198" s="98">
        <f>RES_hhdet_tesh!E29</f>
        <v>1063.1845041776444</v>
      </c>
      <c r="F198" s="98">
        <f>RES_hhdet_tesh!F29</f>
        <v>612.88667371585359</v>
      </c>
      <c r="G198" s="98">
        <f>RES_hhdet_tesh!G29</f>
        <v>620.23753555313965</v>
      </c>
      <c r="H198" s="98">
        <f>RES_hhdet_tesh!H29</f>
        <v>841.57813336957327</v>
      </c>
      <c r="I198" s="98">
        <f>RES_hhdet_tesh!I29</f>
        <v>842.33993994799994</v>
      </c>
      <c r="J198" s="98">
        <f>RES_hhdet_tesh!J29</f>
        <v>653.80575013434782</v>
      </c>
      <c r="K198" s="98">
        <f>RES_hhdet_tesh!K29</f>
        <v>563.62028928241239</v>
      </c>
      <c r="L198" s="98">
        <f>RES_hhdet_tesh!L29</f>
        <v>518.36893860024156</v>
      </c>
      <c r="M198" s="98">
        <f>RES_hhdet_tesh!M29</f>
        <v>709.42679763894876</v>
      </c>
      <c r="N198" s="98">
        <f>RES_hhdet_tesh!N29</f>
        <v>1416.5480348019332</v>
      </c>
      <c r="O198" s="98">
        <f>RES_hhdet_tesh!O29</f>
        <v>1145.1225369222143</v>
      </c>
      <c r="P198" s="98">
        <f>RES_hhdet_tesh!P29</f>
        <v>1388.5823107034423</v>
      </c>
      <c r="Q198" s="98">
        <f>RES_hhdet_tesh!Q29</f>
        <v>1388.7133442388072</v>
      </c>
      <c r="R198" s="98">
        <f>RES_hhdet_tesh!R29</f>
        <v>1514.1941936513329</v>
      </c>
      <c r="S198" s="98">
        <f>RES_hhdet_tesh!S29</f>
        <v>2145.4477725484467</v>
      </c>
      <c r="T198" s="98">
        <f>RES_hhdet_tesh!T29</f>
        <v>2047.4019043748183</v>
      </c>
      <c r="U198" s="98">
        <f>RES_hhdet_tesh!U29</f>
        <v>1909.2309645677292</v>
      </c>
      <c r="V198" s="98">
        <f>RES_hhdet_tesh!V29</f>
        <v>1314.3965661475349</v>
      </c>
      <c r="W198" s="98">
        <f>RES_hhdet_tesh!W29</f>
        <v>1163.0958182842</v>
      </c>
      <c r="DA198" s="63" t="s">
        <v>2436</v>
      </c>
    </row>
    <row r="199" spans="1:105" ht="12" customHeight="1" x14ac:dyDescent="0.25">
      <c r="A199" s="121" t="s">
        <v>55</v>
      </c>
      <c r="B199" s="122">
        <v>747.22574711505877</v>
      </c>
      <c r="C199" s="122">
        <v>625.64048543396279</v>
      </c>
      <c r="D199" s="122">
        <v>767.36430391112015</v>
      </c>
      <c r="E199" s="122">
        <v>750.85826529266149</v>
      </c>
      <c r="F199" s="122">
        <v>906.99335240323978</v>
      </c>
      <c r="G199" s="122">
        <v>936.43536551414343</v>
      </c>
      <c r="H199" s="122">
        <v>966.95332678840691</v>
      </c>
      <c r="I199" s="122">
        <v>952.19150843702266</v>
      </c>
      <c r="J199" s="122">
        <v>942.23885466425304</v>
      </c>
      <c r="K199" s="122">
        <v>641.92177940573276</v>
      </c>
      <c r="L199" s="122">
        <v>859.3322469909449</v>
      </c>
      <c r="M199" s="122">
        <v>864.12471922543727</v>
      </c>
      <c r="N199" s="122">
        <v>757.68947478761243</v>
      </c>
      <c r="O199" s="122">
        <v>834.81198867448006</v>
      </c>
      <c r="P199" s="122">
        <v>831.06841736975866</v>
      </c>
      <c r="Q199" s="122">
        <v>876.52200504898462</v>
      </c>
      <c r="R199" s="122">
        <v>856.40160997252349</v>
      </c>
      <c r="S199" s="122">
        <v>902.67695204597749</v>
      </c>
      <c r="T199" s="122">
        <v>1077.5607818381827</v>
      </c>
      <c r="U199" s="122">
        <v>1100.8164538634003</v>
      </c>
      <c r="V199" s="122">
        <v>1056.2824653004654</v>
      </c>
      <c r="W199" s="122">
        <v>864.86741760499194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747.22574711505877</v>
      </c>
      <c r="C204" s="101">
        <v>625.64048543396279</v>
      </c>
      <c r="D204" s="101">
        <v>767.35111220544729</v>
      </c>
      <c r="E204" s="101">
        <v>750.83993252697462</v>
      </c>
      <c r="F204" s="101">
        <v>906.97843487828015</v>
      </c>
      <c r="G204" s="101">
        <v>936.42068400491098</v>
      </c>
      <c r="H204" s="101">
        <v>966.95500187158939</v>
      </c>
      <c r="I204" s="101">
        <v>952.18505572953586</v>
      </c>
      <c r="J204" s="101">
        <v>942.22302152523537</v>
      </c>
      <c r="K204" s="101">
        <v>642.10562920154757</v>
      </c>
      <c r="L204" s="101">
        <v>858.83129675604937</v>
      </c>
      <c r="M204" s="101">
        <v>863.95304510289009</v>
      </c>
      <c r="N204" s="101">
        <v>757.32934097192447</v>
      </c>
      <c r="O204" s="101">
        <v>835.40322629136278</v>
      </c>
      <c r="P204" s="101">
        <v>832.8912605183084</v>
      </c>
      <c r="Q204" s="101">
        <v>879.05837909026513</v>
      </c>
      <c r="R204" s="101">
        <v>857.90024498047376</v>
      </c>
      <c r="S204" s="101">
        <v>902.14164614159006</v>
      </c>
      <c r="T204" s="101">
        <v>1076.1065903942342</v>
      </c>
      <c r="U204" s="101">
        <v>1100.3990288475577</v>
      </c>
      <c r="V204" s="101">
        <v>1056.3695310551823</v>
      </c>
      <c r="W204" s="101">
        <v>865.77524114641892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767.83512017792862</v>
      </c>
      <c r="E205" s="104">
        <v>751.3514439384777</v>
      </c>
      <c r="F205" s="104">
        <v>907.33923346069923</v>
      </c>
      <c r="G205" s="104">
        <v>936.69429171217507</v>
      </c>
      <c r="H205" s="104">
        <v>966.93027461101838</v>
      </c>
      <c r="I205" s="104">
        <v>952.26506720197665</v>
      </c>
      <c r="J205" s="104">
        <v>942.40294116113841</v>
      </c>
      <c r="K205" s="104">
        <v>641.16118394021544</v>
      </c>
      <c r="L205" s="104">
        <v>860.50532643547422</v>
      </c>
      <c r="M205" s="104">
        <v>864.42976659411761</v>
      </c>
      <c r="N205" s="104">
        <v>758.07257377398037</v>
      </c>
      <c r="O205" s="104">
        <v>834.01467020140205</v>
      </c>
      <c r="P205" s="104">
        <v>828.62709951572674</v>
      </c>
      <c r="Q205" s="104">
        <v>872.98299065615038</v>
      </c>
      <c r="R205" s="104">
        <v>854.20575100898566</v>
      </c>
      <c r="S205" s="104">
        <v>903.58746308251852</v>
      </c>
      <c r="T205" s="104">
        <v>1080.4636501586021</v>
      </c>
      <c r="U205" s="104">
        <v>1101.8322401816033</v>
      </c>
      <c r="V205" s="104">
        <v>1055.9661273529696</v>
      </c>
      <c r="W205" s="104">
        <v>861.60090344411242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133.90088362896861</v>
      </c>
      <c r="E206" s="98">
        <v>130.90129323828103</v>
      </c>
      <c r="F206" s="98">
        <v>157.84289321232166</v>
      </c>
      <c r="G206" s="98">
        <v>163.36741827180415</v>
      </c>
      <c r="H206" s="98">
        <v>168.3875478838701</v>
      </c>
      <c r="I206" s="98">
        <v>165.30177881061297</v>
      </c>
      <c r="J206" s="98">
        <v>163.98623813200371</v>
      </c>
      <c r="K206" s="98">
        <v>288.05624073480175</v>
      </c>
      <c r="L206" s="98">
        <v>89.689059419444689</v>
      </c>
      <c r="M206" s="98">
        <v>151.15940407450705</v>
      </c>
      <c r="N206" s="98">
        <v>132.84972725729691</v>
      </c>
      <c r="O206" s="98">
        <v>107.57495467177365</v>
      </c>
      <c r="P206" s="98">
        <v>82.216317013773903</v>
      </c>
      <c r="Q206" s="98">
        <v>102.81044150021937</v>
      </c>
      <c r="R206" s="98">
        <v>84.609978030219281</v>
      </c>
      <c r="S206" s="98">
        <v>117.35995316188561</v>
      </c>
      <c r="T206" s="98">
        <v>269.91147553689581</v>
      </c>
      <c r="U206" s="98">
        <v>243.4924074547657</v>
      </c>
      <c r="V206" s="98">
        <v>156.64563736999085</v>
      </c>
      <c r="W206" s="98">
        <v>148.36080367649342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633.93423654895992</v>
      </c>
      <c r="E207" s="98">
        <v>620.45015070019656</v>
      </c>
      <c r="F207" s="98">
        <v>749.49634024837758</v>
      </c>
      <c r="G207" s="98">
        <v>773.32687344037095</v>
      </c>
      <c r="H207" s="98">
        <v>798.54272672714831</v>
      </c>
      <c r="I207" s="98">
        <v>786.9632883913639</v>
      </c>
      <c r="J207" s="98">
        <v>778.41670302913474</v>
      </c>
      <c r="K207" s="98">
        <v>353.10494320541363</v>
      </c>
      <c r="L207" s="98">
        <v>770.81626701602943</v>
      </c>
      <c r="M207" s="98">
        <v>713.27036251961067</v>
      </c>
      <c r="N207" s="98">
        <v>625.22284651668338</v>
      </c>
      <c r="O207" s="98">
        <v>726.43971552962842</v>
      </c>
      <c r="P207" s="98">
        <v>746.41078250195289</v>
      </c>
      <c r="Q207" s="98">
        <v>770.17254915593094</v>
      </c>
      <c r="R207" s="98">
        <v>769.59577297876626</v>
      </c>
      <c r="S207" s="98">
        <v>786.22750992063288</v>
      </c>
      <c r="T207" s="98">
        <v>810.55217462170629</v>
      </c>
      <c r="U207" s="98">
        <v>858.33983272683747</v>
      </c>
      <c r="V207" s="98">
        <v>899.32048998297876</v>
      </c>
      <c r="W207" s="98">
        <v>713.24009976761909</v>
      </c>
      <c r="DA207" s="63" t="s">
        <v>2445</v>
      </c>
    </row>
    <row r="208" spans="1:105" ht="12" customHeight="1" x14ac:dyDescent="0.25">
      <c r="A208" s="121" t="s">
        <v>54</v>
      </c>
      <c r="B208" s="122">
        <v>686.19252082702428</v>
      </c>
      <c r="C208" s="122">
        <v>620.68921053464021</v>
      </c>
      <c r="D208" s="122">
        <v>633.28579696407007</v>
      </c>
      <c r="E208" s="122">
        <v>598.92063074487794</v>
      </c>
      <c r="F208" s="122">
        <v>673.87649394289883</v>
      </c>
      <c r="G208" s="122">
        <v>655.92196510156521</v>
      </c>
      <c r="H208" s="122">
        <v>585.52805450441849</v>
      </c>
      <c r="I208" s="122">
        <v>542.22199549868083</v>
      </c>
      <c r="J208" s="122">
        <v>598.06067238664548</v>
      </c>
      <c r="K208" s="122">
        <v>626.55244050573515</v>
      </c>
      <c r="L208" s="122">
        <v>643.84164763708225</v>
      </c>
      <c r="M208" s="122">
        <v>609.95766452411772</v>
      </c>
      <c r="N208" s="122">
        <v>552.33783204335566</v>
      </c>
      <c r="O208" s="122">
        <v>635.40930321808787</v>
      </c>
      <c r="P208" s="122">
        <v>594.42073089202393</v>
      </c>
      <c r="Q208" s="122">
        <v>637.76113482540586</v>
      </c>
      <c r="R208" s="122">
        <v>669.27886063936216</v>
      </c>
      <c r="S208" s="122">
        <v>510.64011026409139</v>
      </c>
      <c r="T208" s="122">
        <v>536.06924318013728</v>
      </c>
      <c r="U208" s="122">
        <v>507.68118221765263</v>
      </c>
      <c r="V208" s="122">
        <v>488.71725344082353</v>
      </c>
      <c r="W208" s="122">
        <v>455.30662625505045</v>
      </c>
      <c r="DA208" s="130" t="s">
        <v>2446</v>
      </c>
    </row>
    <row r="209" spans="1:105" ht="12" customHeight="1" x14ac:dyDescent="0.25">
      <c r="A209" s="97" t="s">
        <v>50</v>
      </c>
      <c r="B209" s="98">
        <v>669.28448419097367</v>
      </c>
      <c r="C209" s="98">
        <v>652.91519538702516</v>
      </c>
      <c r="D209" s="98">
        <v>629.91834378402655</v>
      </c>
      <c r="E209" s="98">
        <v>576.58386453381331</v>
      </c>
      <c r="F209" s="98">
        <v>677.22415463565926</v>
      </c>
      <c r="G209" s="98">
        <v>656.30683039262999</v>
      </c>
      <c r="H209" s="98">
        <v>572.53112969896836</v>
      </c>
      <c r="I209" s="98">
        <v>534.88928883183894</v>
      </c>
      <c r="J209" s="98">
        <v>614.96387624069473</v>
      </c>
      <c r="K209" s="98">
        <v>661.02790087267113</v>
      </c>
      <c r="L209" s="98">
        <v>623.61913508041948</v>
      </c>
      <c r="M209" s="98">
        <v>582.95967226026926</v>
      </c>
      <c r="N209" s="98">
        <v>585.2622188755995</v>
      </c>
      <c r="O209" s="98">
        <v>636.77811461443707</v>
      </c>
      <c r="P209" s="98">
        <v>595.81425097750014</v>
      </c>
      <c r="Q209" s="98">
        <v>629.38226116914393</v>
      </c>
      <c r="R209" s="98">
        <v>600.31376792647075</v>
      </c>
      <c r="S209" s="98">
        <v>561.83636314709065</v>
      </c>
      <c r="T209" s="98">
        <v>544.4367261429087</v>
      </c>
      <c r="U209" s="98">
        <v>498.68728560179704</v>
      </c>
      <c r="V209" s="98">
        <v>480.58964025265601</v>
      </c>
      <c r="W209" s="98">
        <v>459.56421806090077</v>
      </c>
      <c r="DA209" s="63" t="s">
        <v>2447</v>
      </c>
    </row>
    <row r="210" spans="1:105" ht="12" customHeight="1" x14ac:dyDescent="0.25">
      <c r="A210" s="109" t="s">
        <v>120</v>
      </c>
      <c r="B210" s="33">
        <v>759.11865245692013</v>
      </c>
      <c r="C210" s="33">
        <v>482.41096231714795</v>
      </c>
      <c r="D210" s="33">
        <v>645.54901395367187</v>
      </c>
      <c r="E210" s="33">
        <v>672.32523198235413</v>
      </c>
      <c r="F210" s="33">
        <v>663.48123495479479</v>
      </c>
      <c r="G210" s="33">
        <v>654.76015749700218</v>
      </c>
      <c r="H210" s="33">
        <v>625.33097084244935</v>
      </c>
      <c r="I210" s="33">
        <v>565.94556100856585</v>
      </c>
      <c r="J210" s="33">
        <v>537.98923676873017</v>
      </c>
      <c r="K210" s="33">
        <v>498.04865363908459</v>
      </c>
      <c r="L210" s="33">
        <v>720.43796121350897</v>
      </c>
      <c r="M210" s="33">
        <v>706.31932070853418</v>
      </c>
      <c r="N210" s="33">
        <v>429.61890258924728</v>
      </c>
      <c r="O210" s="33">
        <v>631.01568259392741</v>
      </c>
      <c r="P210" s="33">
        <v>590.27065571950129</v>
      </c>
      <c r="Q210" s="33">
        <v>661.56721638721365</v>
      </c>
      <c r="R210" s="33">
        <v>860.591672042185</v>
      </c>
      <c r="S210" s="33">
        <v>358.92988741227464</v>
      </c>
      <c r="T210" s="33">
        <v>509.98571890535982</v>
      </c>
      <c r="U210" s="33">
        <v>536.13054093471544</v>
      </c>
      <c r="V210" s="33">
        <v>511.83147957007503</v>
      </c>
      <c r="W210" s="33">
        <v>442.41313542790397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330.62290008571392</v>
      </c>
      <c r="C212" s="117">
        <f t="shared" si="101"/>
        <v>333.42140299060856</v>
      </c>
      <c r="D212" s="117">
        <f t="shared" si="101"/>
        <v>371.55225682306821</v>
      </c>
      <c r="E212" s="117">
        <f t="shared" si="101"/>
        <v>399.79886526357143</v>
      </c>
      <c r="F212" s="117">
        <f t="shared" si="101"/>
        <v>396.437604759485</v>
      </c>
      <c r="G212" s="117">
        <f t="shared" si="101"/>
        <v>401.21768028970763</v>
      </c>
      <c r="H212" s="117">
        <f t="shared" si="101"/>
        <v>400.14340996832811</v>
      </c>
      <c r="I212" s="117">
        <f t="shared" si="101"/>
        <v>375.80096307761733</v>
      </c>
      <c r="J212" s="117">
        <f t="shared" si="101"/>
        <v>390.05751495637492</v>
      </c>
      <c r="K212" s="117">
        <f t="shared" si="101"/>
        <v>425.23740225108793</v>
      </c>
      <c r="L212" s="117">
        <f t="shared" si="101"/>
        <v>418.1006579437169</v>
      </c>
      <c r="M212" s="117">
        <f t="shared" si="101"/>
        <v>391.81388879456335</v>
      </c>
      <c r="N212" s="117">
        <f t="shared" si="101"/>
        <v>450.25090328941019</v>
      </c>
      <c r="O212" s="117">
        <f t="shared" si="101"/>
        <v>465.6125114522481</v>
      </c>
      <c r="P212" s="117">
        <f t="shared" si="101"/>
        <v>431.81291366024618</v>
      </c>
      <c r="Q212" s="117">
        <f t="shared" si="101"/>
        <v>544.05448266262317</v>
      </c>
      <c r="R212" s="117">
        <f t="shared" ref="R212:V212" si="102">R213+R216+R218+R227</f>
        <v>428.92003509307449</v>
      </c>
      <c r="S212" s="117">
        <f t="shared" si="102"/>
        <v>674.11539479995326</v>
      </c>
      <c r="T212" s="117">
        <f t="shared" si="102"/>
        <v>302.66668032761754</v>
      </c>
      <c r="U212" s="117">
        <f t="shared" si="102"/>
        <v>529.33329674357196</v>
      </c>
      <c r="V212" s="117">
        <f t="shared" si="102"/>
        <v>658.95731565869664</v>
      </c>
      <c r="W212" s="117">
        <f t="shared" ref="W212" si="103">W213+W216+W218+W227</f>
        <v>560.06009053623984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117.98318479728616</v>
      </c>
      <c r="C213" s="122">
        <f t="shared" si="104"/>
        <v>126.5045700908788</v>
      </c>
      <c r="D213" s="122">
        <f t="shared" si="104"/>
        <v>178.70965750804564</v>
      </c>
      <c r="E213" s="122">
        <f t="shared" si="104"/>
        <v>227.5517753905377</v>
      </c>
      <c r="F213" s="122">
        <f t="shared" si="104"/>
        <v>197.21394755131709</v>
      </c>
      <c r="G213" s="122">
        <f t="shared" si="104"/>
        <v>209.99617617356714</v>
      </c>
      <c r="H213" s="122">
        <f t="shared" si="104"/>
        <v>233.34006811236543</v>
      </c>
      <c r="I213" s="122">
        <f t="shared" si="104"/>
        <v>218.19497815139468</v>
      </c>
      <c r="J213" s="122">
        <f t="shared" si="104"/>
        <v>205.06750763531812</v>
      </c>
      <c r="K213" s="122">
        <f t="shared" si="104"/>
        <v>224.58648914725717</v>
      </c>
      <c r="L213" s="122">
        <f t="shared" si="104"/>
        <v>228.33356529646835</v>
      </c>
      <c r="M213" s="122">
        <f t="shared" si="104"/>
        <v>216.83749621806808</v>
      </c>
      <c r="N213" s="122">
        <f t="shared" si="104"/>
        <v>273.15205938234925</v>
      </c>
      <c r="O213" s="122">
        <f t="shared" si="104"/>
        <v>279.45358001567354</v>
      </c>
      <c r="P213" s="122">
        <f t="shared" si="104"/>
        <v>260.82151715896674</v>
      </c>
      <c r="Q213" s="122">
        <f t="shared" si="104"/>
        <v>365.62827355856075</v>
      </c>
      <c r="R213" s="122">
        <f t="shared" ref="R213:V213" si="105">SUM(R214:R215)</f>
        <v>259.84622923752613</v>
      </c>
      <c r="S213" s="122">
        <f t="shared" si="105"/>
        <v>513.28374206589785</v>
      </c>
      <c r="T213" s="122">
        <f t="shared" si="105"/>
        <v>144.92475129730448</v>
      </c>
      <c r="U213" s="122">
        <f t="shared" si="105"/>
        <v>384.80216420623856</v>
      </c>
      <c r="V213" s="122">
        <f t="shared" si="105"/>
        <v>524.37056334000613</v>
      </c>
      <c r="W213" s="122">
        <f t="shared" ref="W213" si="106">SUM(W214:W215)</f>
        <v>430.17383313562675</v>
      </c>
      <c r="DA213" s="130" t="s">
        <v>2600</v>
      </c>
    </row>
    <row r="214" spans="1:105" ht="12" customHeight="1" x14ac:dyDescent="0.25">
      <c r="A214" s="97" t="s">
        <v>74</v>
      </c>
      <c r="B214" s="98">
        <v>117.98318479728616</v>
      </c>
      <c r="C214" s="98">
        <v>126.5045700908788</v>
      </c>
      <c r="D214" s="98">
        <v>178.70965750804564</v>
      </c>
      <c r="E214" s="98">
        <v>227.5517753905377</v>
      </c>
      <c r="F214" s="98">
        <v>197.21394755131709</v>
      </c>
      <c r="G214" s="98">
        <v>209.99617617356714</v>
      </c>
      <c r="H214" s="98">
        <v>233.34006811236543</v>
      </c>
      <c r="I214" s="98">
        <v>218.19497815139468</v>
      </c>
      <c r="J214" s="98">
        <v>205.06750763531812</v>
      </c>
      <c r="K214" s="98">
        <v>224.58648914725717</v>
      </c>
      <c r="L214" s="98">
        <v>228.33356529646835</v>
      </c>
      <c r="M214" s="98">
        <v>216.83749621806808</v>
      </c>
      <c r="N214" s="98">
        <v>273.15205938234925</v>
      </c>
      <c r="O214" s="98">
        <v>279.45358001567354</v>
      </c>
      <c r="P214" s="98">
        <v>260.82151715896674</v>
      </c>
      <c r="Q214" s="98">
        <v>365.62827355856075</v>
      </c>
      <c r="R214" s="98">
        <v>259.84622923752613</v>
      </c>
      <c r="S214" s="98">
        <v>513.28374206589785</v>
      </c>
      <c r="T214" s="98">
        <v>144.92475129730448</v>
      </c>
      <c r="U214" s="98">
        <v>384.80216420623856</v>
      </c>
      <c r="V214" s="98">
        <v>524.37056334000613</v>
      </c>
      <c r="W214" s="98">
        <v>430.17383313562675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212.63971528842777</v>
      </c>
      <c r="C227" s="122">
        <v>206.91683289972977</v>
      </c>
      <c r="D227" s="122">
        <v>192.84259931502254</v>
      </c>
      <c r="E227" s="122">
        <v>172.24708987303376</v>
      </c>
      <c r="F227" s="122">
        <v>199.22365720816788</v>
      </c>
      <c r="G227" s="122">
        <v>191.22150411614049</v>
      </c>
      <c r="H227" s="122">
        <v>166.80334185596269</v>
      </c>
      <c r="I227" s="122">
        <v>157.60598492622267</v>
      </c>
      <c r="J227" s="122">
        <v>184.99000732105679</v>
      </c>
      <c r="K227" s="122">
        <v>200.65091310383073</v>
      </c>
      <c r="L227" s="122">
        <v>189.76709264724852</v>
      </c>
      <c r="M227" s="122">
        <v>174.97639257649527</v>
      </c>
      <c r="N227" s="122">
        <v>177.09884390706097</v>
      </c>
      <c r="O227" s="122">
        <v>186.15893143657453</v>
      </c>
      <c r="P227" s="122">
        <v>170.99139650127944</v>
      </c>
      <c r="Q227" s="122">
        <v>178.42620910406245</v>
      </c>
      <c r="R227" s="122">
        <v>169.07380585554839</v>
      </c>
      <c r="S227" s="122">
        <v>160.83165273405547</v>
      </c>
      <c r="T227" s="122">
        <v>157.74192903031309</v>
      </c>
      <c r="U227" s="122">
        <v>144.53113253733341</v>
      </c>
      <c r="V227" s="122">
        <v>134.58675231869057</v>
      </c>
      <c r="W227" s="122">
        <v>129.88625740061315</v>
      </c>
      <c r="DA227" s="130" t="s">
        <v>2614</v>
      </c>
    </row>
    <row r="228" spans="1:105" ht="12" customHeight="1" x14ac:dyDescent="0.25">
      <c r="A228" s="97" t="s">
        <v>50</v>
      </c>
      <c r="B228" s="98">
        <v>261.94056281757588</v>
      </c>
      <c r="C228" s="98">
        <v>255.13915859944623</v>
      </c>
      <c r="D228" s="98">
        <v>245.79676500106328</v>
      </c>
      <c r="E228" s="98">
        <v>224.66128342723692</v>
      </c>
      <c r="F228" s="98">
        <v>263.38109735150374</v>
      </c>
      <c r="G228" s="98">
        <v>254.56634671355346</v>
      </c>
      <c r="H228" s="98">
        <v>221.2699661854052</v>
      </c>
      <c r="I228" s="98">
        <v>206.32035106655493</v>
      </c>
      <c r="J228" s="98">
        <v>237.04342959314477</v>
      </c>
      <c r="K228" s="98">
        <v>254.48226524506381</v>
      </c>
      <c r="L228" s="98">
        <v>239.86829510356947</v>
      </c>
      <c r="M228" s="98">
        <v>224.00015866967564</v>
      </c>
      <c r="N228" s="98">
        <v>224.61287348894172</v>
      </c>
      <c r="O228" s="98">
        <v>244.15585212684587</v>
      </c>
      <c r="P228" s="98">
        <v>228.4072108088852</v>
      </c>
      <c r="Q228" s="98">
        <v>241.22573615630844</v>
      </c>
      <c r="R228" s="98">
        <v>230.02210623673892</v>
      </c>
      <c r="S228" s="98">
        <v>215.10603062489793</v>
      </c>
      <c r="T228" s="98">
        <v>208.34486480583479</v>
      </c>
      <c r="U228" s="98">
        <v>190.2227798163162</v>
      </c>
      <c r="V228" s="98">
        <v>181.91124663579512</v>
      </c>
      <c r="W228" s="98">
        <v>172.77632283092291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32.915797111746798</v>
      </c>
      <c r="C231" s="118">
        <f t="shared" si="108"/>
        <v>30.738802932711614</v>
      </c>
      <c r="D231" s="118">
        <f t="shared" si="108"/>
        <v>34.895150765864187</v>
      </c>
      <c r="E231" s="118">
        <f t="shared" si="108"/>
        <v>37.540323865903233</v>
      </c>
      <c r="F231" s="118">
        <f t="shared" si="108"/>
        <v>38.066073257816861</v>
      </c>
      <c r="G231" s="118">
        <f t="shared" si="108"/>
        <v>38.415239627434353</v>
      </c>
      <c r="H231" s="118">
        <f t="shared" si="108"/>
        <v>39.068499425730764</v>
      </c>
      <c r="I231" s="118">
        <f t="shared" si="108"/>
        <v>37.093450880290796</v>
      </c>
      <c r="J231" s="118">
        <f t="shared" si="108"/>
        <v>36.381913193217919</v>
      </c>
      <c r="K231" s="118">
        <f t="shared" si="108"/>
        <v>31.788625082371745</v>
      </c>
      <c r="L231" s="118">
        <f t="shared" si="108"/>
        <v>34.147116296835947</v>
      </c>
      <c r="M231" s="118">
        <f t="shared" si="108"/>
        <v>33.224984334682595</v>
      </c>
      <c r="N231" s="118">
        <f t="shared" si="108"/>
        <v>34.284106150560056</v>
      </c>
      <c r="O231" s="118">
        <f t="shared" si="108"/>
        <v>35.632748692617554</v>
      </c>
      <c r="P231" s="118">
        <f t="shared" si="108"/>
        <v>34.380939737896725</v>
      </c>
      <c r="Q231" s="118">
        <f t="shared" si="108"/>
        <v>39.605453253913993</v>
      </c>
      <c r="R231" s="118">
        <f t="shared" ref="R231:V231" si="109">R232+R235+R237+R246</f>
        <v>35.286410006801482</v>
      </c>
      <c r="S231" s="118">
        <f t="shared" si="109"/>
        <v>45.642282721552711</v>
      </c>
      <c r="T231" s="118">
        <f t="shared" si="109"/>
        <v>33.195656165349114</v>
      </c>
      <c r="U231" s="118">
        <f t="shared" si="109"/>
        <v>41.702019822697771</v>
      </c>
      <c r="V231" s="118">
        <f t="shared" si="109"/>
        <v>44.214228945651101</v>
      </c>
      <c r="W231" s="118">
        <f t="shared" ref="W231" si="110">W232+W235+W237+W246</f>
        <v>36.448694695349225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5.125634676035018</v>
      </c>
      <c r="C232" s="123">
        <f t="shared" si="111"/>
        <v>5.4786763945152366</v>
      </c>
      <c r="D232" s="123">
        <f t="shared" si="111"/>
        <v>7.7276907447311762</v>
      </c>
      <c r="E232" s="123">
        <f t="shared" si="111"/>
        <v>9.8002283666530214</v>
      </c>
      <c r="F232" s="123">
        <f t="shared" si="111"/>
        <v>8.4868220059080315</v>
      </c>
      <c r="G232" s="123">
        <f t="shared" si="111"/>
        <v>9.0098736066292382</v>
      </c>
      <c r="H232" s="123">
        <f t="shared" si="111"/>
        <v>9.9712082634725903</v>
      </c>
      <c r="I232" s="123">
        <f t="shared" si="111"/>
        <v>9.2882190373216105</v>
      </c>
      <c r="J232" s="123">
        <f t="shared" si="111"/>
        <v>8.6959092269086113</v>
      </c>
      <c r="K232" s="123">
        <f t="shared" si="111"/>
        <v>9.4845260075726259</v>
      </c>
      <c r="L232" s="123">
        <f t="shared" si="111"/>
        <v>9.6077280836397545</v>
      </c>
      <c r="M232" s="123">
        <f t="shared" si="111"/>
        <v>9.0893700657450811</v>
      </c>
      <c r="N232" s="123">
        <f t="shared" si="111"/>
        <v>11.374963263658655</v>
      </c>
      <c r="O232" s="123">
        <f t="shared" si="111"/>
        <v>11.604303294367538</v>
      </c>
      <c r="P232" s="123">
        <f t="shared" si="111"/>
        <v>10.766148439419155</v>
      </c>
      <c r="Q232" s="123">
        <f t="shared" si="111"/>
        <v>14.989447325469541</v>
      </c>
      <c r="R232" s="123">
        <f t="shared" ref="R232:V232" si="112">SUM(R233:R234)</f>
        <v>10.5881762753055</v>
      </c>
      <c r="S232" s="123">
        <f t="shared" si="112"/>
        <v>20.803069069374018</v>
      </c>
      <c r="T232" s="123">
        <f t="shared" si="112"/>
        <v>5.840047183523521</v>
      </c>
      <c r="U232" s="123">
        <f t="shared" si="112"/>
        <v>15.362258704608534</v>
      </c>
      <c r="V232" s="123">
        <f t="shared" si="112"/>
        <v>20.749888294405277</v>
      </c>
      <c r="W232" s="123">
        <f t="shared" ref="W232" si="113">SUM(W233:W234)</f>
        <v>16.942209309841356</v>
      </c>
      <c r="DA232" s="130" t="s">
        <v>2768</v>
      </c>
    </row>
    <row r="233" spans="1:105" ht="12" customHeight="1" x14ac:dyDescent="0.25">
      <c r="A233" s="97" t="s">
        <v>74</v>
      </c>
      <c r="B233" s="99">
        <v>5.0819106284002427</v>
      </c>
      <c r="C233" s="99">
        <v>5.4362140285579041</v>
      </c>
      <c r="D233" s="99">
        <v>7.6596394504981369</v>
      </c>
      <c r="E233" s="99">
        <v>9.7272340880981254</v>
      </c>
      <c r="F233" s="99">
        <v>8.4077012746945368</v>
      </c>
      <c r="G233" s="99">
        <v>8.9259133093212792</v>
      </c>
      <c r="H233" s="99">
        <v>9.8844105506738114</v>
      </c>
      <c r="I233" s="99">
        <v>9.2092286958912553</v>
      </c>
      <c r="J233" s="99">
        <v>8.6185152860630403</v>
      </c>
      <c r="K233" s="99">
        <v>9.3992012487157233</v>
      </c>
      <c r="L233" s="99">
        <v>9.5140871323653009</v>
      </c>
      <c r="M233" s="99">
        <v>8.9997228413995032</v>
      </c>
      <c r="N233" s="99">
        <v>11.286563684196983</v>
      </c>
      <c r="O233" s="99">
        <v>11.487441820436603</v>
      </c>
      <c r="P233" s="99">
        <v>10.659303733657621</v>
      </c>
      <c r="Q233" s="99">
        <v>14.837239620886507</v>
      </c>
      <c r="R233" s="99">
        <v>10.480564752035065</v>
      </c>
      <c r="S233" s="99">
        <v>20.574615039375121</v>
      </c>
      <c r="T233" s="99">
        <v>5.7658033215883524</v>
      </c>
      <c r="U233" s="99">
        <v>15.182463648682003</v>
      </c>
      <c r="V233" s="99">
        <v>20.514464127865644</v>
      </c>
      <c r="W233" s="99">
        <v>16.748816456142091</v>
      </c>
      <c r="DA233" s="63" t="s">
        <v>2769</v>
      </c>
    </row>
    <row r="234" spans="1:105" ht="12" customHeight="1" x14ac:dyDescent="0.25">
      <c r="A234" s="97" t="s">
        <v>53</v>
      </c>
      <c r="B234" s="99">
        <v>4.3724047634775685E-2</v>
      </c>
      <c r="C234" s="99">
        <v>4.2462365957332091E-2</v>
      </c>
      <c r="D234" s="99">
        <v>6.8051294233039225E-2</v>
      </c>
      <c r="E234" s="99">
        <v>7.2994278554895611E-2</v>
      </c>
      <c r="F234" s="99">
        <v>7.9120731213494347E-2</v>
      </c>
      <c r="G234" s="99">
        <v>8.3960297307958301E-2</v>
      </c>
      <c r="H234" s="99">
        <v>8.6797712798778875E-2</v>
      </c>
      <c r="I234" s="99">
        <v>7.899034143035441E-2</v>
      </c>
      <c r="J234" s="99">
        <v>7.7393940845571288E-2</v>
      </c>
      <c r="K234" s="99">
        <v>8.5324758856902133E-2</v>
      </c>
      <c r="L234" s="99">
        <v>9.3640951274453904E-2</v>
      </c>
      <c r="M234" s="99">
        <v>8.9647224345577342E-2</v>
      </c>
      <c r="N234" s="99">
        <v>8.8399579461671915E-2</v>
      </c>
      <c r="O234" s="99">
        <v>0.11686147393093599</v>
      </c>
      <c r="P234" s="99">
        <v>0.10684470576153299</v>
      </c>
      <c r="Q234" s="99">
        <v>0.15220770458303368</v>
      </c>
      <c r="R234" s="99">
        <v>0.10761152327043594</v>
      </c>
      <c r="S234" s="99">
        <v>0.228454029998898</v>
      </c>
      <c r="T234" s="99">
        <v>7.424386193516902E-2</v>
      </c>
      <c r="U234" s="99">
        <v>0.17979505592653183</v>
      </c>
      <c r="V234" s="99">
        <v>0.23542416653963266</v>
      </c>
      <c r="W234" s="99">
        <v>0.19339285369926432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2.4810136574853532</v>
      </c>
      <c r="C235" s="123">
        <f t="shared" si="114"/>
        <v>3.3183333736624157</v>
      </c>
      <c r="D235" s="123">
        <f t="shared" si="114"/>
        <v>2.8140612401631868</v>
      </c>
      <c r="E235" s="123">
        <f t="shared" si="114"/>
        <v>4.5273751318309499</v>
      </c>
      <c r="F235" s="123">
        <f t="shared" si="114"/>
        <v>2.4956236245939269</v>
      </c>
      <c r="G235" s="123">
        <f t="shared" si="114"/>
        <v>2.4163961004534151</v>
      </c>
      <c r="H235" s="123">
        <f t="shared" si="114"/>
        <v>3.0940964791371832</v>
      </c>
      <c r="I235" s="123">
        <f t="shared" si="114"/>
        <v>2.9858149323287058</v>
      </c>
      <c r="J235" s="123">
        <f t="shared" si="114"/>
        <v>2.2691948009833713</v>
      </c>
      <c r="K235" s="123">
        <f t="shared" si="114"/>
        <v>1.8469186407869285</v>
      </c>
      <c r="L235" s="123">
        <f t="shared" si="114"/>
        <v>1.583057243946228</v>
      </c>
      <c r="M235" s="123">
        <f t="shared" si="114"/>
        <v>2.037019639881763</v>
      </c>
      <c r="N235" s="123">
        <f t="shared" si="114"/>
        <v>3.8806960989970642</v>
      </c>
      <c r="O235" s="123">
        <f t="shared" si="114"/>
        <v>2.969394904186506</v>
      </c>
      <c r="P235" s="123">
        <f t="shared" si="114"/>
        <v>3.5109655187642037</v>
      </c>
      <c r="Q235" s="123">
        <f t="shared" si="114"/>
        <v>3.4475834984543083</v>
      </c>
      <c r="R235" s="123">
        <f t="shared" si="114"/>
        <v>3.7019974159639712</v>
      </c>
      <c r="S235" s="123">
        <f t="shared" si="114"/>
        <v>5.1377296021899284</v>
      </c>
      <c r="T235" s="123">
        <f t="shared" si="114"/>
        <v>4.7701669151257473</v>
      </c>
      <c r="U235" s="123">
        <f t="shared" si="114"/>
        <v>4.3180496289716066</v>
      </c>
      <c r="V235" s="123">
        <f t="shared" si="114"/>
        <v>2.8761529900914078</v>
      </c>
      <c r="W235" s="123">
        <f t="shared" si="114"/>
        <v>2.4042540683159981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2.4810136574853532</v>
      </c>
      <c r="C236" s="99">
        <f>RES_hhdet_fecs!C29</f>
        <v>3.3183333736624157</v>
      </c>
      <c r="D236" s="99">
        <f>RES_hhdet_fecs!D29</f>
        <v>2.8140612401631868</v>
      </c>
      <c r="E236" s="99">
        <f>RES_hhdet_fecs!E29</f>
        <v>4.5273751318309499</v>
      </c>
      <c r="F236" s="99">
        <f>RES_hhdet_fecs!F29</f>
        <v>2.4956236245939269</v>
      </c>
      <c r="G236" s="99">
        <f>RES_hhdet_fecs!G29</f>
        <v>2.4163961004534151</v>
      </c>
      <c r="H236" s="99">
        <f>RES_hhdet_fecs!H29</f>
        <v>3.0940964791371832</v>
      </c>
      <c r="I236" s="99">
        <f>RES_hhdet_fecs!I29</f>
        <v>2.9858149323287058</v>
      </c>
      <c r="J236" s="99">
        <f>RES_hhdet_fecs!J29</f>
        <v>2.2691948009833713</v>
      </c>
      <c r="K236" s="99">
        <f>RES_hhdet_fecs!K29</f>
        <v>1.8469186407869285</v>
      </c>
      <c r="L236" s="99">
        <f>RES_hhdet_fecs!L29</f>
        <v>1.583057243946228</v>
      </c>
      <c r="M236" s="99">
        <f>RES_hhdet_fecs!M29</f>
        <v>2.037019639881763</v>
      </c>
      <c r="N236" s="99">
        <f>RES_hhdet_fecs!N29</f>
        <v>3.8806960989970642</v>
      </c>
      <c r="O236" s="99">
        <f>RES_hhdet_fecs!O29</f>
        <v>2.969394904186506</v>
      </c>
      <c r="P236" s="99">
        <f>RES_hhdet_fecs!P29</f>
        <v>3.5109655187642037</v>
      </c>
      <c r="Q236" s="99">
        <f>RES_hhdet_fecs!Q29</f>
        <v>3.4475834984543083</v>
      </c>
      <c r="R236" s="99">
        <f>RES_hhdet_fecs!R29</f>
        <v>3.7019974159639712</v>
      </c>
      <c r="S236" s="99">
        <f>RES_hhdet_fecs!S29</f>
        <v>5.1377296021899284</v>
      </c>
      <c r="T236" s="99">
        <f>RES_hhdet_fecs!T29</f>
        <v>4.7701669151257473</v>
      </c>
      <c r="U236" s="99">
        <f>RES_hhdet_fecs!U29</f>
        <v>4.3180496289716066</v>
      </c>
      <c r="V236" s="99">
        <f>RES_hhdet_fecs!V29</f>
        <v>2.8761529900914078</v>
      </c>
      <c r="W236" s="99">
        <f>RES_hhdet_fecs!W29</f>
        <v>2.4042540683159981</v>
      </c>
      <c r="DA236" s="63" t="s">
        <v>2772</v>
      </c>
    </row>
    <row r="237" spans="1:105" ht="12" customHeight="1" x14ac:dyDescent="0.25">
      <c r="A237" s="121" t="s">
        <v>55</v>
      </c>
      <c r="B237" s="123">
        <v>14.249149841672176</v>
      </c>
      <c r="C237" s="123">
        <v>11.843104807507951</v>
      </c>
      <c r="D237" s="123">
        <v>14.260671944911941</v>
      </c>
      <c r="E237" s="123">
        <v>13.801055243728655</v>
      </c>
      <c r="F237" s="123">
        <v>16.491549407095199</v>
      </c>
      <c r="G237" s="123">
        <v>16.759137499090578</v>
      </c>
      <c r="H237" s="123">
        <v>16.966644516396411</v>
      </c>
      <c r="I237" s="123">
        <v>16.466523176354951</v>
      </c>
      <c r="J237" s="123">
        <v>16.145873619340371</v>
      </c>
      <c r="K237" s="123">
        <v>10.734940441842493</v>
      </c>
      <c r="L237" s="123">
        <v>13.172754817464352</v>
      </c>
      <c r="M237" s="123">
        <v>12.924088052064606</v>
      </c>
      <c r="N237" s="123">
        <v>10.595522813455295</v>
      </c>
      <c r="O237" s="123">
        <v>11.586183716620765</v>
      </c>
      <c r="P237" s="123">
        <v>11.328205106930975</v>
      </c>
      <c r="Q237" s="123">
        <v>11.874060883266012</v>
      </c>
      <c r="R237" s="123">
        <v>11.480115798768395</v>
      </c>
      <c r="S237" s="123">
        <v>12.193970957424325</v>
      </c>
      <c r="T237" s="123">
        <v>14.875421329593497</v>
      </c>
      <c r="U237" s="123">
        <v>14.864614112720803</v>
      </c>
      <c r="V237" s="123">
        <v>13.873010880138198</v>
      </c>
      <c r="W237" s="123">
        <v>10.885907896680175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14.249149841672176</v>
      </c>
      <c r="C242" s="102">
        <v>11.843104807507951</v>
      </c>
      <c r="D242" s="102">
        <v>14.41887455229328</v>
      </c>
      <c r="E242" s="102">
        <v>14.0016556756401</v>
      </c>
      <c r="F242" s="102">
        <v>16.766383197515381</v>
      </c>
      <c r="G242" s="102">
        <v>17.1189187560121</v>
      </c>
      <c r="H242" s="102">
        <v>17.421606799403207</v>
      </c>
      <c r="I242" s="102">
        <v>16.990436298908985</v>
      </c>
      <c r="J242" s="102">
        <v>16.706448726825165</v>
      </c>
      <c r="K242" s="102">
        <v>11.304039531810687</v>
      </c>
      <c r="L242" s="102">
        <v>15.021379218890701</v>
      </c>
      <c r="M242" s="102">
        <v>14.955433222572298</v>
      </c>
      <c r="N242" s="102">
        <v>12.928538779890008</v>
      </c>
      <c r="O242" s="102">
        <v>13.808307571481075</v>
      </c>
      <c r="P242" s="102">
        <v>13.591287901373448</v>
      </c>
      <c r="Q242" s="102">
        <v>14.087673466788544</v>
      </c>
      <c r="R242" s="102">
        <v>13.568858076792864</v>
      </c>
      <c r="S242" s="102">
        <v>14.065120015326764</v>
      </c>
      <c r="T242" s="102">
        <v>16.570853433881336</v>
      </c>
      <c r="U242" s="102">
        <v>16.317236511174873</v>
      </c>
      <c r="V242" s="102">
        <v>14.895633583538833</v>
      </c>
      <c r="W242" s="102">
        <v>11.593184505694124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8.6143694231680872</v>
      </c>
      <c r="E243" s="105">
        <v>8.404605463590336</v>
      </c>
      <c r="F243" s="105">
        <v>10.119191907197896</v>
      </c>
      <c r="G243" s="105">
        <v>10.413959254640538</v>
      </c>
      <c r="H243" s="105">
        <v>10.70553977629864</v>
      </c>
      <c r="I243" s="105">
        <v>10.494084115944776</v>
      </c>
      <c r="J243" s="105">
        <v>10.336361966265995</v>
      </c>
      <c r="K243" s="105">
        <v>8.3805500801819033</v>
      </c>
      <c r="L243" s="105">
        <v>8.8438152643755128</v>
      </c>
      <c r="M243" s="105">
        <v>9.3145953111042097</v>
      </c>
      <c r="N243" s="105">
        <v>8.1137340644210543</v>
      </c>
      <c r="O243" s="105">
        <v>8.5895198570233795</v>
      </c>
      <c r="P243" s="105">
        <v>8.2972781532757196</v>
      </c>
      <c r="Q243" s="105">
        <v>8.785397040416715</v>
      </c>
      <c r="R243" s="105">
        <v>8.4196084508229045</v>
      </c>
      <c r="S243" s="105">
        <v>9.011301283374717</v>
      </c>
      <c r="T243" s="105">
        <v>11.490986518455385</v>
      </c>
      <c r="U243" s="105">
        <v>11.329718258704995</v>
      </c>
      <c r="V243" s="105">
        <v>10.157493015414268</v>
      </c>
      <c r="W243" s="105">
        <v>8.340998061700903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2.4422208463875976</v>
      </c>
      <c r="E244" s="99">
        <v>2.3797325082225367</v>
      </c>
      <c r="F244" s="99">
        <v>2.8607898139539558</v>
      </c>
      <c r="G244" s="99">
        <v>2.9471296587949047</v>
      </c>
      <c r="H244" s="99">
        <v>3.0214669243814245</v>
      </c>
      <c r="I244" s="99">
        <v>2.9489868923847413</v>
      </c>
      <c r="J244" s="99">
        <v>2.9048084518739441</v>
      </c>
      <c r="K244" s="99">
        <v>5.0236147114742336</v>
      </c>
      <c r="L244" s="99">
        <v>1.547894684914761</v>
      </c>
      <c r="M244" s="99">
        <v>2.5897733668110789</v>
      </c>
      <c r="N244" s="99">
        <v>2.2452766600570468</v>
      </c>
      <c r="O244" s="99">
        <v>1.8061564085742745</v>
      </c>
      <c r="P244" s="99">
        <v>1.3678852779527864</v>
      </c>
      <c r="Q244" s="99">
        <v>1.6858076120979242</v>
      </c>
      <c r="R244" s="99">
        <v>1.3684122322678001</v>
      </c>
      <c r="S244" s="99">
        <v>1.8522692571655412</v>
      </c>
      <c r="T244" s="99">
        <v>4.1656075785893867</v>
      </c>
      <c r="U244" s="99">
        <v>3.6367158004523463</v>
      </c>
      <c r="V244" s="99">
        <v>2.1652584472500345</v>
      </c>
      <c r="W244" s="99">
        <v>2.0327647698217302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6.17214857678049</v>
      </c>
      <c r="E245" s="99">
        <v>6.0248729553678002</v>
      </c>
      <c r="F245" s="99">
        <v>7.2584020932439408</v>
      </c>
      <c r="G245" s="99">
        <v>7.466829595845633</v>
      </c>
      <c r="H245" s="99">
        <v>7.6840728519172146</v>
      </c>
      <c r="I245" s="99">
        <v>7.5450972235600338</v>
      </c>
      <c r="J245" s="99">
        <v>7.4315535143920526</v>
      </c>
      <c r="K245" s="99">
        <v>3.3569353687076706</v>
      </c>
      <c r="L245" s="99">
        <v>7.295920579460752</v>
      </c>
      <c r="M245" s="99">
        <v>6.7248219442931312</v>
      </c>
      <c r="N245" s="99">
        <v>5.8684574043640065</v>
      </c>
      <c r="O245" s="99">
        <v>6.7833634484491041</v>
      </c>
      <c r="P245" s="99">
        <v>6.9293928753229332</v>
      </c>
      <c r="Q245" s="99">
        <v>7.099589428318791</v>
      </c>
      <c r="R245" s="99">
        <v>7.0511962185551047</v>
      </c>
      <c r="S245" s="99">
        <v>7.1590320262091769</v>
      </c>
      <c r="T245" s="99">
        <v>7.325378939865999</v>
      </c>
      <c r="U245" s="99">
        <v>7.6930024582526482</v>
      </c>
      <c r="V245" s="99">
        <v>7.9922345681642328</v>
      </c>
      <c r="W245" s="99">
        <v>6.3082332918791728</v>
      </c>
      <c r="DA245" s="63" t="s">
        <v>2781</v>
      </c>
    </row>
    <row r="246" spans="1:105" ht="12" customHeight="1" x14ac:dyDescent="0.25">
      <c r="A246" s="121" t="s">
        <v>54</v>
      </c>
      <c r="B246" s="123">
        <v>11.059998936554249</v>
      </c>
      <c r="C246" s="123">
        <v>10.098688357026013</v>
      </c>
      <c r="D246" s="123">
        <v>10.092726836057887</v>
      </c>
      <c r="E246" s="123">
        <v>9.4116651236906055</v>
      </c>
      <c r="F246" s="123">
        <v>10.592078220219706</v>
      </c>
      <c r="G246" s="123">
        <v>10.229832421261122</v>
      </c>
      <c r="H246" s="123">
        <v>9.0365501667245791</v>
      </c>
      <c r="I246" s="123">
        <v>8.3528937342855318</v>
      </c>
      <c r="J246" s="123">
        <v>9.270935545985564</v>
      </c>
      <c r="K246" s="123">
        <v>9.7222399921696994</v>
      </c>
      <c r="L246" s="123">
        <v>9.7835761517856064</v>
      </c>
      <c r="M246" s="123">
        <v>9.1745065769911456</v>
      </c>
      <c r="N246" s="123">
        <v>8.4329239744490376</v>
      </c>
      <c r="O246" s="123">
        <v>9.4728667774427446</v>
      </c>
      <c r="P246" s="123">
        <v>8.7756206727823916</v>
      </c>
      <c r="Q246" s="123">
        <v>9.2943615467241294</v>
      </c>
      <c r="R246" s="123">
        <v>9.5161205167636123</v>
      </c>
      <c r="S246" s="123">
        <v>7.5075130925644364</v>
      </c>
      <c r="T246" s="123">
        <v>7.7100207371063485</v>
      </c>
      <c r="U246" s="123">
        <v>7.157097376396826</v>
      </c>
      <c r="V246" s="123">
        <v>6.7151767810162166</v>
      </c>
      <c r="W246" s="123">
        <v>6.2163234205117019</v>
      </c>
      <c r="DA246" s="130" t="s">
        <v>2782</v>
      </c>
    </row>
    <row r="247" spans="1:105" ht="12" customHeight="1" x14ac:dyDescent="0.25">
      <c r="A247" s="97" t="s">
        <v>50</v>
      </c>
      <c r="B247" s="99">
        <v>11.282612284783816</v>
      </c>
      <c r="C247" s="99">
        <v>10.963960212792141</v>
      </c>
      <c r="D247" s="99">
        <v>10.535046758299577</v>
      </c>
      <c r="E247" s="99">
        <v>9.6036732329541117</v>
      </c>
      <c r="F247" s="99">
        <v>11.228564791830795</v>
      </c>
      <c r="G247" s="99">
        <v>10.820373892702412</v>
      </c>
      <c r="H247" s="99">
        <v>9.3731145533781319</v>
      </c>
      <c r="I247" s="99">
        <v>8.708043208355253</v>
      </c>
      <c r="J247" s="99">
        <v>9.9623896782440493</v>
      </c>
      <c r="K247" s="99">
        <v>10.650373646025814</v>
      </c>
      <c r="L247" s="99">
        <v>9.9947104007426919</v>
      </c>
      <c r="M247" s="99">
        <v>9.2970052671573598</v>
      </c>
      <c r="N247" s="99">
        <v>9.2809386341651585</v>
      </c>
      <c r="O247" s="99">
        <v>10.036465255764329</v>
      </c>
      <c r="P247" s="99">
        <v>9.3345896515339426</v>
      </c>
      <c r="Q247" s="99">
        <v>9.7889695871745666</v>
      </c>
      <c r="R247" s="99">
        <v>9.2776469602333407</v>
      </c>
      <c r="S247" s="99">
        <v>8.6223727931501752</v>
      </c>
      <c r="T247" s="99">
        <v>8.2889603244446057</v>
      </c>
      <c r="U247" s="99">
        <v>7.5052863740251272</v>
      </c>
      <c r="V247" s="99">
        <v>7.1167453027785674</v>
      </c>
      <c r="W247" s="99">
        <v>6.7270454317706312</v>
      </c>
      <c r="DA247" s="63" t="s">
        <v>2783</v>
      </c>
    </row>
    <row r="248" spans="1:105" ht="12" customHeight="1" x14ac:dyDescent="0.25">
      <c r="A248" s="109" t="s">
        <v>120</v>
      </c>
      <c r="B248" s="110">
        <v>10.099844266617744</v>
      </c>
      <c r="C248" s="110">
        <v>6.3858995316324014</v>
      </c>
      <c r="D248" s="110">
        <v>8.4819352688820597</v>
      </c>
      <c r="E248" s="110">
        <v>8.7806750080368943</v>
      </c>
      <c r="F248" s="110">
        <v>8.6156405338507493</v>
      </c>
      <c r="G248" s="110">
        <v>8.447142248208662</v>
      </c>
      <c r="H248" s="110">
        <v>8.0058260281410885</v>
      </c>
      <c r="I248" s="110">
        <v>7.2038757526998909</v>
      </c>
      <c r="J248" s="110">
        <v>6.8136119079726001</v>
      </c>
      <c r="K248" s="110">
        <v>6.2627157981642352</v>
      </c>
      <c r="L248" s="110">
        <v>8.9838681484142846</v>
      </c>
      <c r="M248" s="110">
        <v>8.737282336407727</v>
      </c>
      <c r="N248" s="110">
        <v>5.2721224770059338</v>
      </c>
      <c r="O248" s="110">
        <v>7.6638243449326158</v>
      </c>
      <c r="P248" s="110">
        <v>7.1109419178045918</v>
      </c>
      <c r="Q248" s="110">
        <v>7.8890796633663145</v>
      </c>
      <c r="R248" s="110">
        <v>10.177658763873191</v>
      </c>
      <c r="S248" s="110">
        <v>4.2038413568437756</v>
      </c>
      <c r="T248" s="110">
        <v>5.9053221381186161</v>
      </c>
      <c r="U248" s="110">
        <v>6.0557111677318334</v>
      </c>
      <c r="V248" s="110">
        <v>5.5731507761471457</v>
      </c>
      <c r="W248" s="110">
        <v>4.6696768964507367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20.665008467433452</v>
      </c>
      <c r="C250" s="118">
        <f t="shared" si="115"/>
        <v>21.207327102407771</v>
      </c>
      <c r="D250" s="118">
        <f t="shared" si="115"/>
        <v>22.883183321240686</v>
      </c>
      <c r="E250" s="118">
        <f t="shared" si="115"/>
        <v>27.347951646038531</v>
      </c>
      <c r="F250" s="118">
        <f t="shared" si="115"/>
        <v>24.652643306827258</v>
      </c>
      <c r="G250" s="118">
        <f t="shared" si="115"/>
        <v>24.990383890597613</v>
      </c>
      <c r="H250" s="118">
        <f t="shared" si="115"/>
        <v>27.059115325428923</v>
      </c>
      <c r="I250" s="118">
        <f t="shared" si="115"/>
        <v>26.171219861738862</v>
      </c>
      <c r="J250" s="118">
        <f t="shared" si="115"/>
        <v>24.512819943633488</v>
      </c>
      <c r="K250" s="118">
        <f t="shared" si="115"/>
        <v>21.391669078517811</v>
      </c>
      <c r="L250" s="118">
        <f t="shared" si="115"/>
        <v>23.250461142926167</v>
      </c>
      <c r="M250" s="118">
        <f t="shared" si="115"/>
        <v>24.644964310080823</v>
      </c>
      <c r="N250" s="118">
        <f t="shared" si="115"/>
        <v>30.971810161538805</v>
      </c>
      <c r="O250" s="118">
        <f t="shared" si="115"/>
        <v>30.272722361741714</v>
      </c>
      <c r="P250" s="118">
        <f t="shared" si="115"/>
        <v>31.591173882107789</v>
      </c>
      <c r="Q250" s="118">
        <f t="shared" si="115"/>
        <v>34.425031445092166</v>
      </c>
      <c r="R250" s="118">
        <f t="shared" ref="R250:V250" si="116">R251+R254+R256+R265</f>
        <v>33.30295903690952</v>
      </c>
      <c r="S250" s="118">
        <f t="shared" si="116"/>
        <v>43.204516390057101</v>
      </c>
      <c r="T250" s="118">
        <f t="shared" si="116"/>
        <v>36.139901404000575</v>
      </c>
      <c r="U250" s="118">
        <f t="shared" si="116"/>
        <v>39.560396868964453</v>
      </c>
      <c r="V250" s="118">
        <f t="shared" si="116"/>
        <v>36.289264117055474</v>
      </c>
      <c r="W250" s="118">
        <f t="shared" ref="W250" si="117">W251+W254+W256+W265</f>
        <v>30.85238527570559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2.0145302864160488</v>
      </c>
      <c r="C251" s="123">
        <f t="shared" si="118"/>
        <v>2.1668591599485536</v>
      </c>
      <c r="D251" s="123">
        <f t="shared" si="118"/>
        <v>3.0859361146540283</v>
      </c>
      <c r="E251" s="123">
        <f t="shared" si="118"/>
        <v>3.9169025668458675</v>
      </c>
      <c r="F251" s="123">
        <f t="shared" si="118"/>
        <v>3.4074869768995022</v>
      </c>
      <c r="G251" s="123">
        <f t="shared" si="118"/>
        <v>3.626754359883321</v>
      </c>
      <c r="H251" s="123">
        <f t="shared" si="118"/>
        <v>4.0219914411647331</v>
      </c>
      <c r="I251" s="123">
        <f t="shared" si="118"/>
        <v>3.767338789178325</v>
      </c>
      <c r="J251" s="123">
        <f t="shared" si="118"/>
        <v>3.5656707879686262</v>
      </c>
      <c r="K251" s="123">
        <f t="shared" si="118"/>
        <v>3.9741194942565228</v>
      </c>
      <c r="L251" s="123">
        <f t="shared" si="118"/>
        <v>4.116178966568298</v>
      </c>
      <c r="M251" s="123">
        <f t="shared" si="118"/>
        <v>4.0585061728086078</v>
      </c>
      <c r="N251" s="123">
        <f t="shared" si="118"/>
        <v>5.3796691492462223</v>
      </c>
      <c r="O251" s="123">
        <f t="shared" si="118"/>
        <v>5.8511119317905571</v>
      </c>
      <c r="P251" s="123">
        <f t="shared" si="118"/>
        <v>5.4664083032394002</v>
      </c>
      <c r="Q251" s="123">
        <f t="shared" si="118"/>
        <v>7.6646864137816406</v>
      </c>
      <c r="R251" s="123">
        <f t="shared" ref="R251:V251" si="119">SUM(R252:R253)</f>
        <v>5.4509963701061546</v>
      </c>
      <c r="S251" s="123">
        <f t="shared" si="119"/>
        <v>10.800013742889519</v>
      </c>
      <c r="T251" s="123">
        <f t="shared" si="119"/>
        <v>3.0532636360247505</v>
      </c>
      <c r="U251" s="123">
        <f t="shared" si="119"/>
        <v>8.0322145099045255</v>
      </c>
      <c r="V251" s="123">
        <f t="shared" si="119"/>
        <v>10.877893991816387</v>
      </c>
      <c r="W251" s="123">
        <f t="shared" ref="W251" si="120">SUM(W252:W253)</f>
        <v>8.8891703327959757</v>
      </c>
      <c r="DA251" s="130" t="s">
        <v>2936</v>
      </c>
    </row>
    <row r="252" spans="1:105" ht="12" customHeight="1" x14ac:dyDescent="0.25">
      <c r="A252" s="97" t="s">
        <v>74</v>
      </c>
      <c r="B252" s="99">
        <v>1.970806238781273</v>
      </c>
      <c r="C252" s="99">
        <v>2.1243967939912216</v>
      </c>
      <c r="D252" s="99">
        <v>3.0178848204209889</v>
      </c>
      <c r="E252" s="99">
        <v>3.8439082882909719</v>
      </c>
      <c r="F252" s="99">
        <v>3.3283662456860079</v>
      </c>
      <c r="G252" s="99">
        <v>3.5427940625753624</v>
      </c>
      <c r="H252" s="99">
        <v>3.9351937283659546</v>
      </c>
      <c r="I252" s="99">
        <v>3.6883484477479707</v>
      </c>
      <c r="J252" s="99">
        <v>3.4882768471230547</v>
      </c>
      <c r="K252" s="99">
        <v>3.8887947353996206</v>
      </c>
      <c r="L252" s="99">
        <v>4.0225380152938444</v>
      </c>
      <c r="M252" s="99">
        <v>3.9688589484630303</v>
      </c>
      <c r="N252" s="99">
        <v>5.29126956978455</v>
      </c>
      <c r="O252" s="99">
        <v>5.7342504578596207</v>
      </c>
      <c r="P252" s="99">
        <v>5.3595635974778668</v>
      </c>
      <c r="Q252" s="99">
        <v>7.5124787091986072</v>
      </c>
      <c r="R252" s="99">
        <v>5.3433848468357183</v>
      </c>
      <c r="S252" s="99">
        <v>10.57155971289062</v>
      </c>
      <c r="T252" s="99">
        <v>2.9790197740895814</v>
      </c>
      <c r="U252" s="99">
        <v>7.8524194539779932</v>
      </c>
      <c r="V252" s="99">
        <v>10.642469825276756</v>
      </c>
      <c r="W252" s="99">
        <v>8.6957774790967122</v>
      </c>
      <c r="DA252" s="63" t="s">
        <v>2937</v>
      </c>
    </row>
    <row r="253" spans="1:105" ht="12" customHeight="1" x14ac:dyDescent="0.25">
      <c r="A253" s="97" t="s">
        <v>53</v>
      </c>
      <c r="B253" s="99">
        <v>4.3724047634775685E-2</v>
      </c>
      <c r="C253" s="99">
        <v>4.2462365957332091E-2</v>
      </c>
      <c r="D253" s="99">
        <v>6.8051294233039225E-2</v>
      </c>
      <c r="E253" s="99">
        <v>7.2994278554895611E-2</v>
      </c>
      <c r="F253" s="99">
        <v>7.9120731213494347E-2</v>
      </c>
      <c r="G253" s="99">
        <v>8.3960297307958301E-2</v>
      </c>
      <c r="H253" s="99">
        <v>8.6797712798778875E-2</v>
      </c>
      <c r="I253" s="99">
        <v>7.899034143035441E-2</v>
      </c>
      <c r="J253" s="99">
        <v>7.7393940845571288E-2</v>
      </c>
      <c r="K253" s="99">
        <v>8.5324758856902133E-2</v>
      </c>
      <c r="L253" s="99">
        <v>9.3640951274453904E-2</v>
      </c>
      <c r="M253" s="99">
        <v>8.9647224345577342E-2</v>
      </c>
      <c r="N253" s="99">
        <v>8.8399579461671915E-2</v>
      </c>
      <c r="O253" s="99">
        <v>0.11686147393093599</v>
      </c>
      <c r="P253" s="99">
        <v>0.10684470576153299</v>
      </c>
      <c r="Q253" s="99">
        <v>0.15220770458303368</v>
      </c>
      <c r="R253" s="99">
        <v>0.10761152327043594</v>
      </c>
      <c r="S253" s="99">
        <v>0.228454029998898</v>
      </c>
      <c r="T253" s="99">
        <v>7.424386193516902E-2</v>
      </c>
      <c r="U253" s="99">
        <v>0.17979505592653183</v>
      </c>
      <c r="V253" s="99">
        <v>0.23542416653963266</v>
      </c>
      <c r="W253" s="99">
        <v>0.19339285369926432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4.6251929261806293</v>
      </c>
      <c r="C254" s="123">
        <f t="shared" si="121"/>
        <v>6.8742628071981651</v>
      </c>
      <c r="D254" s="123">
        <f t="shared" si="121"/>
        <v>6.1601535961414955</v>
      </c>
      <c r="E254" s="123">
        <f t="shared" si="121"/>
        <v>10.324039019987596</v>
      </c>
      <c r="F254" s="123">
        <f t="shared" si="121"/>
        <v>5.9354231322146838</v>
      </c>
      <c r="G254" s="123">
        <f t="shared" si="121"/>
        <v>5.9886810428806863</v>
      </c>
      <c r="H254" s="123">
        <f t="shared" si="121"/>
        <v>8.0981861971199276</v>
      </c>
      <c r="I254" s="123">
        <f t="shared" si="121"/>
        <v>8.0760269709490107</v>
      </c>
      <c r="J254" s="123">
        <f t="shared" si="121"/>
        <v>6.2418912662499597</v>
      </c>
      <c r="K254" s="123">
        <f t="shared" si="121"/>
        <v>5.3582848952434921</v>
      </c>
      <c r="L254" s="123">
        <f t="shared" si="121"/>
        <v>4.9064592545866468</v>
      </c>
      <c r="M254" s="123">
        <f t="shared" si="121"/>
        <v>6.6885842274160625</v>
      </c>
      <c r="N254" s="123">
        <f t="shared" si="121"/>
        <v>13.295982144262327</v>
      </c>
      <c r="O254" s="123">
        <f t="shared" si="121"/>
        <v>10.692948354689237</v>
      </c>
      <c r="P254" s="123">
        <f t="shared" si="121"/>
        <v>12.89106829129001</v>
      </c>
      <c r="Q254" s="123">
        <f t="shared" si="121"/>
        <v>12.801410006794377</v>
      </c>
      <c r="R254" s="123">
        <f t="shared" si="121"/>
        <v>13.873361506530724</v>
      </c>
      <c r="S254" s="123">
        <f t="shared" si="121"/>
        <v>19.535476844080343</v>
      </c>
      <c r="T254" s="123">
        <f t="shared" si="121"/>
        <v>18.503429219406591</v>
      </c>
      <c r="U254" s="123">
        <f t="shared" si="121"/>
        <v>17.111775480733062</v>
      </c>
      <c r="V254" s="123">
        <f t="shared" si="121"/>
        <v>11.681003367819985</v>
      </c>
      <c r="W254" s="123">
        <f t="shared" si="121"/>
        <v>10.28697035533523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4.6251929261806293</v>
      </c>
      <c r="C255" s="99">
        <f>RES_hhdet_tess!C29</f>
        <v>6.8742628071981651</v>
      </c>
      <c r="D255" s="99">
        <f>RES_hhdet_tess!D29</f>
        <v>6.1601535961414955</v>
      </c>
      <c r="E255" s="99">
        <f>RES_hhdet_tess!E29</f>
        <v>10.324039019987596</v>
      </c>
      <c r="F255" s="99">
        <f>RES_hhdet_tess!F29</f>
        <v>5.9354231322146838</v>
      </c>
      <c r="G255" s="99">
        <f>RES_hhdet_tess!G29</f>
        <v>5.9886810428806863</v>
      </c>
      <c r="H255" s="99">
        <f>RES_hhdet_tess!H29</f>
        <v>8.0981861971199276</v>
      </c>
      <c r="I255" s="99">
        <f>RES_hhdet_tess!I29</f>
        <v>8.0760269709490107</v>
      </c>
      <c r="J255" s="99">
        <f>RES_hhdet_tess!J29</f>
        <v>6.2418912662499597</v>
      </c>
      <c r="K255" s="99">
        <f>RES_hhdet_tess!K29</f>
        <v>5.3582848952434921</v>
      </c>
      <c r="L255" s="99">
        <f>RES_hhdet_tess!L29</f>
        <v>4.9064592545866468</v>
      </c>
      <c r="M255" s="99">
        <f>RES_hhdet_tess!M29</f>
        <v>6.6885842274160625</v>
      </c>
      <c r="N255" s="99">
        <f>RES_hhdet_tess!N29</f>
        <v>13.295982144262327</v>
      </c>
      <c r="O255" s="99">
        <f>RES_hhdet_tess!O29</f>
        <v>10.692948354689237</v>
      </c>
      <c r="P255" s="99">
        <f>RES_hhdet_tess!P29</f>
        <v>12.89106829129001</v>
      </c>
      <c r="Q255" s="99">
        <f>RES_hhdet_tess!Q29</f>
        <v>12.801410006794377</v>
      </c>
      <c r="R255" s="99">
        <f>RES_hhdet_tess!R29</f>
        <v>13.873361506530724</v>
      </c>
      <c r="S255" s="99">
        <f>RES_hhdet_tess!S29</f>
        <v>19.535476844080343</v>
      </c>
      <c r="T255" s="99">
        <f>RES_hhdet_tess!T29</f>
        <v>18.503429219406591</v>
      </c>
      <c r="U255" s="99">
        <f>RES_hhdet_tess!U29</f>
        <v>17.111775480733062</v>
      </c>
      <c r="V255" s="99">
        <f>RES_hhdet_tess!V29</f>
        <v>11.681003367819985</v>
      </c>
      <c r="W255" s="99">
        <f>RES_hhdet_tess!W29</f>
        <v>10.28697035533523</v>
      </c>
      <c r="DA255" s="63" t="s">
        <v>2940</v>
      </c>
    </row>
    <row r="256" spans="1:105" ht="12" customHeight="1" x14ac:dyDescent="0.25">
      <c r="A256" s="121" t="s">
        <v>55</v>
      </c>
      <c r="B256" s="123">
        <v>7.311232518400324</v>
      </c>
      <c r="C256" s="123">
        <v>6.1072688160562327</v>
      </c>
      <c r="D256" s="123">
        <v>7.4712584100849071</v>
      </c>
      <c r="E256" s="123">
        <v>7.2911992216793955</v>
      </c>
      <c r="F256" s="123">
        <v>8.7836618994835245</v>
      </c>
      <c r="G256" s="123">
        <v>9.0417177288960175</v>
      </c>
      <c r="H256" s="123">
        <v>9.3046239841147713</v>
      </c>
      <c r="I256" s="123">
        <v>9.1292409856770398</v>
      </c>
      <c r="J256" s="123">
        <v>8.9955655428873662</v>
      </c>
      <c r="K256" s="123">
        <v>6.1026897716843687</v>
      </c>
      <c r="L256" s="123">
        <v>8.133740936327575</v>
      </c>
      <c r="M256" s="123">
        <v>8.1470998653663962</v>
      </c>
      <c r="N256" s="123">
        <v>7.1118137049833328</v>
      </c>
      <c r="O256" s="123">
        <v>7.7953242495462272</v>
      </c>
      <c r="P256" s="123">
        <v>7.7153220521875889</v>
      </c>
      <c r="Q256" s="123">
        <v>8.0799378886648014</v>
      </c>
      <c r="R256" s="123">
        <v>7.8465293155519609</v>
      </c>
      <c r="S256" s="123">
        <v>8.219367965985299</v>
      </c>
      <c r="T256" s="123">
        <v>9.7384737279706481</v>
      </c>
      <c r="U256" s="123">
        <v>9.8662363818680969</v>
      </c>
      <c r="V256" s="123">
        <v>9.3871509956143644</v>
      </c>
      <c r="W256" s="123">
        <v>7.6492971140783137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7.311232518400324</v>
      </c>
      <c r="C261" s="102">
        <v>6.1072688160562327</v>
      </c>
      <c r="D261" s="102">
        <v>7.4711299722080735</v>
      </c>
      <c r="E261" s="102">
        <v>7.2910212016014588</v>
      </c>
      <c r="F261" s="102">
        <v>8.783517432608134</v>
      </c>
      <c r="G261" s="102">
        <v>9.0415759721157816</v>
      </c>
      <c r="H261" s="102">
        <v>9.3046401028029475</v>
      </c>
      <c r="I261" s="102">
        <v>9.1291791196331467</v>
      </c>
      <c r="J261" s="102">
        <v>8.9954143837210054</v>
      </c>
      <c r="K261" s="102">
        <v>6.1044376143412791</v>
      </c>
      <c r="L261" s="102">
        <v>8.12899934837146</v>
      </c>
      <c r="M261" s="102">
        <v>8.1454812955123312</v>
      </c>
      <c r="N261" s="102">
        <v>7.1084334223065069</v>
      </c>
      <c r="O261" s="102">
        <v>7.8008451201070921</v>
      </c>
      <c r="P261" s="102">
        <v>7.7322446323840488</v>
      </c>
      <c r="Q261" s="102">
        <v>8.1033186419122032</v>
      </c>
      <c r="R261" s="102">
        <v>7.8602601205694471</v>
      </c>
      <c r="S261" s="102">
        <v>8.2144937125853943</v>
      </c>
      <c r="T261" s="102">
        <v>9.7253314482858091</v>
      </c>
      <c r="U261" s="102">
        <v>9.862495146112078</v>
      </c>
      <c r="V261" s="102">
        <v>9.3879247463987632</v>
      </c>
      <c r="W261" s="102">
        <v>7.6573263354990484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7.4758423996907162</v>
      </c>
      <c r="E262" s="105">
        <v>7.295988226375405</v>
      </c>
      <c r="F262" s="105">
        <v>8.7870115406447411</v>
      </c>
      <c r="G262" s="105">
        <v>9.0442177814158544</v>
      </c>
      <c r="H262" s="105">
        <v>9.304402161782015</v>
      </c>
      <c r="I262" s="105">
        <v>9.1299462384396666</v>
      </c>
      <c r="J262" s="105">
        <v>8.9971320786231068</v>
      </c>
      <c r="K262" s="105">
        <v>6.0954588623793446</v>
      </c>
      <c r="L262" s="105">
        <v>8.1448443533504342</v>
      </c>
      <c r="M262" s="105">
        <v>8.1499758985604629</v>
      </c>
      <c r="N262" s="105">
        <v>7.1154095430044171</v>
      </c>
      <c r="O262" s="105">
        <v>7.7878790330039198</v>
      </c>
      <c r="P262" s="105">
        <v>7.6926577888346097</v>
      </c>
      <c r="Q262" s="105">
        <v>8.0473146158701923</v>
      </c>
      <c r="R262" s="105">
        <v>7.8264103999292196</v>
      </c>
      <c r="S262" s="105">
        <v>8.2276586675806573</v>
      </c>
      <c r="T262" s="105">
        <v>9.7647084493438037</v>
      </c>
      <c r="U262" s="105">
        <v>9.8753405226117117</v>
      </c>
      <c r="V262" s="105">
        <v>9.3843397096408321</v>
      </c>
      <c r="W262" s="105">
        <v>7.6204065155480736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1.3036938229102253</v>
      </c>
      <c r="E263" s="99">
        <v>1.2711152710076041</v>
      </c>
      <c r="F263" s="99">
        <v>1.5286094474008012</v>
      </c>
      <c r="G263" s="99">
        <v>1.5773881855702225</v>
      </c>
      <c r="H263" s="99">
        <v>1.6203293098648006</v>
      </c>
      <c r="I263" s="99">
        <v>1.5848490148796344</v>
      </c>
      <c r="J263" s="99">
        <v>1.5655785642310549</v>
      </c>
      <c r="K263" s="99">
        <v>2.7385234936716736</v>
      </c>
      <c r="L263" s="99">
        <v>0.84892377388968221</v>
      </c>
      <c r="M263" s="99">
        <v>1.4251539542673335</v>
      </c>
      <c r="N263" s="99">
        <v>1.2469521386404094</v>
      </c>
      <c r="O263" s="99">
        <v>1.0045155845548155</v>
      </c>
      <c r="P263" s="99">
        <v>0.76326491351167736</v>
      </c>
      <c r="Q263" s="99">
        <v>0.94772518755140056</v>
      </c>
      <c r="R263" s="99">
        <v>0.77521418137411391</v>
      </c>
      <c r="S263" s="99">
        <v>1.0686266413714802</v>
      </c>
      <c r="T263" s="99">
        <v>2.4393295094778029</v>
      </c>
      <c r="U263" s="99">
        <v>2.1823380643590622</v>
      </c>
      <c r="V263" s="99">
        <v>1.3921051414765999</v>
      </c>
      <c r="W263" s="99">
        <v>1.3121732236689017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6.17214857678049</v>
      </c>
      <c r="E264" s="99">
        <v>6.0248729553678002</v>
      </c>
      <c r="F264" s="99">
        <v>7.2584020932439408</v>
      </c>
      <c r="G264" s="99">
        <v>7.466829595845633</v>
      </c>
      <c r="H264" s="99">
        <v>7.6840728519172146</v>
      </c>
      <c r="I264" s="99">
        <v>7.5450972235600338</v>
      </c>
      <c r="J264" s="99">
        <v>7.4315535143920526</v>
      </c>
      <c r="K264" s="99">
        <v>3.3569353687076706</v>
      </c>
      <c r="L264" s="99">
        <v>7.295920579460752</v>
      </c>
      <c r="M264" s="99">
        <v>6.7248219442931312</v>
      </c>
      <c r="N264" s="99">
        <v>5.8684574043640065</v>
      </c>
      <c r="O264" s="99">
        <v>6.7833634484491041</v>
      </c>
      <c r="P264" s="99">
        <v>6.9293928753229332</v>
      </c>
      <c r="Q264" s="99">
        <v>7.099589428318791</v>
      </c>
      <c r="R264" s="99">
        <v>7.0511962185551047</v>
      </c>
      <c r="S264" s="99">
        <v>7.1590320262091769</v>
      </c>
      <c r="T264" s="99">
        <v>7.325378939865999</v>
      </c>
      <c r="U264" s="99">
        <v>7.6930024582526482</v>
      </c>
      <c r="V264" s="99">
        <v>7.9922345681642328</v>
      </c>
      <c r="W264" s="99">
        <v>6.3082332918791728</v>
      </c>
      <c r="DA264" s="63" t="s">
        <v>2949</v>
      </c>
    </row>
    <row r="265" spans="1:105" ht="12" customHeight="1" x14ac:dyDescent="0.25">
      <c r="A265" s="121" t="s">
        <v>54</v>
      </c>
      <c r="B265" s="123">
        <v>6.7140527364364502</v>
      </c>
      <c r="C265" s="123">
        <v>6.0589363192048182</v>
      </c>
      <c r="D265" s="123">
        <v>6.1658352003602577</v>
      </c>
      <c r="E265" s="123">
        <v>5.8158108375256719</v>
      </c>
      <c r="F265" s="123">
        <v>6.5260712982295477</v>
      </c>
      <c r="G265" s="123">
        <v>6.3332307589375887</v>
      </c>
      <c r="H265" s="123">
        <v>5.6343137030294903</v>
      </c>
      <c r="I265" s="123">
        <v>5.1986131159344859</v>
      </c>
      <c r="J265" s="123">
        <v>5.7096923465275369</v>
      </c>
      <c r="K265" s="123">
        <v>5.9565749173334268</v>
      </c>
      <c r="L265" s="123">
        <v>6.0940819854436485</v>
      </c>
      <c r="M265" s="123">
        <v>5.7507740444897539</v>
      </c>
      <c r="N265" s="123">
        <v>5.1843451630469186</v>
      </c>
      <c r="O265" s="123">
        <v>5.9333378257156912</v>
      </c>
      <c r="P265" s="123">
        <v>5.5183752353907938</v>
      </c>
      <c r="Q265" s="123">
        <v>5.8789971358513435</v>
      </c>
      <c r="R265" s="123">
        <v>6.1320718447206781</v>
      </c>
      <c r="S265" s="123">
        <v>4.6496578371019419</v>
      </c>
      <c r="T265" s="123">
        <v>4.8447348205985818</v>
      </c>
      <c r="U265" s="123">
        <v>4.5501704964587706</v>
      </c>
      <c r="V265" s="123">
        <v>4.3432157618047347</v>
      </c>
      <c r="W265" s="123">
        <v>4.026947473496068</v>
      </c>
      <c r="DA265" s="130" t="s">
        <v>2950</v>
      </c>
    </row>
    <row r="266" spans="1:105" ht="12" customHeight="1" x14ac:dyDescent="0.25">
      <c r="A266" s="97" t="s">
        <v>50</v>
      </c>
      <c r="B266" s="99">
        <v>6.5486160022860647</v>
      </c>
      <c r="C266" s="99">
        <v>6.373514350738624</v>
      </c>
      <c r="D266" s="99">
        <v>6.1330488005189627</v>
      </c>
      <c r="E266" s="99">
        <v>5.5989099656288026</v>
      </c>
      <c r="F266" s="99">
        <v>6.5584912929312571</v>
      </c>
      <c r="G266" s="99">
        <v>6.3369468118053129</v>
      </c>
      <c r="H266" s="99">
        <v>5.5092492403359454</v>
      </c>
      <c r="I266" s="99">
        <v>5.1283099829557406</v>
      </c>
      <c r="J266" s="99">
        <v>5.8710674345969709</v>
      </c>
      <c r="K266" s="99">
        <v>6.2843298652184849</v>
      </c>
      <c r="L266" s="99">
        <v>5.9026721101672477</v>
      </c>
      <c r="M266" s="99">
        <v>5.4962328489374261</v>
      </c>
      <c r="N266" s="99">
        <v>5.4933795541704855</v>
      </c>
      <c r="O266" s="99">
        <v>5.9461195404200513</v>
      </c>
      <c r="P266" s="99">
        <v>5.531312144098826</v>
      </c>
      <c r="Q266" s="99">
        <v>5.801759167689001</v>
      </c>
      <c r="R266" s="99">
        <v>5.5001993500638511</v>
      </c>
      <c r="S266" s="99">
        <v>5.1158277553337452</v>
      </c>
      <c r="T266" s="99">
        <v>4.9203560889071642</v>
      </c>
      <c r="U266" s="99">
        <v>4.4695613179761189</v>
      </c>
      <c r="V266" s="99">
        <v>4.2709859040369329</v>
      </c>
      <c r="W266" s="99">
        <v>4.0646036321748173</v>
      </c>
      <c r="DA266" s="63" t="s">
        <v>2951</v>
      </c>
    </row>
    <row r="267" spans="1:105" ht="12" customHeight="1" x14ac:dyDescent="0.25">
      <c r="A267" s="109" t="s">
        <v>120</v>
      </c>
      <c r="B267" s="110">
        <v>7.4275986856655489</v>
      </c>
      <c r="C267" s="110">
        <v>4.7091156906823493</v>
      </c>
      <c r="D267" s="110">
        <v>6.2852330699266155</v>
      </c>
      <c r="E267" s="110">
        <v>6.5286052438065507</v>
      </c>
      <c r="F267" s="110">
        <v>6.4253997331435029</v>
      </c>
      <c r="G267" s="110">
        <v>6.3220129677235892</v>
      </c>
      <c r="H267" s="110">
        <v>6.0173220238412322</v>
      </c>
      <c r="I267" s="110">
        <v>5.4260654137760618</v>
      </c>
      <c r="J267" s="110">
        <v>5.1361896368044828</v>
      </c>
      <c r="K267" s="110">
        <v>4.7349015438893645</v>
      </c>
      <c r="L267" s="110">
        <v>6.8190804636107671</v>
      </c>
      <c r="M267" s="110">
        <v>6.659286460186232</v>
      </c>
      <c r="N267" s="110">
        <v>4.0324825684170387</v>
      </c>
      <c r="O267" s="110">
        <v>5.8923109863081669</v>
      </c>
      <c r="P267" s="110">
        <v>5.4798475211526121</v>
      </c>
      <c r="Q267" s="110">
        <v>6.0984458881746191</v>
      </c>
      <c r="R267" s="110">
        <v>7.8849195339737079</v>
      </c>
      <c r="S267" s="110">
        <v>3.2682531795504333</v>
      </c>
      <c r="T267" s="110">
        <v>4.6090045303318092</v>
      </c>
      <c r="U267" s="110">
        <v>4.8051522393551496</v>
      </c>
      <c r="V267" s="110">
        <v>4.5486312050690874</v>
      </c>
      <c r="W267" s="110">
        <v>3.912911333196547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3.2349807374374109</v>
      </c>
      <c r="C269" s="118">
        <f t="shared" si="122"/>
        <v>3.2547352425216345</v>
      </c>
      <c r="D269" s="118">
        <f t="shared" si="122"/>
        <v>3.617529391746245</v>
      </c>
      <c r="E269" s="118">
        <f t="shared" si="122"/>
        <v>3.8822415760474787</v>
      </c>
      <c r="F269" s="118">
        <f t="shared" si="122"/>
        <v>3.8392496209831739</v>
      </c>
      <c r="G269" s="118">
        <f t="shared" si="122"/>
        <v>3.8739427691629542</v>
      </c>
      <c r="H269" s="118">
        <f t="shared" si="122"/>
        <v>3.8504277986640609</v>
      </c>
      <c r="I269" s="118">
        <f t="shared" si="122"/>
        <v>3.6030331337616603</v>
      </c>
      <c r="J269" s="118">
        <f t="shared" si="122"/>
        <v>3.7238837306662784</v>
      </c>
      <c r="K269" s="118">
        <f t="shared" si="122"/>
        <v>4.0426918489317885</v>
      </c>
      <c r="L269" s="118">
        <f t="shared" si="122"/>
        <v>3.9574011669297189</v>
      </c>
      <c r="M269" s="118">
        <f t="shared" si="122"/>
        <v>3.6940812010425637</v>
      </c>
      <c r="N269" s="118">
        <f t="shared" si="122"/>
        <v>4.2261383472329896</v>
      </c>
      <c r="O269" s="118">
        <f t="shared" si="122"/>
        <v>4.3478059139746339</v>
      </c>
      <c r="P269" s="118">
        <f t="shared" si="122"/>
        <v>4.0087863111515514</v>
      </c>
      <c r="Q269" s="118">
        <f t="shared" si="122"/>
        <v>5.0151923199212654</v>
      </c>
      <c r="R269" s="118">
        <f t="shared" ref="R269:V269" si="123">R270+R273+R275+R284</f>
        <v>3.9298543933066212</v>
      </c>
      <c r="S269" s="118">
        <f t="shared" si="123"/>
        <v>6.1381898239870534</v>
      </c>
      <c r="T269" s="118">
        <f t="shared" si="123"/>
        <v>2.7353552248574893</v>
      </c>
      <c r="U269" s="118">
        <f t="shared" si="123"/>
        <v>4.7442308952929881</v>
      </c>
      <c r="V269" s="118">
        <f t="shared" si="123"/>
        <v>5.856134154412322</v>
      </c>
      <c r="W269" s="118">
        <f t="shared" ref="W269" si="124">W270+W273+W275+W284</f>
        <v>4.9534367315083045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1.1544068183473992</v>
      </c>
      <c r="C270" s="123">
        <f t="shared" si="125"/>
        <v>1.2348903787272136</v>
      </c>
      <c r="D270" s="123">
        <f t="shared" si="125"/>
        <v>1.7399636975751571</v>
      </c>
      <c r="E270" s="123">
        <f t="shared" si="125"/>
        <v>2.2096384954523702</v>
      </c>
      <c r="F270" s="123">
        <f t="shared" si="125"/>
        <v>1.9098934215596115</v>
      </c>
      <c r="G270" s="123">
        <f t="shared" si="125"/>
        <v>2.0276104673454221</v>
      </c>
      <c r="H270" s="123">
        <f t="shared" si="125"/>
        <v>2.2453427006910633</v>
      </c>
      <c r="I270" s="123">
        <f t="shared" si="125"/>
        <v>2.0919683905586575</v>
      </c>
      <c r="J270" s="123">
        <f t="shared" si="125"/>
        <v>1.9577819323820804</v>
      </c>
      <c r="K270" s="123">
        <f t="shared" si="125"/>
        <v>2.1351225556582643</v>
      </c>
      <c r="L270" s="123">
        <f t="shared" si="125"/>
        <v>2.1612200329881022</v>
      </c>
      <c r="M270" s="123">
        <f t="shared" si="125"/>
        <v>2.0443770406523116</v>
      </c>
      <c r="N270" s="123">
        <f t="shared" si="125"/>
        <v>2.563855806502187</v>
      </c>
      <c r="O270" s="123">
        <f t="shared" si="125"/>
        <v>2.6094872839303784</v>
      </c>
      <c r="P270" s="123">
        <f t="shared" si="125"/>
        <v>2.4213674361376656</v>
      </c>
      <c r="Q270" s="123">
        <f t="shared" si="125"/>
        <v>3.3704273522805792</v>
      </c>
      <c r="R270" s="123">
        <f t="shared" ref="R270:V270" si="126">SUM(R271:R272)</f>
        <v>2.3807650890722858</v>
      </c>
      <c r="S270" s="123">
        <f t="shared" si="126"/>
        <v>4.6737295523444526</v>
      </c>
      <c r="T270" s="123">
        <f t="shared" si="126"/>
        <v>1.3097598825320107</v>
      </c>
      <c r="U270" s="123">
        <f t="shared" si="126"/>
        <v>3.4488484424346044</v>
      </c>
      <c r="V270" s="123">
        <f t="shared" si="126"/>
        <v>4.6600656712859614</v>
      </c>
      <c r="W270" s="123">
        <f t="shared" ref="W270" si="127">SUM(W271:W272)</f>
        <v>3.8046611461772373</v>
      </c>
      <c r="DA270" s="130" t="s">
        <v>3104</v>
      </c>
    </row>
    <row r="271" spans="1:105" ht="12" customHeight="1" x14ac:dyDescent="0.25">
      <c r="A271" s="97" t="s">
        <v>74</v>
      </c>
      <c r="B271" s="99">
        <v>1.1544068183473992</v>
      </c>
      <c r="C271" s="99">
        <v>1.2348903787272136</v>
      </c>
      <c r="D271" s="99">
        <v>1.7399636975751571</v>
      </c>
      <c r="E271" s="99">
        <v>2.2096384954523702</v>
      </c>
      <c r="F271" s="99">
        <v>1.9098934215596115</v>
      </c>
      <c r="G271" s="99">
        <v>2.0276104673454221</v>
      </c>
      <c r="H271" s="99">
        <v>2.2453427006910633</v>
      </c>
      <c r="I271" s="99">
        <v>2.0919683905586575</v>
      </c>
      <c r="J271" s="99">
        <v>1.9577819323820804</v>
      </c>
      <c r="K271" s="99">
        <v>2.1351225556582643</v>
      </c>
      <c r="L271" s="99">
        <v>2.1612200329881022</v>
      </c>
      <c r="M271" s="99">
        <v>2.0443770406523116</v>
      </c>
      <c r="N271" s="99">
        <v>2.563855806502187</v>
      </c>
      <c r="O271" s="99">
        <v>2.6094872839303784</v>
      </c>
      <c r="P271" s="99">
        <v>2.4213674361376656</v>
      </c>
      <c r="Q271" s="99">
        <v>3.3704273522805792</v>
      </c>
      <c r="R271" s="99">
        <v>2.3807650890722858</v>
      </c>
      <c r="S271" s="99">
        <v>4.6737295523444526</v>
      </c>
      <c r="T271" s="99">
        <v>1.3097598825320107</v>
      </c>
      <c r="U271" s="99">
        <v>3.4488484424346044</v>
      </c>
      <c r="V271" s="99">
        <v>4.6600656712859614</v>
      </c>
      <c r="W271" s="99">
        <v>3.8046611461772373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2.0805739190900114</v>
      </c>
      <c r="C284" s="123">
        <v>2.0198448637944209</v>
      </c>
      <c r="D284" s="123">
        <v>1.8775656941710879</v>
      </c>
      <c r="E284" s="123">
        <v>1.6726030805951082</v>
      </c>
      <c r="F284" s="123">
        <v>1.9293561994235624</v>
      </c>
      <c r="G284" s="123">
        <v>1.8463323018175319</v>
      </c>
      <c r="H284" s="123">
        <v>1.6050850979729974</v>
      </c>
      <c r="I284" s="123">
        <v>1.5110647432030031</v>
      </c>
      <c r="J284" s="123">
        <v>1.7661017982841978</v>
      </c>
      <c r="K284" s="123">
        <v>1.9075692932735242</v>
      </c>
      <c r="L284" s="123">
        <v>1.7961811339416165</v>
      </c>
      <c r="M284" s="123">
        <v>1.6497041603902522</v>
      </c>
      <c r="N284" s="123">
        <v>1.6622825407308031</v>
      </c>
      <c r="O284" s="123">
        <v>1.7383186300442559</v>
      </c>
      <c r="P284" s="123">
        <v>1.587418875013886</v>
      </c>
      <c r="Q284" s="123">
        <v>1.6447649676406864</v>
      </c>
      <c r="R284" s="123">
        <v>1.5490893042343354</v>
      </c>
      <c r="S284" s="123">
        <v>1.464460271642601</v>
      </c>
      <c r="T284" s="123">
        <v>1.4255953423254788</v>
      </c>
      <c r="U284" s="123">
        <v>1.2953824528583833</v>
      </c>
      <c r="V284" s="123">
        <v>1.1960684831263604</v>
      </c>
      <c r="W284" s="123">
        <v>1.1487755853310673</v>
      </c>
      <c r="DA284" s="130" t="s">
        <v>3118</v>
      </c>
    </row>
    <row r="285" spans="1:105" ht="12" customHeight="1" x14ac:dyDescent="0.25">
      <c r="A285" s="97" t="s">
        <v>50</v>
      </c>
      <c r="B285" s="99">
        <v>2.5629582066114924</v>
      </c>
      <c r="C285" s="99">
        <v>2.4905732019378628</v>
      </c>
      <c r="D285" s="99">
        <v>2.3931412216153327</v>
      </c>
      <c r="E285" s="99">
        <v>2.1815704115978565</v>
      </c>
      <c r="F285" s="99">
        <v>2.5506807781122838</v>
      </c>
      <c r="G285" s="99">
        <v>2.4579561334662801</v>
      </c>
      <c r="H285" s="99">
        <v>2.1291967019453764</v>
      </c>
      <c r="I285" s="99">
        <v>1.9781190952099796</v>
      </c>
      <c r="J285" s="99">
        <v>2.2630564393099188</v>
      </c>
      <c r="K285" s="99">
        <v>2.4193388774312239</v>
      </c>
      <c r="L285" s="99">
        <v>2.2703984146327105</v>
      </c>
      <c r="M285" s="99">
        <v>2.1119077164874658</v>
      </c>
      <c r="N285" s="99">
        <v>2.1082580201369576</v>
      </c>
      <c r="O285" s="99">
        <v>2.279883447499425</v>
      </c>
      <c r="P285" s="99">
        <v>2.1204453852424505</v>
      </c>
      <c r="Q285" s="99">
        <v>2.2236623314225752</v>
      </c>
      <c r="R285" s="99">
        <v>2.1075102834866066</v>
      </c>
      <c r="S285" s="99">
        <v>1.9586582036919939</v>
      </c>
      <c r="T285" s="99">
        <v>1.882920227300837</v>
      </c>
      <c r="U285" s="99">
        <v>1.7049008527235481</v>
      </c>
      <c r="V285" s="99">
        <v>1.6166398629791794</v>
      </c>
      <c r="W285" s="99">
        <v>1.5281156402810165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0.45408939731923398</v>
      </c>
      <c r="D290" s="117">
        <f t="shared" si="129"/>
        <v>0.46253488191729358</v>
      </c>
      <c r="E290" s="117">
        <f t="shared" si="129"/>
        <v>9.2528395835374116E-2</v>
      </c>
      <c r="F290" s="117">
        <f t="shared" si="129"/>
        <v>0</v>
      </c>
      <c r="G290" s="117">
        <f t="shared" si="129"/>
        <v>2.7855404586499391E-2</v>
      </c>
      <c r="H290" s="117">
        <f t="shared" si="129"/>
        <v>2.2736417562522957E-2</v>
      </c>
      <c r="I290" s="117">
        <f t="shared" si="129"/>
        <v>0.10236861135445466</v>
      </c>
      <c r="J290" s="117">
        <f t="shared" si="129"/>
        <v>0.21369655095921103</v>
      </c>
      <c r="K290" s="117">
        <f t="shared" si="129"/>
        <v>0.39730983354031058</v>
      </c>
      <c r="L290" s="117">
        <f t="shared" si="129"/>
        <v>0.23509331045062162</v>
      </c>
      <c r="M290" s="117">
        <f t="shared" si="129"/>
        <v>0.50468873894013266</v>
      </c>
      <c r="N290" s="117">
        <f t="shared" si="129"/>
        <v>0.71162405504684267</v>
      </c>
      <c r="O290" s="117">
        <f t="shared" si="129"/>
        <v>1.0200650320759512</v>
      </c>
      <c r="P290" s="117">
        <f t="shared" si="129"/>
        <v>0.19993579489875646</v>
      </c>
      <c r="Q290" s="117">
        <f t="shared" si="129"/>
        <v>9.3783499359027453E-2</v>
      </c>
      <c r="R290" s="117">
        <f t="shared" ref="R290:V290" si="130">R291+R294+R296+R305</f>
        <v>0</v>
      </c>
      <c r="S290" s="117">
        <f t="shared" si="130"/>
        <v>3.3806365373955619E-4</v>
      </c>
      <c r="T290" s="117">
        <f t="shared" si="130"/>
        <v>0</v>
      </c>
      <c r="U290" s="117">
        <f t="shared" si="130"/>
        <v>0</v>
      </c>
      <c r="V290" s="117">
        <f t="shared" si="130"/>
        <v>5.6135611871924909E-2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8.3419146422322427E-2</v>
      </c>
      <c r="D291" s="122">
        <f t="shared" si="132"/>
        <v>0.10906807235693902</v>
      </c>
      <c r="E291" s="122">
        <f t="shared" si="132"/>
        <v>2.6027375128160959E-2</v>
      </c>
      <c r="F291" s="122">
        <f t="shared" si="132"/>
        <v>0</v>
      </c>
      <c r="G291" s="122">
        <f t="shared" si="132"/>
        <v>6.3870874416954446E-3</v>
      </c>
      <c r="H291" s="122">
        <f t="shared" si="132"/>
        <v>5.6469789145444796E-3</v>
      </c>
      <c r="I291" s="122">
        <f t="shared" si="132"/>
        <v>2.459380499507385E-2</v>
      </c>
      <c r="J291" s="122">
        <f t="shared" si="132"/>
        <v>4.7274406019668494E-2</v>
      </c>
      <c r="K291" s="122">
        <f t="shared" si="132"/>
        <v>0.11468474672138115</v>
      </c>
      <c r="L291" s="122">
        <f t="shared" si="132"/>
        <v>6.7442646697356071E-2</v>
      </c>
      <c r="M291" s="122">
        <f t="shared" si="132"/>
        <v>0.12806682101854114</v>
      </c>
      <c r="N291" s="122">
        <f t="shared" si="132"/>
        <v>0.23591685220611686</v>
      </c>
      <c r="O291" s="122">
        <f t="shared" si="132"/>
        <v>0.30478447261151614</v>
      </c>
      <c r="P291" s="122">
        <f t="shared" si="132"/>
        <v>6.01222776722629E-2</v>
      </c>
      <c r="Q291" s="122">
        <f t="shared" si="132"/>
        <v>3.2993605803393139E-2</v>
      </c>
      <c r="R291" s="122">
        <f t="shared" ref="R291:V291" si="133">SUM(R292:R293)</f>
        <v>0</v>
      </c>
      <c r="S291" s="122">
        <f t="shared" si="133"/>
        <v>1.4108080622401046E-4</v>
      </c>
      <c r="T291" s="122">
        <f t="shared" si="133"/>
        <v>0</v>
      </c>
      <c r="U291" s="122">
        <f t="shared" si="133"/>
        <v>0</v>
      </c>
      <c r="V291" s="122">
        <f t="shared" si="133"/>
        <v>2.2806187602776518E-2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8.2687155915742119E-2</v>
      </c>
      <c r="D292" s="98">
        <v>0.10797703206267238</v>
      </c>
      <c r="E292" s="98">
        <v>2.5805152285680446E-2</v>
      </c>
      <c r="F292" s="98">
        <v>0</v>
      </c>
      <c r="G292" s="98">
        <v>6.3175631752033614E-3</v>
      </c>
      <c r="H292" s="98">
        <v>5.58903850158665E-3</v>
      </c>
      <c r="I292" s="98">
        <v>2.4345720986848812E-2</v>
      </c>
      <c r="J292" s="98">
        <v>4.6774246820846473E-2</v>
      </c>
      <c r="K292" s="98">
        <v>0.11346837661585218</v>
      </c>
      <c r="L292" s="98">
        <v>6.6673276999295594E-2</v>
      </c>
      <c r="M292" s="98">
        <v>0.12661658454886859</v>
      </c>
      <c r="N292" s="98">
        <v>0.23387019332359138</v>
      </c>
      <c r="O292" s="98">
        <v>0.3014271669179972</v>
      </c>
      <c r="P292" s="98">
        <v>5.9443780802653584E-2</v>
      </c>
      <c r="Q292" s="98">
        <v>3.2601195291152671E-2</v>
      </c>
      <c r="R292" s="98">
        <v>0</v>
      </c>
      <c r="S292" s="98">
        <v>1.3923898265170894E-4</v>
      </c>
      <c r="T292" s="98">
        <v>0</v>
      </c>
      <c r="U292" s="98">
        <v>0</v>
      </c>
      <c r="V292" s="98">
        <v>2.2494876350488434E-2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7.3199050658030057E-4</v>
      </c>
      <c r="D293" s="98">
        <v>1.0910402942666394E-3</v>
      </c>
      <c r="E293" s="98">
        <v>2.2222284248051209E-4</v>
      </c>
      <c r="F293" s="98">
        <v>0</v>
      </c>
      <c r="G293" s="98">
        <v>6.952426649208344E-5</v>
      </c>
      <c r="H293" s="98">
        <v>5.7940412957829341E-5</v>
      </c>
      <c r="I293" s="98">
        <v>2.4808400822503673E-4</v>
      </c>
      <c r="J293" s="98">
        <v>5.0015919882202299E-4</v>
      </c>
      <c r="K293" s="98">
        <v>1.2163701055289717E-3</v>
      </c>
      <c r="L293" s="98">
        <v>7.6936969806047498E-4</v>
      </c>
      <c r="M293" s="98">
        <v>1.4502364696725369E-3</v>
      </c>
      <c r="N293" s="98">
        <v>2.046658882525467E-3</v>
      </c>
      <c r="O293" s="98">
        <v>3.3573056935189477E-3</v>
      </c>
      <c r="P293" s="98">
        <v>6.7849686960931306E-4</v>
      </c>
      <c r="Q293" s="98">
        <v>3.9241051224046754E-4</v>
      </c>
      <c r="R293" s="98">
        <v>0</v>
      </c>
      <c r="S293" s="98">
        <v>1.8418235723015249E-6</v>
      </c>
      <c r="T293" s="98">
        <v>0</v>
      </c>
      <c r="U293" s="98">
        <v>0</v>
      </c>
      <c r="V293" s="98">
        <v>3.1131125228808418E-4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2.0010783236194075E-2</v>
      </c>
      <c r="D294" s="122">
        <f t="shared" si="135"/>
        <v>7.6942023502606068E-3</v>
      </c>
      <c r="E294" s="122">
        <f t="shared" si="135"/>
        <v>7.6933500967190185E-4</v>
      </c>
      <c r="F294" s="122">
        <f t="shared" si="135"/>
        <v>0</v>
      </c>
      <c r="G294" s="122">
        <f t="shared" si="135"/>
        <v>9.7061761776601581E-5</v>
      </c>
      <c r="H294" s="122">
        <f t="shared" si="135"/>
        <v>1.3041412919891378E-4</v>
      </c>
      <c r="I294" s="122">
        <f t="shared" si="135"/>
        <v>1.8601260707732839E-3</v>
      </c>
      <c r="J294" s="122">
        <f t="shared" si="135"/>
        <v>3.6902100775963995E-3</v>
      </c>
      <c r="K294" s="122">
        <f t="shared" si="135"/>
        <v>1.213222070392749E-2</v>
      </c>
      <c r="L294" s="122">
        <f t="shared" si="135"/>
        <v>1.0232573916085097E-2</v>
      </c>
      <c r="M294" s="122">
        <f t="shared" si="135"/>
        <v>1.0597736032641311E-2</v>
      </c>
      <c r="N294" s="122">
        <f t="shared" si="135"/>
        <v>2.8118668558517679E-2</v>
      </c>
      <c r="O294" s="122">
        <f t="shared" si="135"/>
        <v>1.875457214750869E-2</v>
      </c>
      <c r="P294" s="122">
        <f t="shared" si="135"/>
        <v>1.7169297735333592E-3</v>
      </c>
      <c r="Q294" s="122">
        <f t="shared" si="135"/>
        <v>1.3544131568226031E-3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1.391356660488576E-3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2.0010783236194075E-2</v>
      </c>
      <c r="D295" s="98">
        <v>7.6942023502606068E-3</v>
      </c>
      <c r="E295" s="98">
        <v>7.6933500967190185E-4</v>
      </c>
      <c r="F295" s="98">
        <v>0</v>
      </c>
      <c r="G295" s="98">
        <v>9.7061761776601581E-5</v>
      </c>
      <c r="H295" s="98">
        <v>1.3041412919891378E-4</v>
      </c>
      <c r="I295" s="98">
        <v>1.8601260707732839E-3</v>
      </c>
      <c r="J295" s="98">
        <v>3.6902100775963995E-3</v>
      </c>
      <c r="K295" s="98">
        <v>1.213222070392749E-2</v>
      </c>
      <c r="L295" s="98">
        <v>1.0232573916085097E-2</v>
      </c>
      <c r="M295" s="98">
        <v>1.0597736032641311E-2</v>
      </c>
      <c r="N295" s="98">
        <v>2.8118668558517679E-2</v>
      </c>
      <c r="O295" s="98">
        <v>1.875457214750869E-2</v>
      </c>
      <c r="P295" s="98">
        <v>1.7169297735333592E-3</v>
      </c>
      <c r="Q295" s="98">
        <v>1.3544131568226031E-3</v>
      </c>
      <c r="R295" s="98">
        <v>0</v>
      </c>
      <c r="S295" s="98">
        <v>0</v>
      </c>
      <c r="T295" s="98">
        <v>0</v>
      </c>
      <c r="U295" s="98">
        <v>0</v>
      </c>
      <c r="V295" s="98">
        <v>1.391356660488576E-3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0.1874567201254394</v>
      </c>
      <c r="D296" s="122">
        <v>0.19772516537261131</v>
      </c>
      <c r="E296" s="122">
        <v>3.8686997975365248E-2</v>
      </c>
      <c r="F296" s="122">
        <v>0</v>
      </c>
      <c r="G296" s="122">
        <v>1.3042741802752193E-2</v>
      </c>
      <c r="H296" s="122">
        <v>1.0923117497819936E-2</v>
      </c>
      <c r="I296" s="122">
        <v>4.8957111261157912E-2</v>
      </c>
      <c r="J296" s="122">
        <v>9.979248513605396E-2</v>
      </c>
      <c r="K296" s="122">
        <v>0.13030573428447684</v>
      </c>
      <c r="L296" s="122">
        <v>7.5513766902585697E-2</v>
      </c>
      <c r="M296" s="122">
        <v>0.21063123459472705</v>
      </c>
      <c r="N296" s="122">
        <v>0.23336139641751952</v>
      </c>
      <c r="O296" s="122">
        <v>0.40563152658394885</v>
      </c>
      <c r="P296" s="122">
        <v>7.8793074491526477E-2</v>
      </c>
      <c r="Q296" s="122">
        <v>3.2807771187212662E-2</v>
      </c>
      <c r="R296" s="122">
        <v>0</v>
      </c>
      <c r="S296" s="122">
        <v>1.1618337737933008E-4</v>
      </c>
      <c r="T296" s="122">
        <v>0</v>
      </c>
      <c r="U296" s="122">
        <v>0</v>
      </c>
      <c r="V296" s="122">
        <v>2.0879343349238272E-2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0.1874567201254394</v>
      </c>
      <c r="D301" s="101">
        <v>0.17210211104613851</v>
      </c>
      <c r="E301" s="101">
        <v>3.713448182072291E-2</v>
      </c>
      <c r="F301" s="101">
        <v>0</v>
      </c>
      <c r="G301" s="101">
        <v>1.2401967094865875E-2</v>
      </c>
      <c r="H301" s="101">
        <v>1.0452517956487916E-2</v>
      </c>
      <c r="I301" s="101">
        <v>4.4157123153723749E-2</v>
      </c>
      <c r="J301" s="101">
        <v>8.9686333364963497E-2</v>
      </c>
      <c r="K301" s="101">
        <v>4.1546085223588651E-2</v>
      </c>
      <c r="L301" s="101">
        <v>3.5244688999275381E-3</v>
      </c>
      <c r="M301" s="101">
        <v>0.15324714020928984</v>
      </c>
      <c r="N301" s="101">
        <v>0.10787101009084848</v>
      </c>
      <c r="O301" s="101">
        <v>0.40243206969092837</v>
      </c>
      <c r="P301" s="101">
        <v>6.3267483501531371E-2</v>
      </c>
      <c r="Q301" s="101">
        <v>2.5190598926530926E-2</v>
      </c>
      <c r="R301" s="101">
        <v>0</v>
      </c>
      <c r="S301" s="101">
        <v>1.1618337737933008E-4</v>
      </c>
      <c r="T301" s="101">
        <v>0</v>
      </c>
      <c r="U301" s="101">
        <v>0</v>
      </c>
      <c r="V301" s="101">
        <v>1.7572817918821527E-2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2.5623054326472796E-2</v>
      </c>
      <c r="E302" s="104">
        <v>1.552516154642334E-3</v>
      </c>
      <c r="F302" s="104">
        <v>0</v>
      </c>
      <c r="G302" s="104">
        <v>6.4077470788631726E-4</v>
      </c>
      <c r="H302" s="104">
        <v>4.7059954133201983E-4</v>
      </c>
      <c r="I302" s="104">
        <v>4.799988107434163E-3</v>
      </c>
      <c r="J302" s="104">
        <v>1.0106151771090456E-2</v>
      </c>
      <c r="K302" s="104">
        <v>8.8759649060888179E-2</v>
      </c>
      <c r="L302" s="104">
        <v>7.1989298002658159E-2</v>
      </c>
      <c r="M302" s="104">
        <v>5.738409438543722E-2</v>
      </c>
      <c r="N302" s="104">
        <v>0.12549038632667103</v>
      </c>
      <c r="O302" s="104">
        <v>3.1994568930204977E-3</v>
      </c>
      <c r="P302" s="104">
        <v>1.5525590989995107E-2</v>
      </c>
      <c r="Q302" s="104">
        <v>7.6171722606817385E-3</v>
      </c>
      <c r="R302" s="104">
        <v>0</v>
      </c>
      <c r="S302" s="104">
        <v>0</v>
      </c>
      <c r="T302" s="104">
        <v>0</v>
      </c>
      <c r="U302" s="104">
        <v>0</v>
      </c>
      <c r="V302" s="104">
        <v>3.3065254304167459E-3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7.2642760427634318E-3</v>
      </c>
      <c r="E303" s="98">
        <v>4.3872956086002266E-4</v>
      </c>
      <c r="F303" s="98">
        <v>0</v>
      </c>
      <c r="G303" s="98">
        <v>1.8034734582410221E-4</v>
      </c>
      <c r="H303" s="98">
        <v>1.3192105985975898E-4</v>
      </c>
      <c r="I303" s="98">
        <v>1.3379444223045082E-3</v>
      </c>
      <c r="J303" s="98">
        <v>2.8139698827291835E-3</v>
      </c>
      <c r="K303" s="98">
        <v>5.3068149742574885E-2</v>
      </c>
      <c r="L303" s="98">
        <v>1.2537263213683014E-2</v>
      </c>
      <c r="M303" s="98">
        <v>1.5807910890194423E-2</v>
      </c>
      <c r="N303" s="98">
        <v>3.4232023497559341E-2</v>
      </c>
      <c r="O303" s="98">
        <v>6.5055679172159285E-4</v>
      </c>
      <c r="P303" s="98">
        <v>2.4146383480456684E-3</v>
      </c>
      <c r="Q303" s="98">
        <v>1.3573474203933391E-3</v>
      </c>
      <c r="R303" s="98">
        <v>0</v>
      </c>
      <c r="S303" s="98">
        <v>0</v>
      </c>
      <c r="T303" s="98">
        <v>0</v>
      </c>
      <c r="U303" s="98">
        <v>0</v>
      </c>
      <c r="V303" s="98">
        <v>6.7891041960725879E-4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1.8358778283709364E-2</v>
      </c>
      <c r="E304" s="98">
        <v>1.1137865937823114E-3</v>
      </c>
      <c r="F304" s="98">
        <v>0</v>
      </c>
      <c r="G304" s="98">
        <v>4.6042736206221502E-4</v>
      </c>
      <c r="H304" s="98">
        <v>3.3867848147226085E-4</v>
      </c>
      <c r="I304" s="98">
        <v>3.4620436851296546E-3</v>
      </c>
      <c r="J304" s="98">
        <v>7.2921818883612717E-3</v>
      </c>
      <c r="K304" s="98">
        <v>3.5691499318313287E-2</v>
      </c>
      <c r="L304" s="98">
        <v>5.945203478897515E-2</v>
      </c>
      <c r="M304" s="98">
        <v>4.1576183495242801E-2</v>
      </c>
      <c r="N304" s="98">
        <v>9.1258362829111705E-2</v>
      </c>
      <c r="O304" s="98">
        <v>2.5489001012989048E-3</v>
      </c>
      <c r="P304" s="98">
        <v>1.3110952641949438E-2</v>
      </c>
      <c r="Q304" s="98">
        <v>6.2598248402883994E-3</v>
      </c>
      <c r="R304" s="98">
        <v>0</v>
      </c>
      <c r="S304" s="98">
        <v>0</v>
      </c>
      <c r="T304" s="98">
        <v>0</v>
      </c>
      <c r="U304" s="98">
        <v>0</v>
      </c>
      <c r="V304" s="98">
        <v>2.6276150108094872E-3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0.16320274753527808</v>
      </c>
      <c r="D305" s="122">
        <v>0.14804744183748264</v>
      </c>
      <c r="E305" s="122">
        <v>2.7044687722176011E-2</v>
      </c>
      <c r="F305" s="122">
        <v>0</v>
      </c>
      <c r="G305" s="122">
        <v>8.3285135802751518E-3</v>
      </c>
      <c r="H305" s="122">
        <v>6.0359070209596256E-3</v>
      </c>
      <c r="I305" s="122">
        <v>2.6957569027449609E-2</v>
      </c>
      <c r="J305" s="122">
        <v>6.2939449725892146E-2</v>
      </c>
      <c r="K305" s="122">
        <v>0.14018713183052514</v>
      </c>
      <c r="L305" s="122">
        <v>8.1904322934594764E-2</v>
      </c>
      <c r="M305" s="122">
        <v>0.15539294729422315</v>
      </c>
      <c r="N305" s="122">
        <v>0.21422713786468855</v>
      </c>
      <c r="O305" s="122">
        <v>0.29089446073297753</v>
      </c>
      <c r="P305" s="122">
        <v>5.9303512961433727E-2</v>
      </c>
      <c r="Q305" s="122">
        <v>2.6627709211599061E-2</v>
      </c>
      <c r="R305" s="122">
        <v>0</v>
      </c>
      <c r="S305" s="122">
        <v>8.079947013621568E-5</v>
      </c>
      <c r="T305" s="122">
        <v>0</v>
      </c>
      <c r="U305" s="122">
        <v>0</v>
      </c>
      <c r="V305" s="122">
        <v>1.1058724259421542E-2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0.14328280973242305</v>
      </c>
      <c r="D306" s="98">
        <v>9.9642790738015186E-2</v>
      </c>
      <c r="E306" s="98">
        <v>1.8288413337448562E-2</v>
      </c>
      <c r="F306" s="98">
        <v>0</v>
      </c>
      <c r="G306" s="98">
        <v>6.9876180996536448E-3</v>
      </c>
      <c r="H306" s="98">
        <v>5.2549844002140753E-3</v>
      </c>
      <c r="I306" s="98">
        <v>2.5611290750805839E-2</v>
      </c>
      <c r="J306" s="98">
        <v>5.8561927286453264E-2</v>
      </c>
      <c r="K306" s="98">
        <v>0.11857181349654973</v>
      </c>
      <c r="L306" s="98">
        <v>5.2665479322797727E-2</v>
      </c>
      <c r="M306" s="98">
        <v>0.10974273232451442</v>
      </c>
      <c r="N306" s="98">
        <v>0.19420887551148674</v>
      </c>
      <c r="O306" s="98">
        <v>0.22506409782795117</v>
      </c>
      <c r="P306" s="98">
        <v>4.1477702098805774E-2</v>
      </c>
      <c r="Q306" s="98">
        <v>2.044678737212972E-2</v>
      </c>
      <c r="R306" s="98">
        <v>0</v>
      </c>
      <c r="S306" s="98">
        <v>8.079947013621568E-5</v>
      </c>
      <c r="T306" s="98">
        <v>0</v>
      </c>
      <c r="U306" s="98">
        <v>0</v>
      </c>
      <c r="V306" s="98">
        <v>8.7560912332613344E-3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1.9919937802855042E-2</v>
      </c>
      <c r="D307" s="33">
        <v>4.8404651099467455E-2</v>
      </c>
      <c r="E307" s="33">
        <v>8.7562743847274509E-3</v>
      </c>
      <c r="F307" s="33">
        <v>0</v>
      </c>
      <c r="G307" s="33">
        <v>1.3408954806215072E-3</v>
      </c>
      <c r="H307" s="33">
        <v>7.8092262074555042E-4</v>
      </c>
      <c r="I307" s="33">
        <v>1.3462782766437687E-3</v>
      </c>
      <c r="J307" s="33">
        <v>4.3775224394388872E-3</v>
      </c>
      <c r="K307" s="33">
        <v>2.1615318333975401E-2</v>
      </c>
      <c r="L307" s="33">
        <v>2.9238843611797044E-2</v>
      </c>
      <c r="M307" s="33">
        <v>4.5650214969708724E-2</v>
      </c>
      <c r="N307" s="33">
        <v>2.00182623532018E-2</v>
      </c>
      <c r="O307" s="33">
        <v>6.5830362905026391E-2</v>
      </c>
      <c r="P307" s="33">
        <v>1.7825810862627953E-2</v>
      </c>
      <c r="Q307" s="33">
        <v>6.1809218394693393E-3</v>
      </c>
      <c r="R307" s="33">
        <v>0</v>
      </c>
      <c r="S307" s="33">
        <v>0</v>
      </c>
      <c r="T307" s="33">
        <v>0</v>
      </c>
      <c r="U307" s="33">
        <v>0</v>
      </c>
      <c r="V307" s="33">
        <v>2.3026330261602078E-3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0.28712816522571671</v>
      </c>
      <c r="D309" s="117">
        <f t="shared" si="136"/>
        <v>0.27879355315040616</v>
      </c>
      <c r="E309" s="117">
        <f t="shared" si="136"/>
        <v>5.2611839963304548E-2</v>
      </c>
      <c r="F309" s="117">
        <f t="shared" si="136"/>
        <v>0</v>
      </c>
      <c r="G309" s="117">
        <f t="shared" si="136"/>
        <v>1.5665479119771848E-2</v>
      </c>
      <c r="H309" s="117">
        <f t="shared" si="136"/>
        <v>1.2838688150135192E-2</v>
      </c>
      <c r="I309" s="117">
        <f t="shared" si="136"/>
        <v>6.1946712688247377E-2</v>
      </c>
      <c r="J309" s="117">
        <f t="shared" si="136"/>
        <v>0.13060393061145623</v>
      </c>
      <c r="K309" s="117">
        <f t="shared" si="136"/>
        <v>0.27094572131620986</v>
      </c>
      <c r="L309" s="117">
        <f t="shared" si="136"/>
        <v>0.19048037583626348</v>
      </c>
      <c r="M309" s="117">
        <f t="shared" si="136"/>
        <v>0.3388614228954141</v>
      </c>
      <c r="N309" s="117">
        <f t="shared" si="136"/>
        <v>0.52994946375904783</v>
      </c>
      <c r="O309" s="117">
        <f t="shared" si="136"/>
        <v>0.66106801598940379</v>
      </c>
      <c r="P309" s="117">
        <f t="shared" si="136"/>
        <v>0.13257278685669094</v>
      </c>
      <c r="Q309" s="117">
        <f t="shared" si="136"/>
        <v>6.5054818674181336E-2</v>
      </c>
      <c r="R309" s="117">
        <f t="shared" ref="R309:V309" si="137">R310+R313+R315+R324</f>
        <v>0</v>
      </c>
      <c r="S309" s="117">
        <f t="shared" si="137"/>
        <v>2.0981470044930271E-4</v>
      </c>
      <c r="T309" s="117">
        <f t="shared" si="137"/>
        <v>0</v>
      </c>
      <c r="U309" s="117">
        <f t="shared" si="137"/>
        <v>0</v>
      </c>
      <c r="V309" s="117">
        <f t="shared" si="137"/>
        <v>4.2980964930118437E-2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3.7353555281698252E-2</v>
      </c>
      <c r="D310" s="122">
        <f t="shared" si="139"/>
        <v>4.9475629884281377E-2</v>
      </c>
      <c r="E310" s="122">
        <f t="shared" si="139"/>
        <v>1.1924567779228009E-2</v>
      </c>
      <c r="F310" s="122">
        <f t="shared" si="139"/>
        <v>0</v>
      </c>
      <c r="G310" s="122">
        <f t="shared" si="139"/>
        <v>3.0031746516213588E-3</v>
      </c>
      <c r="H310" s="122">
        <f t="shared" si="139"/>
        <v>2.6848155037700297E-3</v>
      </c>
      <c r="I310" s="122">
        <f t="shared" si="139"/>
        <v>1.1832035287315024E-2</v>
      </c>
      <c r="J310" s="122">
        <f t="shared" si="139"/>
        <v>2.3043186909580033E-2</v>
      </c>
      <c r="K310" s="122">
        <f t="shared" si="139"/>
        <v>5.6654131970306928E-2</v>
      </c>
      <c r="L310" s="122">
        <f t="shared" si="139"/>
        <v>3.3819213982456402E-2</v>
      </c>
      <c r="M310" s="122">
        <f t="shared" si="139"/>
        <v>6.5655057445049833E-2</v>
      </c>
      <c r="N310" s="122">
        <f t="shared" si="139"/>
        <v>0.1245520365187579</v>
      </c>
      <c r="O310" s="122">
        <f t="shared" si="139"/>
        <v>0.16809621461412083</v>
      </c>
      <c r="P310" s="122">
        <f t="shared" si="139"/>
        <v>3.4713380464842944E-2</v>
      </c>
      <c r="Q310" s="122">
        <f t="shared" si="139"/>
        <v>1.9760520862160538E-2</v>
      </c>
      <c r="R310" s="122">
        <f t="shared" ref="R310:V310" si="140">SUM(R311:R312)</f>
        <v>0</v>
      </c>
      <c r="S310" s="122">
        <f t="shared" si="140"/>
        <v>8.7070995827608313E-5</v>
      </c>
      <c r="T310" s="122">
        <f t="shared" si="140"/>
        <v>0</v>
      </c>
      <c r="U310" s="122">
        <f t="shared" si="140"/>
        <v>0</v>
      </c>
      <c r="V310" s="122">
        <f t="shared" si="140"/>
        <v>1.4384295591333442E-2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3.6621564775117951E-2</v>
      </c>
      <c r="D311" s="98">
        <v>4.8384589590014737E-2</v>
      </c>
      <c r="E311" s="98">
        <v>1.1702344936747497E-2</v>
      </c>
      <c r="F311" s="98">
        <v>0</v>
      </c>
      <c r="G311" s="98">
        <v>2.9336503851292756E-3</v>
      </c>
      <c r="H311" s="98">
        <v>2.6268750908122005E-3</v>
      </c>
      <c r="I311" s="98">
        <v>1.1583951279089988E-2</v>
      </c>
      <c r="J311" s="98">
        <v>2.2543027710758012E-2</v>
      </c>
      <c r="K311" s="98">
        <v>5.543776186477796E-2</v>
      </c>
      <c r="L311" s="98">
        <v>3.3049844284395925E-2</v>
      </c>
      <c r="M311" s="98">
        <v>6.4204820975377302E-2</v>
      </c>
      <c r="N311" s="98">
        <v>0.12250537763623244</v>
      </c>
      <c r="O311" s="98">
        <v>0.16473890892060189</v>
      </c>
      <c r="P311" s="98">
        <v>3.4034883595233628E-2</v>
      </c>
      <c r="Q311" s="98">
        <v>1.9368110349920069E-2</v>
      </c>
      <c r="R311" s="98">
        <v>0</v>
      </c>
      <c r="S311" s="98">
        <v>8.5229172255306786E-5</v>
      </c>
      <c r="T311" s="98">
        <v>0</v>
      </c>
      <c r="U311" s="98">
        <v>0</v>
      </c>
      <c r="V311" s="98">
        <v>1.4072984339045358E-2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7.3199050658030057E-4</v>
      </c>
      <c r="D312" s="98">
        <v>1.0910402942666394E-3</v>
      </c>
      <c r="E312" s="98">
        <v>2.2222284248051209E-4</v>
      </c>
      <c r="F312" s="98">
        <v>0</v>
      </c>
      <c r="G312" s="98">
        <v>6.952426649208344E-5</v>
      </c>
      <c r="H312" s="98">
        <v>5.7940412957829341E-5</v>
      </c>
      <c r="I312" s="98">
        <v>2.4808400822503673E-4</v>
      </c>
      <c r="J312" s="98">
        <v>5.0015919882202299E-4</v>
      </c>
      <c r="K312" s="98">
        <v>1.2163701055289717E-3</v>
      </c>
      <c r="L312" s="98">
        <v>7.6936969806047498E-4</v>
      </c>
      <c r="M312" s="98">
        <v>1.4502364696725369E-3</v>
      </c>
      <c r="N312" s="98">
        <v>2.046658882525467E-3</v>
      </c>
      <c r="O312" s="98">
        <v>3.3573056935189477E-3</v>
      </c>
      <c r="P312" s="98">
        <v>6.7849686960931306E-4</v>
      </c>
      <c r="Q312" s="98">
        <v>3.9241051224046754E-4</v>
      </c>
      <c r="R312" s="98">
        <v>0</v>
      </c>
      <c r="S312" s="98">
        <v>1.8418235723015249E-6</v>
      </c>
      <c r="T312" s="98">
        <v>0</v>
      </c>
      <c r="U312" s="98">
        <v>0</v>
      </c>
      <c r="V312" s="98">
        <v>3.1131125228808418E-4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5.0987116161718624E-2</v>
      </c>
      <c r="D313" s="122">
        <f t="shared" si="142"/>
        <v>2.0303017638252131E-2</v>
      </c>
      <c r="E313" s="122">
        <f t="shared" si="142"/>
        <v>2.1006392266113647E-3</v>
      </c>
      <c r="F313" s="122">
        <f t="shared" si="142"/>
        <v>0</v>
      </c>
      <c r="G313" s="122">
        <f t="shared" si="142"/>
        <v>2.8293190363255734E-4</v>
      </c>
      <c r="H313" s="122">
        <f t="shared" si="142"/>
        <v>3.9234178993490415E-4</v>
      </c>
      <c r="I313" s="122">
        <f t="shared" si="142"/>
        <v>5.771693398600986E-3</v>
      </c>
      <c r="J313" s="122">
        <f t="shared" si="142"/>
        <v>1.1804985594010269E-2</v>
      </c>
      <c r="K313" s="122">
        <f t="shared" si="142"/>
        <v>4.0006358359352893E-2</v>
      </c>
      <c r="L313" s="122">
        <f t="shared" si="142"/>
        <v>3.4776398287658106E-2</v>
      </c>
      <c r="M313" s="122">
        <f t="shared" si="142"/>
        <v>3.729675064424471E-2</v>
      </c>
      <c r="N313" s="122">
        <f t="shared" si="142"/>
        <v>0.10306268313145063</v>
      </c>
      <c r="O313" s="122">
        <f t="shared" si="142"/>
        <v>7.2009716021418438E-2</v>
      </c>
      <c r="P313" s="122">
        <f t="shared" si="142"/>
        <v>6.9168453358880756E-3</v>
      </c>
      <c r="Q313" s="122">
        <f t="shared" si="142"/>
        <v>5.6764307604365042E-3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6.3536164911108389E-3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5.0987116161718624E-2</v>
      </c>
      <c r="D314" s="98">
        <v>2.0303017638252131E-2</v>
      </c>
      <c r="E314" s="98">
        <v>2.1006392266113647E-3</v>
      </c>
      <c r="F314" s="98">
        <v>0</v>
      </c>
      <c r="G314" s="98">
        <v>2.8293190363255734E-4</v>
      </c>
      <c r="H314" s="98">
        <v>3.9234178993490415E-4</v>
      </c>
      <c r="I314" s="98">
        <v>5.771693398600986E-3</v>
      </c>
      <c r="J314" s="98">
        <v>1.1804985594010269E-2</v>
      </c>
      <c r="K314" s="98">
        <v>4.0006358359352893E-2</v>
      </c>
      <c r="L314" s="98">
        <v>3.4776398287658106E-2</v>
      </c>
      <c r="M314" s="98">
        <v>3.729675064424471E-2</v>
      </c>
      <c r="N314" s="98">
        <v>0.10306268313145063</v>
      </c>
      <c r="O314" s="98">
        <v>7.2009716021418438E-2</v>
      </c>
      <c r="P314" s="98">
        <v>6.9168453358880756E-3</v>
      </c>
      <c r="Q314" s="98">
        <v>5.6764307604365042E-3</v>
      </c>
      <c r="R314" s="98">
        <v>0</v>
      </c>
      <c r="S314" s="98">
        <v>0</v>
      </c>
      <c r="T314" s="98">
        <v>0</v>
      </c>
      <c r="U314" s="98">
        <v>0</v>
      </c>
      <c r="V314" s="98">
        <v>6.3536164911108389E-3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9.9756117245417886E-2</v>
      </c>
      <c r="D315" s="122">
        <v>0.11410722430627436</v>
      </c>
      <c r="E315" s="122">
        <v>2.1238071044324514E-2</v>
      </c>
      <c r="F315" s="122">
        <v>0</v>
      </c>
      <c r="G315" s="122">
        <v>7.2464334885413186E-3</v>
      </c>
      <c r="H315" s="122">
        <v>6.0686588142718784E-3</v>
      </c>
      <c r="I315" s="122">
        <v>2.8189636383513239E-2</v>
      </c>
      <c r="J315" s="122">
        <v>5.7790447361090062E-2</v>
      </c>
      <c r="K315" s="122">
        <v>8.7602669573927872E-2</v>
      </c>
      <c r="L315" s="122">
        <v>6.8314304355927058E-2</v>
      </c>
      <c r="M315" s="122">
        <v>0.13580403418336337</v>
      </c>
      <c r="N315" s="122">
        <v>0.17175343215099942</v>
      </c>
      <c r="O315" s="122">
        <v>0.23641822995241454</v>
      </c>
      <c r="P315" s="122">
        <v>5.2394386439273473E-2</v>
      </c>
      <c r="Q315" s="122">
        <v>2.2603558615540597E-2</v>
      </c>
      <c r="R315" s="122">
        <v>0</v>
      </c>
      <c r="S315" s="122">
        <v>7.4434473052726845E-5</v>
      </c>
      <c r="T315" s="122">
        <v>0</v>
      </c>
      <c r="U315" s="122">
        <v>0</v>
      </c>
      <c r="V315" s="122">
        <v>1.4931919556767367E-2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9.9756117245417886E-2</v>
      </c>
      <c r="D320" s="101">
        <v>9.1870667393792127E-2</v>
      </c>
      <c r="E320" s="101">
        <v>1.9889300051951872E-2</v>
      </c>
      <c r="F320" s="101">
        <v>0</v>
      </c>
      <c r="G320" s="101">
        <v>6.6887395862550861E-3</v>
      </c>
      <c r="H320" s="101">
        <v>5.6585636920772325E-3</v>
      </c>
      <c r="I320" s="101">
        <v>2.4000389806058346E-2</v>
      </c>
      <c r="J320" s="101">
        <v>4.896204782607079E-2</v>
      </c>
      <c r="K320" s="101">
        <v>2.2794729611958255E-2</v>
      </c>
      <c r="L320" s="101">
        <v>1.944671549155539E-3</v>
      </c>
      <c r="M320" s="101">
        <v>8.5416842336907217E-2</v>
      </c>
      <c r="N320" s="101">
        <v>6.1104145462755471E-2</v>
      </c>
      <c r="O320" s="101">
        <v>0.23349187552559023</v>
      </c>
      <c r="P320" s="101">
        <v>3.7839276954961872E-2</v>
      </c>
      <c r="Q320" s="101">
        <v>1.5508108880221316E-2</v>
      </c>
      <c r="R320" s="101">
        <v>0</v>
      </c>
      <c r="S320" s="101">
        <v>7.4434473052726845E-5</v>
      </c>
      <c r="T320" s="101">
        <v>0</v>
      </c>
      <c r="U320" s="101">
        <v>0</v>
      </c>
      <c r="V320" s="101">
        <v>1.1846620736108291E-2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2.2236556912482237E-2</v>
      </c>
      <c r="E321" s="104">
        <v>1.3487709923726402E-3</v>
      </c>
      <c r="F321" s="104">
        <v>0</v>
      </c>
      <c r="G321" s="104">
        <v>5.5769390228623211E-4</v>
      </c>
      <c r="H321" s="104">
        <v>4.1009512219464624E-4</v>
      </c>
      <c r="I321" s="104">
        <v>4.1892465774548944E-3</v>
      </c>
      <c r="J321" s="104">
        <v>8.8283995350192726E-3</v>
      </c>
      <c r="K321" s="104">
        <v>6.4807939961969624E-2</v>
      </c>
      <c r="L321" s="104">
        <v>6.6369632806771522E-2</v>
      </c>
      <c r="M321" s="104">
        <v>5.0387191846456153E-2</v>
      </c>
      <c r="N321" s="104">
        <v>0.11064928668824395</v>
      </c>
      <c r="O321" s="104">
        <v>2.926354426824318E-3</v>
      </c>
      <c r="P321" s="104">
        <v>1.45551094843116E-2</v>
      </c>
      <c r="Q321" s="104">
        <v>7.0954497353192805E-3</v>
      </c>
      <c r="R321" s="104">
        <v>0</v>
      </c>
      <c r="S321" s="104">
        <v>0</v>
      </c>
      <c r="T321" s="104">
        <v>0</v>
      </c>
      <c r="U321" s="104">
        <v>0</v>
      </c>
      <c r="V321" s="104">
        <v>3.0852988206590748E-3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3.8777786287728729E-3</v>
      </c>
      <c r="E322" s="98">
        <v>2.3498439859032878E-4</v>
      </c>
      <c r="F322" s="98">
        <v>0</v>
      </c>
      <c r="G322" s="98">
        <v>9.7266540224017118E-5</v>
      </c>
      <c r="H322" s="98">
        <v>7.1416640722385381E-5</v>
      </c>
      <c r="I322" s="98">
        <v>7.2720289232524021E-4</v>
      </c>
      <c r="J322" s="98">
        <v>1.536217646658E-3</v>
      </c>
      <c r="K322" s="98">
        <v>2.9116440643656337E-2</v>
      </c>
      <c r="L322" s="98">
        <v>6.9175980177963725E-3</v>
      </c>
      <c r="M322" s="98">
        <v>8.8110083512133487E-3</v>
      </c>
      <c r="N322" s="98">
        <v>1.9390923859132249E-2</v>
      </c>
      <c r="O322" s="98">
        <v>3.7745432552541326E-4</v>
      </c>
      <c r="P322" s="98">
        <v>1.444156842362161E-3</v>
      </c>
      <c r="Q322" s="98">
        <v>8.3562489503088131E-4</v>
      </c>
      <c r="R322" s="98">
        <v>0</v>
      </c>
      <c r="S322" s="98">
        <v>0</v>
      </c>
      <c r="T322" s="98">
        <v>0</v>
      </c>
      <c r="U322" s="98">
        <v>0</v>
      </c>
      <c r="V322" s="98">
        <v>4.5768380984958736E-4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1.8358778283709364E-2</v>
      </c>
      <c r="E323" s="98">
        <v>1.1137865937823114E-3</v>
      </c>
      <c r="F323" s="98">
        <v>0</v>
      </c>
      <c r="G323" s="98">
        <v>4.6042736206221502E-4</v>
      </c>
      <c r="H323" s="98">
        <v>3.3867848147226085E-4</v>
      </c>
      <c r="I323" s="98">
        <v>3.4620436851296546E-3</v>
      </c>
      <c r="J323" s="98">
        <v>7.2921818883612717E-3</v>
      </c>
      <c r="K323" s="98">
        <v>3.5691499318313287E-2</v>
      </c>
      <c r="L323" s="98">
        <v>5.945203478897515E-2</v>
      </c>
      <c r="M323" s="98">
        <v>4.1576183495242801E-2</v>
      </c>
      <c r="N323" s="98">
        <v>9.1258362829111705E-2</v>
      </c>
      <c r="O323" s="98">
        <v>2.5489001012989048E-3</v>
      </c>
      <c r="P323" s="98">
        <v>1.3110952641949438E-2</v>
      </c>
      <c r="Q323" s="98">
        <v>6.2598248402883994E-3</v>
      </c>
      <c r="R323" s="98">
        <v>0</v>
      </c>
      <c r="S323" s="98">
        <v>0</v>
      </c>
      <c r="T323" s="98">
        <v>0</v>
      </c>
      <c r="U323" s="98">
        <v>0</v>
      </c>
      <c r="V323" s="98">
        <v>2.6276150108094872E-3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9.9031376536881932E-2</v>
      </c>
      <c r="D324" s="122">
        <v>9.4907681321598283E-2</v>
      </c>
      <c r="E324" s="122">
        <v>1.7348561913140659E-2</v>
      </c>
      <c r="F324" s="122">
        <v>0</v>
      </c>
      <c r="G324" s="122">
        <v>5.1329390759766152E-3</v>
      </c>
      <c r="H324" s="122">
        <v>3.692872042158379E-3</v>
      </c>
      <c r="I324" s="122">
        <v>1.6153347618818131E-2</v>
      </c>
      <c r="J324" s="122">
        <v>3.7965310746775865E-2</v>
      </c>
      <c r="K324" s="122">
        <v>8.6682561412622205E-2</v>
      </c>
      <c r="L324" s="122">
        <v>5.3570459210221917E-2</v>
      </c>
      <c r="M324" s="122">
        <v>0.10010558062275618</v>
      </c>
      <c r="N324" s="122">
        <v>0.1305813119578399</v>
      </c>
      <c r="O324" s="122">
        <v>0.18454385540145005</v>
      </c>
      <c r="P324" s="122">
        <v>3.8548174616686436E-2</v>
      </c>
      <c r="Q324" s="122">
        <v>1.70143084360437E-2</v>
      </c>
      <c r="R324" s="122">
        <v>0</v>
      </c>
      <c r="S324" s="122">
        <v>4.8309231568967548E-5</v>
      </c>
      <c r="T324" s="122">
        <v>0</v>
      </c>
      <c r="U324" s="122">
        <v>0</v>
      </c>
      <c r="V324" s="122">
        <v>7.3111332909067883E-3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8.4098621039532556E-2</v>
      </c>
      <c r="D325" s="98">
        <v>5.8550449667285717E-2</v>
      </c>
      <c r="E325" s="98">
        <v>1.0758271591043639E-2</v>
      </c>
      <c r="F325" s="98">
        <v>0</v>
      </c>
      <c r="G325" s="98">
        <v>4.1195527617078238E-3</v>
      </c>
      <c r="H325" s="98">
        <v>3.1014154059359417E-3</v>
      </c>
      <c r="I325" s="98">
        <v>1.5131433880109627E-2</v>
      </c>
      <c r="J325" s="98">
        <v>3.4634680906075216E-2</v>
      </c>
      <c r="K325" s="98">
        <v>7.0195138226805565E-2</v>
      </c>
      <c r="L325" s="98">
        <v>3.1207767550886008E-2</v>
      </c>
      <c r="M325" s="98">
        <v>6.5062910971094609E-2</v>
      </c>
      <c r="N325" s="98">
        <v>0.11514015105652388</v>
      </c>
      <c r="O325" s="98">
        <v>0.13343321283881204</v>
      </c>
      <c r="P325" s="98">
        <v>2.4590785938882212E-2</v>
      </c>
      <c r="Q325" s="98">
        <v>1.2122237876344616E-2</v>
      </c>
      <c r="R325" s="98">
        <v>0</v>
      </c>
      <c r="S325" s="98">
        <v>4.8309231568967548E-5</v>
      </c>
      <c r="T325" s="98">
        <v>0</v>
      </c>
      <c r="U325" s="98">
        <v>0</v>
      </c>
      <c r="V325" s="98">
        <v>5.330701942613288E-3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1.4932755497349372E-2</v>
      </c>
      <c r="D326" s="33">
        <v>3.6357231654312566E-2</v>
      </c>
      <c r="E326" s="33">
        <v>6.5902903220970196E-3</v>
      </c>
      <c r="F326" s="33">
        <v>0</v>
      </c>
      <c r="G326" s="33">
        <v>1.0133863142687909E-3</v>
      </c>
      <c r="H326" s="33">
        <v>5.9145663622243712E-4</v>
      </c>
      <c r="I326" s="33">
        <v>1.0219137387085019E-3</v>
      </c>
      <c r="J326" s="33">
        <v>3.3306298407006496E-3</v>
      </c>
      <c r="K326" s="33">
        <v>1.6487423185816634E-2</v>
      </c>
      <c r="L326" s="33">
        <v>2.2362691659335909E-2</v>
      </c>
      <c r="M326" s="33">
        <v>3.504266965166157E-2</v>
      </c>
      <c r="N326" s="33">
        <v>1.5441160901316024E-2</v>
      </c>
      <c r="O326" s="33">
        <v>5.1110642562637996E-2</v>
      </c>
      <c r="P326" s="33">
        <v>1.3957388677804222E-2</v>
      </c>
      <c r="Q326" s="33">
        <v>4.8920705596990823E-3</v>
      </c>
      <c r="R326" s="33">
        <v>0</v>
      </c>
      <c r="S326" s="33">
        <v>0</v>
      </c>
      <c r="T326" s="33">
        <v>0</v>
      </c>
      <c r="U326" s="33">
        <v>0</v>
      </c>
      <c r="V326" s="33">
        <v>1.9804313482935003E-3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0.63231638289907011</v>
      </c>
      <c r="D328" s="119">
        <f t="shared" si="143"/>
        <v>0.60275141194704007</v>
      </c>
      <c r="E328" s="119">
        <f t="shared" si="143"/>
        <v>0.56860209764050351</v>
      </c>
      <c r="F328" s="119" t="str">
        <f t="shared" si="143"/>
        <v/>
      </c>
      <c r="G328" s="119">
        <f t="shared" si="143"/>
        <v>0.56238562506338163</v>
      </c>
      <c r="H328" s="119">
        <f t="shared" si="143"/>
        <v>0.56467506874511064</v>
      </c>
      <c r="I328" s="119">
        <f t="shared" si="143"/>
        <v>0.6051338576212083</v>
      </c>
      <c r="J328" s="119">
        <f t="shared" si="143"/>
        <v>0.61116536521165021</v>
      </c>
      <c r="K328" s="119">
        <f t="shared" si="143"/>
        <v>0.68195070557879867</v>
      </c>
      <c r="L328" s="119">
        <f t="shared" si="143"/>
        <v>0.81023307499118091</v>
      </c>
      <c r="M328" s="119">
        <f t="shared" si="143"/>
        <v>0.67142655809407825</v>
      </c>
      <c r="N328" s="119">
        <f t="shared" si="143"/>
        <v>0.74470425781793437</v>
      </c>
      <c r="O328" s="119">
        <f t="shared" si="143"/>
        <v>0.64806457941613127</v>
      </c>
      <c r="P328" s="119">
        <f t="shared" si="143"/>
        <v>0.66307679884846626</v>
      </c>
      <c r="Q328" s="119">
        <f t="shared" si="143"/>
        <v>0.69367019911610139</v>
      </c>
      <c r="R328" s="119" t="str">
        <f t="shared" ref="R328:V328" si="144">IF(R309=0,"",R309/R290)</f>
        <v/>
      </c>
      <c r="S328" s="119">
        <f t="shared" si="144"/>
        <v>0.620636670426995</v>
      </c>
      <c r="T328" s="119" t="str">
        <f t="shared" si="144"/>
        <v/>
      </c>
      <c r="U328" s="119" t="str">
        <f t="shared" si="144"/>
        <v/>
      </c>
      <c r="V328" s="119">
        <f t="shared" si="144"/>
        <v>0.76566307014130008</v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0.4477815571570351</v>
      </c>
      <c r="D329" s="124">
        <f t="shared" si="146"/>
        <v>0.45362156692717681</v>
      </c>
      <c r="E329" s="124">
        <f t="shared" si="146"/>
        <v>0.45815483584151095</v>
      </c>
      <c r="F329" s="124" t="str">
        <f t="shared" si="146"/>
        <v/>
      </c>
      <c r="G329" s="124">
        <f t="shared" si="146"/>
        <v>0.47019469813680359</v>
      </c>
      <c r="H329" s="124">
        <f t="shared" si="146"/>
        <v>0.4754428065695378</v>
      </c>
      <c r="I329" s="124">
        <f t="shared" si="146"/>
        <v>0.48109819890354444</v>
      </c>
      <c r="J329" s="124">
        <f t="shared" si="146"/>
        <v>0.48743472101993046</v>
      </c>
      <c r="K329" s="124">
        <f t="shared" si="146"/>
        <v>0.49399884108341202</v>
      </c>
      <c r="L329" s="124">
        <f t="shared" si="146"/>
        <v>0.50145146489012571</v>
      </c>
      <c r="M329" s="124">
        <f t="shared" si="146"/>
        <v>0.51266250636099175</v>
      </c>
      <c r="N329" s="124">
        <f t="shared" si="146"/>
        <v>0.52794887416494829</v>
      </c>
      <c r="O329" s="124">
        <f t="shared" si="146"/>
        <v>0.55152486336920237</v>
      </c>
      <c r="P329" s="124">
        <f t="shared" si="146"/>
        <v>0.57737966372584348</v>
      </c>
      <c r="Q329" s="124">
        <f t="shared" si="146"/>
        <v>0.59891971128928012</v>
      </c>
      <c r="R329" s="124" t="str">
        <f t="shared" ref="R329:V329" si="147">IF(R310=0,"",R310/R291)</f>
        <v/>
      </c>
      <c r="S329" s="124">
        <f t="shared" si="147"/>
        <v>0.61717109618267663</v>
      </c>
      <c r="T329" s="124" t="str">
        <f t="shared" si="147"/>
        <v/>
      </c>
      <c r="U329" s="124" t="str">
        <f t="shared" si="147"/>
        <v/>
      </c>
      <c r="V329" s="124">
        <f t="shared" si="147"/>
        <v>0.63071898915635682</v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0.44289302697066008</v>
      </c>
      <c r="D330" s="111">
        <f t="shared" si="149"/>
        <v>0.44810075500066715</v>
      </c>
      <c r="E330" s="111">
        <f t="shared" si="149"/>
        <v>0.45348869896967253</v>
      </c>
      <c r="F330" s="111" t="str">
        <f t="shared" si="149"/>
        <v/>
      </c>
      <c r="G330" s="111">
        <f t="shared" si="149"/>
        <v>0.46436423408379163</v>
      </c>
      <c r="H330" s="111">
        <f t="shared" si="149"/>
        <v>0.47000483000188087</v>
      </c>
      <c r="I330" s="111">
        <f t="shared" si="149"/>
        <v>0.47581056586278392</v>
      </c>
      <c r="J330" s="111">
        <f t="shared" si="149"/>
        <v>0.48195383662941149</v>
      </c>
      <c r="K330" s="111">
        <f t="shared" si="149"/>
        <v>0.48857455723071469</v>
      </c>
      <c r="L330" s="111">
        <f t="shared" si="149"/>
        <v>0.49569851328509168</v>
      </c>
      <c r="M330" s="111">
        <f t="shared" si="149"/>
        <v>0.50708065775219979</v>
      </c>
      <c r="N330" s="111">
        <f t="shared" si="149"/>
        <v>0.52381783200020493</v>
      </c>
      <c r="O330" s="111">
        <f t="shared" si="149"/>
        <v>0.54652973255532356</v>
      </c>
      <c r="P330" s="111">
        <f t="shared" si="149"/>
        <v>0.57255583571013879</v>
      </c>
      <c r="Q330" s="111">
        <f t="shared" si="149"/>
        <v>0.59409203180891335</v>
      </c>
      <c r="R330" s="111" t="str">
        <f t="shared" ref="R330:V330" si="150">IF(R311=0,"",R311/R292)</f>
        <v/>
      </c>
      <c r="S330" s="111">
        <f t="shared" si="150"/>
        <v>0.61210711707437726</v>
      </c>
      <c r="T330" s="111" t="str">
        <f t="shared" si="150"/>
        <v/>
      </c>
      <c r="U330" s="111" t="str">
        <f t="shared" si="150"/>
        <v/>
      </c>
      <c r="V330" s="111">
        <f t="shared" si="150"/>
        <v>0.62560843277272737</v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>
        <f t="shared" si="155"/>
        <v>2.6387423561279824</v>
      </c>
      <c r="E332" s="124">
        <f t="shared" si="155"/>
        <v>2.7304609828002291</v>
      </c>
      <c r="F332" s="124" t="str">
        <f t="shared" si="155"/>
        <v/>
      </c>
      <c r="G332" s="124">
        <f t="shared" si="155"/>
        <v>2.9149677324398513</v>
      </c>
      <c r="H332" s="124">
        <f t="shared" si="155"/>
        <v>3.0084300861027562</v>
      </c>
      <c r="I332" s="124">
        <f t="shared" si="155"/>
        <v>3.1028506558168942</v>
      </c>
      <c r="J332" s="124">
        <f t="shared" si="155"/>
        <v>3.1990009635709922</v>
      </c>
      <c r="K332" s="124">
        <f t="shared" si="155"/>
        <v>3.297529721529207</v>
      </c>
      <c r="L332" s="124">
        <f t="shared" si="155"/>
        <v>3.3985973199755088</v>
      </c>
      <c r="M332" s="124">
        <f t="shared" si="155"/>
        <v>3.5193130428395003</v>
      </c>
      <c r="N332" s="124">
        <f t="shared" si="155"/>
        <v>3.6652760751088618</v>
      </c>
      <c r="O332" s="124">
        <f t="shared" si="155"/>
        <v>3.8395819139485954</v>
      </c>
      <c r="P332" s="124">
        <f t="shared" si="155"/>
        <v>4.0286128428267274</v>
      </c>
      <c r="Q332" s="124">
        <f t="shared" si="155"/>
        <v>4.1910629203818237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4.566490154206587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>
        <f t="shared" si="158"/>
        <v>2.6387423561279824</v>
      </c>
      <c r="E333" s="111">
        <f t="shared" si="158"/>
        <v>2.7304609828002291</v>
      </c>
      <c r="F333" s="111" t="str">
        <f t="shared" si="158"/>
        <v/>
      </c>
      <c r="G333" s="111">
        <f t="shared" si="158"/>
        <v>2.9149677324398513</v>
      </c>
      <c r="H333" s="111">
        <f t="shared" si="158"/>
        <v>3.0084300861027562</v>
      </c>
      <c r="I333" s="111">
        <f t="shared" si="158"/>
        <v>3.1028506558168942</v>
      </c>
      <c r="J333" s="111">
        <f t="shared" si="158"/>
        <v>3.1990009635709922</v>
      </c>
      <c r="K333" s="111">
        <f t="shared" si="158"/>
        <v>3.297529721529207</v>
      </c>
      <c r="L333" s="111">
        <f t="shared" si="158"/>
        <v>3.3985973199755088</v>
      </c>
      <c r="M333" s="111">
        <f t="shared" si="158"/>
        <v>3.5193130428395003</v>
      </c>
      <c r="N333" s="111">
        <f t="shared" si="158"/>
        <v>3.6652760751088618</v>
      </c>
      <c r="O333" s="111">
        <f t="shared" si="158"/>
        <v>3.8395819139485954</v>
      </c>
      <c r="P333" s="111">
        <f t="shared" si="158"/>
        <v>4.0286128428267274</v>
      </c>
      <c r="Q333" s="111">
        <f t="shared" si="158"/>
        <v>4.1910629203818237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4.566490154206587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0.53215546062400232</v>
      </c>
      <c r="D334" s="124">
        <f t="shared" si="161"/>
        <v>0.57710015865325137</v>
      </c>
      <c r="E334" s="124">
        <f t="shared" si="161"/>
        <v>0.54897180333941387</v>
      </c>
      <c r="F334" s="124" t="str">
        <f t="shared" si="161"/>
        <v/>
      </c>
      <c r="G334" s="124">
        <f t="shared" si="161"/>
        <v>0.55559127046525025</v>
      </c>
      <c r="H334" s="124">
        <f t="shared" si="161"/>
        <v>0.55557937699407489</v>
      </c>
      <c r="I334" s="124">
        <f t="shared" si="161"/>
        <v>0.57580269050471156</v>
      </c>
      <c r="J334" s="124">
        <f t="shared" si="161"/>
        <v>0.57910620506444321</v>
      </c>
      <c r="K334" s="124">
        <f t="shared" si="161"/>
        <v>0.67228560627023659</v>
      </c>
      <c r="L334" s="124">
        <f t="shared" si="161"/>
        <v>0.90466026471774219</v>
      </c>
      <c r="M334" s="124">
        <f t="shared" si="161"/>
        <v>0.64474784304741051</v>
      </c>
      <c r="N334" s="124">
        <f t="shared" si="161"/>
        <v>0.73599761909080308</v>
      </c>
      <c r="O334" s="124">
        <f t="shared" si="161"/>
        <v>0.58283987919633706</v>
      </c>
      <c r="P334" s="124">
        <f t="shared" si="161"/>
        <v>0.66496182281741067</v>
      </c>
      <c r="Q334" s="124">
        <f t="shared" si="161"/>
        <v>0.68896964949422368</v>
      </c>
      <c r="R334" s="124" t="str">
        <f t="shared" ref="R334:V334" si="162">IF(R315=0,"",R315/R296)</f>
        <v/>
      </c>
      <c r="S334" s="124">
        <f t="shared" si="162"/>
        <v>0.64066370535695338</v>
      </c>
      <c r="T334" s="124" t="str">
        <f t="shared" si="162"/>
        <v/>
      </c>
      <c r="U334" s="124" t="str">
        <f t="shared" si="162"/>
        <v/>
      </c>
      <c r="V334" s="124">
        <f t="shared" si="162"/>
        <v>0.71515273766079035</v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0.53215546062400232</v>
      </c>
      <c r="D339" s="112">
        <f t="shared" si="176"/>
        <v>0.53381487789631299</v>
      </c>
      <c r="E339" s="112">
        <f t="shared" si="176"/>
        <v>0.53560192782473781</v>
      </c>
      <c r="F339" s="112" t="str">
        <f t="shared" si="176"/>
        <v/>
      </c>
      <c r="G339" s="112">
        <f t="shared" si="176"/>
        <v>0.5393289254108784</v>
      </c>
      <c r="H339" s="112">
        <f t="shared" si="176"/>
        <v>0.54135890659388353</v>
      </c>
      <c r="I339" s="112">
        <f t="shared" si="176"/>
        <v>0.54352249630271499</v>
      </c>
      <c r="J339" s="112">
        <f t="shared" si="176"/>
        <v>0.54592540456334571</v>
      </c>
      <c r="K339" s="112">
        <f t="shared" si="176"/>
        <v>0.54866131163222265</v>
      </c>
      <c r="L339" s="112">
        <f t="shared" si="176"/>
        <v>0.55176300440486814</v>
      </c>
      <c r="M339" s="112">
        <f t="shared" si="176"/>
        <v>0.55737968238920033</v>
      </c>
      <c r="N339" s="112">
        <f t="shared" si="176"/>
        <v>0.56645567155896503</v>
      </c>
      <c r="O339" s="112">
        <f t="shared" si="176"/>
        <v>0.58020195981128986</v>
      </c>
      <c r="P339" s="112">
        <f t="shared" si="176"/>
        <v>0.59808411621186075</v>
      </c>
      <c r="Q339" s="112">
        <f t="shared" si="176"/>
        <v>0.61563081233007366</v>
      </c>
      <c r="R339" s="112" t="str">
        <f t="shared" ref="R339:V339" si="177">IF(R320=0,"",R320/R301)</f>
        <v/>
      </c>
      <c r="S339" s="112">
        <f t="shared" si="177"/>
        <v>0.64066370535695338</v>
      </c>
      <c r="T339" s="112" t="str">
        <f t="shared" si="177"/>
        <v/>
      </c>
      <c r="U339" s="112" t="str">
        <f t="shared" si="177"/>
        <v/>
      </c>
      <c r="V339" s="112">
        <f t="shared" si="177"/>
        <v>0.67414462443270751</v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0.8678339681584426</v>
      </c>
      <c r="E340" s="113">
        <f t="shared" si="179"/>
        <v>0.86876454608188458</v>
      </c>
      <c r="F340" s="113" t="str">
        <f t="shared" si="179"/>
        <v/>
      </c>
      <c r="G340" s="113">
        <f t="shared" si="179"/>
        <v>0.87034318836625357</v>
      </c>
      <c r="H340" s="113">
        <f t="shared" si="179"/>
        <v>0.87143119824104076</v>
      </c>
      <c r="I340" s="113">
        <f t="shared" si="179"/>
        <v>0.87276186600684291</v>
      </c>
      <c r="J340" s="113">
        <f t="shared" si="179"/>
        <v>0.8735668862873891</v>
      </c>
      <c r="K340" s="113">
        <f t="shared" si="179"/>
        <v>0.73015092609832266</v>
      </c>
      <c r="L340" s="113">
        <f t="shared" si="179"/>
        <v>0.92193749137991132</v>
      </c>
      <c r="M340" s="113">
        <f t="shared" si="179"/>
        <v>0.87806895597263757</v>
      </c>
      <c r="N340" s="113">
        <f t="shared" si="179"/>
        <v>0.88173516655058026</v>
      </c>
      <c r="O340" s="113">
        <f t="shared" si="179"/>
        <v>0.91464099210339633</v>
      </c>
      <c r="P340" s="113">
        <f t="shared" si="179"/>
        <v>0.93749149347622907</v>
      </c>
      <c r="Q340" s="113">
        <f t="shared" si="179"/>
        <v>0.93150705964003444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0.93309393367351534</v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0.53381487789631299</v>
      </c>
      <c r="E341" s="111">
        <f t="shared" si="182"/>
        <v>0.53560192782473781</v>
      </c>
      <c r="F341" s="111" t="str">
        <f t="shared" si="182"/>
        <v/>
      </c>
      <c r="G341" s="111">
        <f t="shared" si="182"/>
        <v>0.5393289254108784</v>
      </c>
      <c r="H341" s="111">
        <f t="shared" si="182"/>
        <v>0.54135890659388353</v>
      </c>
      <c r="I341" s="111">
        <f t="shared" si="182"/>
        <v>0.54352249630271499</v>
      </c>
      <c r="J341" s="111">
        <f t="shared" si="182"/>
        <v>0.54592540456334571</v>
      </c>
      <c r="K341" s="111">
        <f t="shared" si="182"/>
        <v>0.54866131163222265</v>
      </c>
      <c r="L341" s="111">
        <f t="shared" si="182"/>
        <v>0.55176300440486814</v>
      </c>
      <c r="M341" s="111">
        <f t="shared" si="182"/>
        <v>0.55737968238920033</v>
      </c>
      <c r="N341" s="111">
        <f t="shared" si="182"/>
        <v>0.56645567155896503</v>
      </c>
      <c r="O341" s="111">
        <f t="shared" si="182"/>
        <v>0.58020195981128986</v>
      </c>
      <c r="P341" s="111">
        <f t="shared" si="182"/>
        <v>0.59808411621186075</v>
      </c>
      <c r="Q341" s="111">
        <f t="shared" si="182"/>
        <v>0.61563081233007366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0.67414462443270751</v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0.60679968954245211</v>
      </c>
      <c r="D343" s="124">
        <f t="shared" si="188"/>
        <v>0.64106262251921986</v>
      </c>
      <c r="E343" s="124">
        <f t="shared" si="188"/>
        <v>0.64147761998062358</v>
      </c>
      <c r="F343" s="124" t="str">
        <f t="shared" si="188"/>
        <v/>
      </c>
      <c r="G343" s="124">
        <f t="shared" si="188"/>
        <v>0.61630914406301973</v>
      </c>
      <c r="H343" s="124">
        <f t="shared" si="188"/>
        <v>0.61181725121591812</v>
      </c>
      <c r="I343" s="124">
        <f t="shared" si="188"/>
        <v>0.59921380901853372</v>
      </c>
      <c r="J343" s="124">
        <f t="shared" si="188"/>
        <v>0.60320372853780491</v>
      </c>
      <c r="K343" s="124">
        <f t="shared" si="188"/>
        <v>0.61833465226618933</v>
      </c>
      <c r="L343" s="124">
        <f t="shared" si="188"/>
        <v>0.65406143767284375</v>
      </c>
      <c r="M343" s="124">
        <f t="shared" si="188"/>
        <v>0.64420929241540736</v>
      </c>
      <c r="N343" s="124">
        <f t="shared" si="188"/>
        <v>0.60954607926619664</v>
      </c>
      <c r="O343" s="124">
        <f t="shared" si="188"/>
        <v>0.63440140776984222</v>
      </c>
      <c r="P343" s="124">
        <f t="shared" si="188"/>
        <v>0.65001502763849917</v>
      </c>
      <c r="Q343" s="124">
        <f t="shared" si="188"/>
        <v>0.63897004060087326</v>
      </c>
      <c r="R343" s="124" t="str">
        <f t="shared" ref="R343:V343" si="189">IF(R324=0,"",R324/R305)</f>
        <v/>
      </c>
      <c r="S343" s="124">
        <f t="shared" si="189"/>
        <v>0.59789045011712938</v>
      </c>
      <c r="T343" s="124" t="str">
        <f t="shared" si="189"/>
        <v/>
      </c>
      <c r="U343" s="124" t="str">
        <f t="shared" si="189"/>
        <v/>
      </c>
      <c r="V343" s="124">
        <f t="shared" si="189"/>
        <v>0.66111905129364512</v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0.58694145652632412</v>
      </c>
      <c r="D344" s="111">
        <f t="shared" si="191"/>
        <v>0.58760347069392005</v>
      </c>
      <c r="E344" s="111">
        <f t="shared" si="191"/>
        <v>0.58825614844423335</v>
      </c>
      <c r="F344" s="111" t="str">
        <f t="shared" si="191"/>
        <v/>
      </c>
      <c r="G344" s="111">
        <f t="shared" si="191"/>
        <v>0.58955035935807909</v>
      </c>
      <c r="H344" s="111">
        <f t="shared" si="191"/>
        <v>0.59018546388255644</v>
      </c>
      <c r="I344" s="111">
        <f t="shared" si="191"/>
        <v>0.59081106170463227</v>
      </c>
      <c r="J344" s="111">
        <f t="shared" si="191"/>
        <v>0.59141975872243913</v>
      </c>
      <c r="K344" s="111">
        <f t="shared" si="191"/>
        <v>0.59200526800450892</v>
      </c>
      <c r="L344" s="111">
        <f t="shared" si="191"/>
        <v>0.5925659075389228</v>
      </c>
      <c r="M344" s="111">
        <f t="shared" si="191"/>
        <v>0.59286760583562403</v>
      </c>
      <c r="N344" s="111">
        <f t="shared" si="191"/>
        <v>0.59286760583562392</v>
      </c>
      <c r="O344" s="111">
        <f t="shared" si="191"/>
        <v>0.59286760583562381</v>
      </c>
      <c r="P344" s="111">
        <f t="shared" si="191"/>
        <v>0.59286760583562392</v>
      </c>
      <c r="Q344" s="111">
        <f t="shared" si="191"/>
        <v>0.59286760583562392</v>
      </c>
      <c r="R344" s="111" t="str">
        <f t="shared" ref="R344:V344" si="192">IF(R325=0,"",R325/R306)</f>
        <v/>
      </c>
      <c r="S344" s="111">
        <f t="shared" si="192"/>
        <v>0.59789045011712938</v>
      </c>
      <c r="T344" s="111" t="str">
        <f t="shared" si="192"/>
        <v/>
      </c>
      <c r="U344" s="111" t="str">
        <f t="shared" si="192"/>
        <v/>
      </c>
      <c r="V344" s="111">
        <f t="shared" si="192"/>
        <v>0.6087992690578431</v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0.74963866077981045</v>
      </c>
      <c r="D345" s="45">
        <f t="shared" si="194"/>
        <v>0.75111029267831175</v>
      </c>
      <c r="E345" s="45">
        <f t="shared" si="194"/>
        <v>0.75263634195745344</v>
      </c>
      <c r="F345" s="45" t="str">
        <f t="shared" si="194"/>
        <v/>
      </c>
      <c r="G345" s="45">
        <f t="shared" si="194"/>
        <v>0.75575339682633935</v>
      </c>
      <c r="H345" s="45">
        <f t="shared" si="194"/>
        <v>0.75738187178874483</v>
      </c>
      <c r="I345" s="45">
        <f t="shared" si="194"/>
        <v>0.75906575663992892</v>
      </c>
      <c r="J345" s="45">
        <f t="shared" si="194"/>
        <v>0.76084814796005273</v>
      </c>
      <c r="K345" s="45">
        <f t="shared" si="194"/>
        <v>0.76276568917800136</v>
      </c>
      <c r="L345" s="45">
        <f t="shared" si="194"/>
        <v>0.7648281839133062</v>
      </c>
      <c r="M345" s="45">
        <f t="shared" si="194"/>
        <v>0.76763427455739675</v>
      </c>
      <c r="N345" s="45">
        <f t="shared" si="194"/>
        <v>0.77135370837251038</v>
      </c>
      <c r="O345" s="45">
        <f t="shared" si="194"/>
        <v>0.77639922229162606</v>
      </c>
      <c r="P345" s="45">
        <f t="shared" si="194"/>
        <v>0.78298758947712566</v>
      </c>
      <c r="Q345" s="45">
        <f t="shared" si="194"/>
        <v>0.79147911699189022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0.86007250212857411</v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0.59698345392289076</v>
      </c>
      <c r="D347" s="117">
        <f t="shared" si="197"/>
        <v>0.54850474735831078</v>
      </c>
      <c r="E347" s="117">
        <f t="shared" si="197"/>
        <v>0.11648950348762835</v>
      </c>
      <c r="F347" s="117">
        <f t="shared" si="197"/>
        <v>0</v>
      </c>
      <c r="G347" s="117">
        <f t="shared" si="197"/>
        <v>3.5150569898751503E-2</v>
      </c>
      <c r="H347" s="117">
        <f t="shared" si="197"/>
        <v>2.8648507458798607E-2</v>
      </c>
      <c r="I347" s="117">
        <f t="shared" si="197"/>
        <v>0.1319799705649671</v>
      </c>
      <c r="J347" s="117">
        <f t="shared" si="197"/>
        <v>0.27828456255779127</v>
      </c>
      <c r="K347" s="117">
        <f t="shared" si="197"/>
        <v>0.61302020268440338</v>
      </c>
      <c r="L347" s="117">
        <f t="shared" si="197"/>
        <v>0.31527757563565378</v>
      </c>
      <c r="M347" s="117">
        <f t="shared" si="197"/>
        <v>0.62443077755573806</v>
      </c>
      <c r="N347" s="117">
        <f t="shared" si="197"/>
        <v>1.1309295920465829</v>
      </c>
      <c r="O347" s="117">
        <f t="shared" si="197"/>
        <v>1.3909218987873906</v>
      </c>
      <c r="P347" s="117">
        <f t="shared" si="197"/>
        <v>0.26662151877006479</v>
      </c>
      <c r="Q347" s="117">
        <f t="shared" si="197"/>
        <v>0.140145916397032</v>
      </c>
      <c r="R347" s="117">
        <f t="shared" ref="R347:V347" si="198">R348+R351+R353+R362</f>
        <v>0</v>
      </c>
      <c r="S347" s="117">
        <f t="shared" si="198"/>
        <v>5.8131316329759677E-4</v>
      </c>
      <c r="T347" s="117">
        <f t="shared" si="198"/>
        <v>0</v>
      </c>
      <c r="U347" s="117">
        <f t="shared" si="198"/>
        <v>0</v>
      </c>
      <c r="V347" s="117">
        <f t="shared" si="198"/>
        <v>8.2561018731255084E-2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0.21844878274884641</v>
      </c>
      <c r="D348" s="122">
        <f t="shared" si="200"/>
        <v>0.285261368077038</v>
      </c>
      <c r="E348" s="122">
        <f t="shared" si="200"/>
        <v>6.8173878313092434E-2</v>
      </c>
      <c r="F348" s="122">
        <f t="shared" si="200"/>
        <v>0</v>
      </c>
      <c r="G348" s="122">
        <f t="shared" si="200"/>
        <v>1.6690185679725047E-2</v>
      </c>
      <c r="H348" s="122">
        <f t="shared" si="200"/>
        <v>1.4765517617417527E-2</v>
      </c>
      <c r="I348" s="122">
        <f t="shared" si="200"/>
        <v>6.4318249380103068E-2</v>
      </c>
      <c r="J348" s="122">
        <f t="shared" si="200"/>
        <v>0.12357151686798715</v>
      </c>
      <c r="K348" s="122">
        <f t="shared" si="200"/>
        <v>0.29976879090482272</v>
      </c>
      <c r="L348" s="122">
        <f t="shared" si="200"/>
        <v>0.17614218364475068</v>
      </c>
      <c r="M348" s="122">
        <f t="shared" si="200"/>
        <v>0.33450465751538716</v>
      </c>
      <c r="N348" s="122">
        <f t="shared" si="200"/>
        <v>0.61785483473195113</v>
      </c>
      <c r="O348" s="122">
        <f t="shared" si="200"/>
        <v>0.79633163060738288</v>
      </c>
      <c r="P348" s="122">
        <f t="shared" si="200"/>
        <v>0.15704278874413108</v>
      </c>
      <c r="Q348" s="122">
        <f t="shared" si="200"/>
        <v>8.6128145884793755E-2</v>
      </c>
      <c r="R348" s="122">
        <f t="shared" ref="R348:V348" si="201">SUM(R349:R350)</f>
        <v>0</v>
      </c>
      <c r="S348" s="122">
        <f t="shared" si="201"/>
        <v>3.6785140248925648E-4</v>
      </c>
      <c r="T348" s="122">
        <f t="shared" si="201"/>
        <v>0</v>
      </c>
      <c r="U348" s="122">
        <f t="shared" si="201"/>
        <v>0</v>
      </c>
      <c r="V348" s="122">
        <f t="shared" si="201"/>
        <v>5.942855697996597E-2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0.21844878274884641</v>
      </c>
      <c r="D349" s="98">
        <v>0.285261368077038</v>
      </c>
      <c r="E349" s="98">
        <v>6.8173878313092434E-2</v>
      </c>
      <c r="F349" s="98">
        <v>0</v>
      </c>
      <c r="G349" s="98">
        <v>1.6690185679725047E-2</v>
      </c>
      <c r="H349" s="98">
        <v>1.4765517617417527E-2</v>
      </c>
      <c r="I349" s="98">
        <v>6.4318249380103068E-2</v>
      </c>
      <c r="J349" s="98">
        <v>0.12357151686798715</v>
      </c>
      <c r="K349" s="98">
        <v>0.29976879090482272</v>
      </c>
      <c r="L349" s="98">
        <v>0.17614218364475068</v>
      </c>
      <c r="M349" s="98">
        <v>0.33450465751538716</v>
      </c>
      <c r="N349" s="98">
        <v>0.61785483473195113</v>
      </c>
      <c r="O349" s="98">
        <v>0.79633163060738288</v>
      </c>
      <c r="P349" s="98">
        <v>0.15704278874413108</v>
      </c>
      <c r="Q349" s="98">
        <v>8.6128145884793755E-2</v>
      </c>
      <c r="R349" s="98">
        <v>0</v>
      </c>
      <c r="S349" s="98">
        <v>3.6785140248925648E-4</v>
      </c>
      <c r="T349" s="98">
        <v>0</v>
      </c>
      <c r="U349" s="98">
        <v>0</v>
      </c>
      <c r="V349" s="98">
        <v>5.942855697996597E-2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0.37853467117404432</v>
      </c>
      <c r="D362" s="122">
        <v>0.26324337928127278</v>
      </c>
      <c r="E362" s="122">
        <v>4.8315625174535907E-2</v>
      </c>
      <c r="F362" s="122">
        <v>0</v>
      </c>
      <c r="G362" s="122">
        <v>1.8460384219026457E-2</v>
      </c>
      <c r="H362" s="122">
        <v>1.3882989841381081E-2</v>
      </c>
      <c r="I362" s="122">
        <v>6.7661721184864035E-2</v>
      </c>
      <c r="J362" s="122">
        <v>0.15471304568980412</v>
      </c>
      <c r="K362" s="122">
        <v>0.31325141177958066</v>
      </c>
      <c r="L362" s="122">
        <v>0.13913539199090311</v>
      </c>
      <c r="M362" s="122">
        <v>0.28992612004035084</v>
      </c>
      <c r="N362" s="122">
        <v>0.51307475731463192</v>
      </c>
      <c r="O362" s="122">
        <v>0.59459026818000771</v>
      </c>
      <c r="P362" s="122">
        <v>0.10957873002593371</v>
      </c>
      <c r="Q362" s="122">
        <v>5.4017770512238251E-2</v>
      </c>
      <c r="R362" s="122">
        <v>0</v>
      </c>
      <c r="S362" s="122">
        <v>2.1346176080834026E-4</v>
      </c>
      <c r="T362" s="122">
        <v>0</v>
      </c>
      <c r="U362" s="122">
        <v>0</v>
      </c>
      <c r="V362" s="122">
        <v>2.3132461751289111E-2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0.37853467117404432</v>
      </c>
      <c r="D363" s="98">
        <v>0.26324337928127278</v>
      </c>
      <c r="E363" s="98">
        <v>4.8315625174535907E-2</v>
      </c>
      <c r="F363" s="98">
        <v>0</v>
      </c>
      <c r="G363" s="98">
        <v>1.8460384219026457E-2</v>
      </c>
      <c r="H363" s="98">
        <v>1.3882989841381081E-2</v>
      </c>
      <c r="I363" s="98">
        <v>6.7661721184864035E-2</v>
      </c>
      <c r="J363" s="98">
        <v>0.15471304568980412</v>
      </c>
      <c r="K363" s="98">
        <v>0.31325141177958066</v>
      </c>
      <c r="L363" s="98">
        <v>0.13913539199090311</v>
      </c>
      <c r="M363" s="98">
        <v>0.28992612004035084</v>
      </c>
      <c r="N363" s="98">
        <v>0.51307475731463192</v>
      </c>
      <c r="O363" s="98">
        <v>0.59459026818000771</v>
      </c>
      <c r="P363" s="98">
        <v>0.10957873002593371</v>
      </c>
      <c r="Q363" s="98">
        <v>5.4017770512238251E-2</v>
      </c>
      <c r="R363" s="98">
        <v>0</v>
      </c>
      <c r="S363" s="98">
        <v>2.1346176080834026E-4</v>
      </c>
      <c r="T363" s="98">
        <v>0</v>
      </c>
      <c r="U363" s="98">
        <v>0</v>
      </c>
      <c r="V363" s="98">
        <v>2.3132461751289111E-2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2842.3356785913302</v>
      </c>
      <c r="D366" s="117">
        <f t="shared" si="204"/>
        <v>3098.6639842731129</v>
      </c>
      <c r="E366" s="117">
        <f t="shared" si="204"/>
        <v>3251.0732434000029</v>
      </c>
      <c r="F366" s="117">
        <f t="shared" si="204"/>
        <v>0</v>
      </c>
      <c r="G366" s="117">
        <f t="shared" si="204"/>
        <v>3559.9819268240431</v>
      </c>
      <c r="H366" s="117">
        <f t="shared" si="204"/>
        <v>3573.3045439478642</v>
      </c>
      <c r="I366" s="117">
        <f t="shared" si="204"/>
        <v>3401.5627144351643</v>
      </c>
      <c r="J366" s="117">
        <f t="shared" si="204"/>
        <v>3418.5569293749986</v>
      </c>
      <c r="K366" s="117">
        <f t="shared" si="204"/>
        <v>2852.2922000455628</v>
      </c>
      <c r="L366" s="117">
        <f t="shared" si="204"/>
        <v>2899.4010610188011</v>
      </c>
      <c r="M366" s="117">
        <f t="shared" si="204"/>
        <v>3130.416018065996</v>
      </c>
      <c r="N366" s="117">
        <f t="shared" si="204"/>
        <v>3058.4581523262304</v>
      </c>
      <c r="O366" s="117">
        <f t="shared" si="204"/>
        <v>3510.9074646473255</v>
      </c>
      <c r="P366" s="117">
        <f t="shared" si="204"/>
        <v>3079.8056883079971</v>
      </c>
      <c r="Q366" s="117">
        <f t="shared" si="204"/>
        <v>3518.3938630499661</v>
      </c>
      <c r="R366" s="117">
        <f t="shared" ref="R366:V366" si="205">R367+R370+R372+R381</f>
        <v>0</v>
      </c>
      <c r="S366" s="117">
        <f t="shared" si="205"/>
        <v>3931.6802929910391</v>
      </c>
      <c r="T366" s="117">
        <f t="shared" si="205"/>
        <v>0</v>
      </c>
      <c r="U366" s="117">
        <f t="shared" si="205"/>
        <v>0</v>
      </c>
      <c r="V366" s="117">
        <f t="shared" si="205"/>
        <v>3752.0526785660159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522.15536754123241</v>
      </c>
      <c r="D367" s="122">
        <f t="shared" si="207"/>
        <v>730.68069211474699</v>
      </c>
      <c r="E367" s="122">
        <f t="shared" si="207"/>
        <v>914.49659438221124</v>
      </c>
      <c r="F367" s="122">
        <f t="shared" si="207"/>
        <v>0</v>
      </c>
      <c r="G367" s="122">
        <f t="shared" si="207"/>
        <v>816.28381260349477</v>
      </c>
      <c r="H367" s="122">
        <f t="shared" si="207"/>
        <v>887.49141589394992</v>
      </c>
      <c r="I367" s="122">
        <f t="shared" si="207"/>
        <v>817.21700597916811</v>
      </c>
      <c r="J367" s="122">
        <f t="shared" si="207"/>
        <v>756.26044292812196</v>
      </c>
      <c r="K367" s="122">
        <f t="shared" si="207"/>
        <v>823.32321257386593</v>
      </c>
      <c r="L367" s="122">
        <f t="shared" si="207"/>
        <v>831.76880285286438</v>
      </c>
      <c r="M367" s="122">
        <f t="shared" si="207"/>
        <v>794.35580183767115</v>
      </c>
      <c r="N367" s="122">
        <f t="shared" si="207"/>
        <v>1013.9368038274719</v>
      </c>
      <c r="O367" s="122">
        <f t="shared" si="207"/>
        <v>1049.021431332327</v>
      </c>
      <c r="P367" s="122">
        <f t="shared" si="207"/>
        <v>926.12197262042048</v>
      </c>
      <c r="Q367" s="122">
        <f t="shared" si="207"/>
        <v>1237.7923725595556</v>
      </c>
      <c r="R367" s="122">
        <f t="shared" ref="R367:V367" si="208">SUM(R368:R369)</f>
        <v>0</v>
      </c>
      <c r="S367" s="122">
        <f t="shared" si="208"/>
        <v>1640.7697763852418</v>
      </c>
      <c r="T367" s="122">
        <f t="shared" si="208"/>
        <v>0</v>
      </c>
      <c r="U367" s="122">
        <f t="shared" si="208"/>
        <v>0</v>
      </c>
      <c r="V367" s="122">
        <f t="shared" si="208"/>
        <v>1524.3446081625916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517.57353245429545</v>
      </c>
      <c r="D368" s="98">
        <v>723.37147631847915</v>
      </c>
      <c r="E368" s="98">
        <v>906.68858333070568</v>
      </c>
      <c r="F368" s="98">
        <v>0</v>
      </c>
      <c r="G368" s="98">
        <v>807.39845854522082</v>
      </c>
      <c r="H368" s="98">
        <v>878.38537531692896</v>
      </c>
      <c r="I368" s="98">
        <v>808.9735287915762</v>
      </c>
      <c r="J368" s="98">
        <v>748.25927170074897</v>
      </c>
      <c r="K368" s="98">
        <v>814.59087656935856</v>
      </c>
      <c r="L368" s="98">
        <v>822.28018186830093</v>
      </c>
      <c r="M368" s="98">
        <v>785.36046842844894</v>
      </c>
      <c r="N368" s="98">
        <v>1005.140557410705</v>
      </c>
      <c r="O368" s="98">
        <v>1037.4660998095021</v>
      </c>
      <c r="P368" s="98">
        <v>915.67042481438568</v>
      </c>
      <c r="Q368" s="98">
        <v>1223.0706491487276</v>
      </c>
      <c r="R368" s="98">
        <v>0</v>
      </c>
      <c r="S368" s="98">
        <v>1619.3493682393751</v>
      </c>
      <c r="T368" s="98">
        <v>0</v>
      </c>
      <c r="U368" s="98">
        <v>0</v>
      </c>
      <c r="V368" s="98">
        <v>1503.5368503228765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4.5818350869369731</v>
      </c>
      <c r="D369" s="98">
        <v>7.3092157962678668</v>
      </c>
      <c r="E369" s="98">
        <v>7.8080110515056056</v>
      </c>
      <c r="F369" s="98">
        <v>0</v>
      </c>
      <c r="G369" s="98">
        <v>8.8853540582739612</v>
      </c>
      <c r="H369" s="98">
        <v>9.106040577021016</v>
      </c>
      <c r="I369" s="98">
        <v>8.2434771875919353</v>
      </c>
      <c r="J369" s="98">
        <v>8.0011712273729412</v>
      </c>
      <c r="K369" s="98">
        <v>8.7323360045073706</v>
      </c>
      <c r="L369" s="98">
        <v>9.4886209845634397</v>
      </c>
      <c r="M369" s="98">
        <v>8.995333409222189</v>
      </c>
      <c r="N369" s="98">
        <v>8.7962464167668806</v>
      </c>
      <c r="O369" s="98">
        <v>11.555331522824906</v>
      </c>
      <c r="P369" s="98">
        <v>10.451547806034849</v>
      </c>
      <c r="Q369" s="98">
        <v>14.721723410827863</v>
      </c>
      <c r="R369" s="98">
        <v>0</v>
      </c>
      <c r="S369" s="98">
        <v>21.420408145866734</v>
      </c>
      <c r="T369" s="98">
        <v>0</v>
      </c>
      <c r="U369" s="98">
        <v>0</v>
      </c>
      <c r="V369" s="98">
        <v>20.807757839715052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125.25587138694139</v>
      </c>
      <c r="D370" s="122">
        <f t="shared" si="210"/>
        <v>51.545837173692895</v>
      </c>
      <c r="E370" s="122">
        <f t="shared" si="210"/>
        <v>27.031317711432685</v>
      </c>
      <c r="F370" s="122">
        <f t="shared" si="210"/>
        <v>0</v>
      </c>
      <c r="G370" s="122">
        <f t="shared" si="210"/>
        <v>12.404706477603039</v>
      </c>
      <c r="H370" s="122">
        <f t="shared" si="210"/>
        <v>20.496166521396855</v>
      </c>
      <c r="I370" s="122">
        <f t="shared" si="210"/>
        <v>61.809332008837977</v>
      </c>
      <c r="J370" s="122">
        <f t="shared" si="210"/>
        <v>59.033209356872248</v>
      </c>
      <c r="K370" s="122">
        <f t="shared" si="210"/>
        <v>87.097362213997968</v>
      </c>
      <c r="L370" s="122">
        <f t="shared" si="210"/>
        <v>126.19812793644715</v>
      </c>
      <c r="M370" s="122">
        <f t="shared" si="210"/>
        <v>65.734224031796515</v>
      </c>
      <c r="N370" s="122">
        <f t="shared" si="210"/>
        <v>120.85000566724339</v>
      </c>
      <c r="O370" s="122">
        <f t="shared" si="210"/>
        <v>64.550362259699938</v>
      </c>
      <c r="P370" s="122">
        <f t="shared" si="210"/>
        <v>26.447540749924457</v>
      </c>
      <c r="Q370" s="122">
        <f t="shared" si="210"/>
        <v>50.812338754344758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92.996999778632983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125.25587138694139</v>
      </c>
      <c r="D371" s="98">
        <f>RES_hhdet_in_fech!D29</f>
        <v>51.545837173692895</v>
      </c>
      <c r="E371" s="98">
        <f>RES_hhdet_in_fech!E29</f>
        <v>27.031317711432685</v>
      </c>
      <c r="F371" s="98">
        <f>RES_hhdet_in_fech!F29</f>
        <v>0</v>
      </c>
      <c r="G371" s="98">
        <f>RES_hhdet_in_fech!G29</f>
        <v>12.404706477603039</v>
      </c>
      <c r="H371" s="98">
        <f>RES_hhdet_in_fech!H29</f>
        <v>20.496166521396855</v>
      </c>
      <c r="I371" s="98">
        <f>RES_hhdet_in_fech!I29</f>
        <v>61.809332008837977</v>
      </c>
      <c r="J371" s="98">
        <f>RES_hhdet_in_fech!J29</f>
        <v>59.033209356872248</v>
      </c>
      <c r="K371" s="98">
        <f>RES_hhdet_in_fech!K29</f>
        <v>87.097362213997968</v>
      </c>
      <c r="L371" s="98">
        <f>RES_hhdet_in_fech!L29</f>
        <v>126.19812793644715</v>
      </c>
      <c r="M371" s="98">
        <f>RES_hhdet_in_fech!M29</f>
        <v>65.734224031796515</v>
      </c>
      <c r="N371" s="98">
        <f>RES_hhdet_in_fech!N29</f>
        <v>120.85000566724339</v>
      </c>
      <c r="O371" s="98">
        <f>RES_hhdet_in_fech!O29</f>
        <v>64.550362259699938</v>
      </c>
      <c r="P371" s="98">
        <f>RES_hhdet_in_fech!P29</f>
        <v>26.447540749924457</v>
      </c>
      <c r="Q371" s="98">
        <f>RES_hhdet_in_fech!Q29</f>
        <v>50.812338754344758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92.996999778632983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1173.3701049832403</v>
      </c>
      <c r="D372" s="122">
        <v>1324.6219316149018</v>
      </c>
      <c r="E372" s="122">
        <v>1359.3044907960659</v>
      </c>
      <c r="F372" s="122">
        <v>0</v>
      </c>
      <c r="G372" s="122">
        <v>1666.8910677583299</v>
      </c>
      <c r="H372" s="122">
        <v>1716.7007635087277</v>
      </c>
      <c r="I372" s="122">
        <v>1626.7748684779042</v>
      </c>
      <c r="J372" s="122">
        <v>1596.4052298931326</v>
      </c>
      <c r="K372" s="122">
        <v>935.46647514102813</v>
      </c>
      <c r="L372" s="122">
        <v>931.30976572329973</v>
      </c>
      <c r="M372" s="122">
        <v>1306.4753377795603</v>
      </c>
      <c r="N372" s="122">
        <v>1002.9538212622883</v>
      </c>
      <c r="O372" s="122">
        <v>1396.121531272958</v>
      </c>
      <c r="P372" s="122">
        <v>1213.7264322337126</v>
      </c>
      <c r="Q372" s="122">
        <v>1230.8205771202686</v>
      </c>
      <c r="R372" s="122">
        <v>0</v>
      </c>
      <c r="S372" s="122">
        <v>1351.2126789216088</v>
      </c>
      <c r="T372" s="122">
        <v>0</v>
      </c>
      <c r="U372" s="122">
        <v>0</v>
      </c>
      <c r="V372" s="122">
        <v>1395.5561100669029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1173.3701049832403</v>
      </c>
      <c r="D377" s="101">
        <v>1431.7221398187346</v>
      </c>
      <c r="E377" s="101">
        <v>1393.1420115322821</v>
      </c>
      <c r="F377" s="101">
        <v>0</v>
      </c>
      <c r="G377" s="101">
        <v>1717.0818727772635</v>
      </c>
      <c r="H377" s="101">
        <v>1761.7794758544126</v>
      </c>
      <c r="I377" s="101">
        <v>1723.3132291201584</v>
      </c>
      <c r="J377" s="101">
        <v>1693.266326354749</v>
      </c>
      <c r="K377" s="101">
        <v>1144.9786046216493</v>
      </c>
      <c r="L377" s="101">
        <v>1518.1323446724914</v>
      </c>
      <c r="M377" s="101">
        <v>1509.1145136613384</v>
      </c>
      <c r="N377" s="101">
        <v>1300.0412925974797</v>
      </c>
      <c r="O377" s="101">
        <v>1402.5426941880421</v>
      </c>
      <c r="P377" s="101">
        <v>1352.5750608875182</v>
      </c>
      <c r="Q377" s="101">
        <v>1381.9182335639371</v>
      </c>
      <c r="R377" s="101">
        <v>0</v>
      </c>
      <c r="S377" s="101">
        <v>1351.2126789216088</v>
      </c>
      <c r="T377" s="101">
        <v>0</v>
      </c>
      <c r="U377" s="101">
        <v>0</v>
      </c>
      <c r="V377" s="101">
        <v>1480.9555970716981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881.6453308191675</v>
      </c>
      <c r="E378" s="104">
        <v>859.79823230906413</v>
      </c>
      <c r="F378" s="104">
        <v>0</v>
      </c>
      <c r="G378" s="104">
        <v>1064.6014075311243</v>
      </c>
      <c r="H378" s="104">
        <v>1094.6145331382781</v>
      </c>
      <c r="I378" s="104">
        <v>1073.5358017203714</v>
      </c>
      <c r="J378" s="104">
        <v>1058.8697756556937</v>
      </c>
      <c r="K378" s="104">
        <v>861.66504054935683</v>
      </c>
      <c r="L378" s="104">
        <v>914.01259363636927</v>
      </c>
      <c r="M378" s="104">
        <v>961.63835403837879</v>
      </c>
      <c r="N378" s="104">
        <v>838.28443020056534</v>
      </c>
      <c r="O378" s="104">
        <v>885.94484918639012</v>
      </c>
      <c r="P378" s="104">
        <v>855.7470294485455</v>
      </c>
      <c r="Q378" s="104">
        <v>903.95625909927151</v>
      </c>
      <c r="R378" s="104">
        <v>0</v>
      </c>
      <c r="S378" s="104">
        <v>0</v>
      </c>
      <c r="T378" s="104">
        <v>0</v>
      </c>
      <c r="U378" s="104">
        <v>0</v>
      </c>
      <c r="V378" s="104">
        <v>1068.1914098818543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249.95127330573584</v>
      </c>
      <c r="E379" s="98">
        <v>242.97260918105061</v>
      </c>
      <c r="F379" s="98">
        <v>0</v>
      </c>
      <c r="G379" s="98">
        <v>299.63423313347266</v>
      </c>
      <c r="H379" s="98">
        <v>306.84838523379938</v>
      </c>
      <c r="I379" s="98">
        <v>299.23641598848906</v>
      </c>
      <c r="J379" s="98">
        <v>294.83306068594959</v>
      </c>
      <c r="K379" s="98">
        <v>515.17744700012179</v>
      </c>
      <c r="L379" s="98">
        <v>159.17944451433783</v>
      </c>
      <c r="M379" s="98">
        <v>264.90778624345984</v>
      </c>
      <c r="N379" s="98">
        <v>228.67227643688403</v>
      </c>
      <c r="O379" s="98">
        <v>180.14227351719344</v>
      </c>
      <c r="P379" s="98">
        <v>133.09120373351246</v>
      </c>
      <c r="Q379" s="98">
        <v>161.0811275425973</v>
      </c>
      <c r="R379" s="98">
        <v>0</v>
      </c>
      <c r="S379" s="98">
        <v>0</v>
      </c>
      <c r="T379" s="98">
        <v>0</v>
      </c>
      <c r="U379" s="98">
        <v>0</v>
      </c>
      <c r="V379" s="98">
        <v>219.3257827786783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631.69405751343174</v>
      </c>
      <c r="E380" s="98">
        <v>616.82562312801338</v>
      </c>
      <c r="F380" s="98">
        <v>0</v>
      </c>
      <c r="G380" s="98">
        <v>764.96717439765155</v>
      </c>
      <c r="H380" s="98">
        <v>787.76614790447877</v>
      </c>
      <c r="I380" s="98">
        <v>774.29938573188235</v>
      </c>
      <c r="J380" s="98">
        <v>764.03671496974403</v>
      </c>
      <c r="K380" s="98">
        <v>346.48759354923499</v>
      </c>
      <c r="L380" s="98">
        <v>754.8331491220315</v>
      </c>
      <c r="M380" s="98">
        <v>696.73056779491901</v>
      </c>
      <c r="N380" s="98">
        <v>609.61215376368125</v>
      </c>
      <c r="O380" s="98">
        <v>705.8025756691967</v>
      </c>
      <c r="P380" s="98">
        <v>722.65582571503296</v>
      </c>
      <c r="Q380" s="98">
        <v>742.87513155667421</v>
      </c>
      <c r="R380" s="98">
        <v>0</v>
      </c>
      <c r="S380" s="98">
        <v>0</v>
      </c>
      <c r="T380" s="98">
        <v>0</v>
      </c>
      <c r="U380" s="98">
        <v>0</v>
      </c>
      <c r="V380" s="98">
        <v>848.86562710317594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1021.5543346799161</v>
      </c>
      <c r="D381" s="122">
        <v>991.81552336977143</v>
      </c>
      <c r="E381" s="122">
        <v>950.24084051029308</v>
      </c>
      <c r="F381" s="122">
        <v>0</v>
      </c>
      <c r="G381" s="122">
        <v>1064.4023399846155</v>
      </c>
      <c r="H381" s="122">
        <v>948.61619802378982</v>
      </c>
      <c r="I381" s="122">
        <v>895.76150796925413</v>
      </c>
      <c r="J381" s="122">
        <v>1006.8580471968717</v>
      </c>
      <c r="K381" s="122">
        <v>1006.4051501166712</v>
      </c>
      <c r="L381" s="122">
        <v>1010.12436450619</v>
      </c>
      <c r="M381" s="122">
        <v>963.85065441696815</v>
      </c>
      <c r="N381" s="122">
        <v>920.71752156922696</v>
      </c>
      <c r="O381" s="122">
        <v>1001.2141397823405</v>
      </c>
      <c r="P381" s="122">
        <v>913.50974270393954</v>
      </c>
      <c r="Q381" s="122">
        <v>998.96857461579702</v>
      </c>
      <c r="R381" s="122">
        <v>0</v>
      </c>
      <c r="S381" s="122">
        <v>939.69783768418836</v>
      </c>
      <c r="T381" s="122">
        <v>0</v>
      </c>
      <c r="U381" s="122">
        <v>0</v>
      </c>
      <c r="V381" s="122">
        <v>739.15496055788822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1112.4025882430442</v>
      </c>
      <c r="D382" s="98">
        <v>1072.0126330093585</v>
      </c>
      <c r="E382" s="98">
        <v>980.15782080427084</v>
      </c>
      <c r="F382" s="98">
        <v>0</v>
      </c>
      <c r="G382" s="98">
        <v>1113.2328561503</v>
      </c>
      <c r="H382" s="98">
        <v>970.08680276967777</v>
      </c>
      <c r="I382" s="98">
        <v>905.34745116070485</v>
      </c>
      <c r="J382" s="98">
        <v>1039.8094875442007</v>
      </c>
      <c r="K382" s="98">
        <v>1116.5912477448367</v>
      </c>
      <c r="L382" s="98">
        <v>1052.404681312951</v>
      </c>
      <c r="M382" s="98">
        <v>983.28811782288358</v>
      </c>
      <c r="N382" s="98">
        <v>987.1718628490346</v>
      </c>
      <c r="O382" s="98">
        <v>1074.0646113003991</v>
      </c>
      <c r="P382" s="98">
        <v>1004.9701571023149</v>
      </c>
      <c r="Q382" s="98">
        <v>1061.5898979369135</v>
      </c>
      <c r="R382" s="98">
        <v>0</v>
      </c>
      <c r="S382" s="98">
        <v>939.69783768418836</v>
      </c>
      <c r="T382" s="98">
        <v>0</v>
      </c>
      <c r="U382" s="98">
        <v>0</v>
      </c>
      <c r="V382" s="98">
        <v>789.40574451805674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643.52465735334476</v>
      </c>
      <c r="D383" s="33">
        <v>859.45968288062056</v>
      </c>
      <c r="E383" s="33">
        <v>893.29360609105481</v>
      </c>
      <c r="F383" s="33">
        <v>0</v>
      </c>
      <c r="G383" s="33">
        <v>866.36746886822925</v>
      </c>
      <c r="H383" s="33">
        <v>825.64818902461377</v>
      </c>
      <c r="I383" s="33">
        <v>745.58173130319187</v>
      </c>
      <c r="J383" s="33">
        <v>707.09147181492017</v>
      </c>
      <c r="K383" s="33">
        <v>652.95104473801018</v>
      </c>
      <c r="L383" s="33">
        <v>941.9605296542926</v>
      </c>
      <c r="M383" s="33">
        <v>920.12478353156416</v>
      </c>
      <c r="N383" s="33">
        <v>556.96744298501653</v>
      </c>
      <c r="O383" s="33">
        <v>812.74641251110063</v>
      </c>
      <c r="P383" s="33">
        <v>753.86974666313847</v>
      </c>
      <c r="Q383" s="33">
        <v>835.86187201195844</v>
      </c>
      <c r="R383" s="33">
        <v>0</v>
      </c>
      <c r="S383" s="33">
        <v>0</v>
      </c>
      <c r="T383" s="33">
        <v>0</v>
      </c>
      <c r="U383" s="33">
        <v>0</v>
      </c>
      <c r="V383" s="33">
        <v>595.10271320540483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1797.2554152718435</v>
      </c>
      <c r="D385" s="117">
        <f t="shared" si="211"/>
        <v>1867.7240916700598</v>
      </c>
      <c r="E385" s="117">
        <f t="shared" si="211"/>
        <v>1848.5670657801568</v>
      </c>
      <c r="F385" s="117">
        <f t="shared" si="211"/>
        <v>0</v>
      </c>
      <c r="G385" s="117">
        <f t="shared" si="211"/>
        <v>2002.0826611312814</v>
      </c>
      <c r="H385" s="117">
        <f t="shared" si="211"/>
        <v>2017.7559890009766</v>
      </c>
      <c r="I385" s="117">
        <f t="shared" si="211"/>
        <v>2058.4007673266201</v>
      </c>
      <c r="J385" s="117">
        <f t="shared" si="211"/>
        <v>2089.303594238289</v>
      </c>
      <c r="K385" s="117">
        <f t="shared" si="211"/>
        <v>1945.1226783379761</v>
      </c>
      <c r="L385" s="117">
        <f t="shared" si="211"/>
        <v>2349.1906373019556</v>
      </c>
      <c r="M385" s="117">
        <f t="shared" si="211"/>
        <v>2101.8444524126216</v>
      </c>
      <c r="N385" s="117">
        <f t="shared" si="211"/>
        <v>2277.6468083953164</v>
      </c>
      <c r="O385" s="117">
        <f t="shared" si="211"/>
        <v>2275.2947694456252</v>
      </c>
      <c r="P385" s="117">
        <f t="shared" si="211"/>
        <v>2042.1476968785637</v>
      </c>
      <c r="Q385" s="117">
        <f t="shared" si="211"/>
        <v>2440.6049715507388</v>
      </c>
      <c r="R385" s="117">
        <f t="shared" ref="R385:V385" si="212">R386+R389+R391+R400</f>
        <v>0</v>
      </c>
      <c r="S385" s="117">
        <f t="shared" si="212"/>
        <v>2440.1449662253904</v>
      </c>
      <c r="T385" s="117">
        <f t="shared" si="212"/>
        <v>0</v>
      </c>
      <c r="U385" s="117">
        <f t="shared" si="212"/>
        <v>0</v>
      </c>
      <c r="V385" s="117">
        <f t="shared" si="212"/>
        <v>2872.8081732027435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233.81154355551703</v>
      </c>
      <c r="D386" s="122">
        <f t="shared" si="214"/>
        <v>331.45252048052561</v>
      </c>
      <c r="E386" s="122">
        <f t="shared" si="214"/>
        <v>418.98103707680292</v>
      </c>
      <c r="F386" s="122">
        <f t="shared" si="214"/>
        <v>0</v>
      </c>
      <c r="G386" s="122">
        <f t="shared" si="214"/>
        <v>383.81232086105939</v>
      </c>
      <c r="H386" s="122">
        <f t="shared" si="214"/>
        <v>421.95140957899252</v>
      </c>
      <c r="I386" s="122">
        <f t="shared" si="214"/>
        <v>393.16162968992489</v>
      </c>
      <c r="J386" s="122">
        <f t="shared" si="214"/>
        <v>368.62759801707813</v>
      </c>
      <c r="K386" s="122">
        <f t="shared" si="214"/>
        <v>406.7207128485615</v>
      </c>
      <c r="L386" s="122">
        <f t="shared" si="214"/>
        <v>417.09168464047502</v>
      </c>
      <c r="M386" s="122">
        <f t="shared" si="214"/>
        <v>407.23643631249587</v>
      </c>
      <c r="N386" s="122">
        <f t="shared" si="214"/>
        <v>535.30679405511989</v>
      </c>
      <c r="O386" s="122">
        <f t="shared" si="214"/>
        <v>578.56140158692665</v>
      </c>
      <c r="P386" s="122">
        <f t="shared" si="214"/>
        <v>534.72399312069319</v>
      </c>
      <c r="Q386" s="122">
        <f t="shared" si="214"/>
        <v>741.33825040944214</v>
      </c>
      <c r="R386" s="122">
        <f t="shared" ref="R386:V386" si="215">SUM(R387:R388)</f>
        <v>0</v>
      </c>
      <c r="S386" s="122">
        <f t="shared" si="215"/>
        <v>1012.6356814750847</v>
      </c>
      <c r="T386" s="122">
        <f t="shared" si="215"/>
        <v>0</v>
      </c>
      <c r="U386" s="122">
        <f t="shared" si="215"/>
        <v>0</v>
      </c>
      <c r="V386" s="122">
        <f t="shared" si="215"/>
        <v>961.4330903862525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229.22970846858007</v>
      </c>
      <c r="D387" s="98">
        <v>324.14330468425771</v>
      </c>
      <c r="E387" s="98">
        <v>411.1730260252973</v>
      </c>
      <c r="F387" s="98">
        <v>0</v>
      </c>
      <c r="G387" s="98">
        <v>374.92696680278544</v>
      </c>
      <c r="H387" s="98">
        <v>412.84536900197151</v>
      </c>
      <c r="I387" s="98">
        <v>384.91815250233299</v>
      </c>
      <c r="J387" s="98">
        <v>360.62642678970519</v>
      </c>
      <c r="K387" s="98">
        <v>397.98837684405413</v>
      </c>
      <c r="L387" s="98">
        <v>407.60306365591157</v>
      </c>
      <c r="M387" s="98">
        <v>398.24110290327366</v>
      </c>
      <c r="N387" s="98">
        <v>526.51054763835305</v>
      </c>
      <c r="O387" s="98">
        <v>567.00607006410178</v>
      </c>
      <c r="P387" s="98">
        <v>524.2724453146584</v>
      </c>
      <c r="Q387" s="98">
        <v>726.61652699861429</v>
      </c>
      <c r="R387" s="98">
        <v>0</v>
      </c>
      <c r="S387" s="98">
        <v>991.21527332921789</v>
      </c>
      <c r="T387" s="98">
        <v>0</v>
      </c>
      <c r="U387" s="98">
        <v>0</v>
      </c>
      <c r="V387" s="98">
        <v>940.62533254653749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4.5818350869369731</v>
      </c>
      <c r="D388" s="98">
        <v>7.3092157962678668</v>
      </c>
      <c r="E388" s="98">
        <v>7.8080110515056056</v>
      </c>
      <c r="F388" s="98">
        <v>0</v>
      </c>
      <c r="G388" s="98">
        <v>8.8853540582739612</v>
      </c>
      <c r="H388" s="98">
        <v>9.106040577021016</v>
      </c>
      <c r="I388" s="98">
        <v>8.2434771875919353</v>
      </c>
      <c r="J388" s="98">
        <v>8.0011712273729412</v>
      </c>
      <c r="K388" s="98">
        <v>8.7323360045073706</v>
      </c>
      <c r="L388" s="98">
        <v>9.4886209845634397</v>
      </c>
      <c r="M388" s="98">
        <v>8.995333409222189</v>
      </c>
      <c r="N388" s="98">
        <v>8.7962464167668806</v>
      </c>
      <c r="O388" s="98">
        <v>11.555331522824906</v>
      </c>
      <c r="P388" s="98">
        <v>10.451547806034849</v>
      </c>
      <c r="Q388" s="98">
        <v>14.721723410827863</v>
      </c>
      <c r="R388" s="98">
        <v>0</v>
      </c>
      <c r="S388" s="98">
        <v>21.420408145866734</v>
      </c>
      <c r="T388" s="98">
        <v>0</v>
      </c>
      <c r="U388" s="98">
        <v>0</v>
      </c>
      <c r="V388" s="98">
        <v>20.807757839715052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319.14970988201696</v>
      </c>
      <c r="D389" s="122">
        <f t="shared" si="217"/>
        <v>136.0161838322997</v>
      </c>
      <c r="E389" s="122">
        <f t="shared" si="217"/>
        <v>73.807958324743737</v>
      </c>
      <c r="F389" s="122">
        <f t="shared" si="217"/>
        <v>0</v>
      </c>
      <c r="G389" s="122">
        <f t="shared" si="217"/>
        <v>36.159319112600457</v>
      </c>
      <c r="H389" s="122">
        <f t="shared" si="217"/>
        <v>61.661284012742371</v>
      </c>
      <c r="I389" s="122">
        <f t="shared" si="217"/>
        <v>191.78512635922704</v>
      </c>
      <c r="J389" s="122">
        <f t="shared" si="217"/>
        <v>188.84729361532246</v>
      </c>
      <c r="K389" s="122">
        <f t="shared" si="217"/>
        <v>287.20614056745319</v>
      </c>
      <c r="L389" s="122">
        <f t="shared" si="217"/>
        <v>428.89661939073568</v>
      </c>
      <c r="M389" s="122">
        <f t="shared" si="217"/>
        <v>231.33931199603518</v>
      </c>
      <c r="N389" s="122">
        <f t="shared" si="217"/>
        <v>442.94863444891752</v>
      </c>
      <c r="O389" s="122">
        <f t="shared" si="217"/>
        <v>247.84640347117386</v>
      </c>
      <c r="P389" s="122">
        <f t="shared" si="217"/>
        <v>106.5469023263289</v>
      </c>
      <c r="Q389" s="122">
        <f t="shared" si="217"/>
        <v>212.95770885121465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424.66988385987963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319.14970988201696</v>
      </c>
      <c r="D390" s="98">
        <f>RES_hhdet_in_tesh!D29</f>
        <v>136.0161838322997</v>
      </c>
      <c r="E390" s="98">
        <f>RES_hhdet_in_tesh!E29</f>
        <v>73.807958324743737</v>
      </c>
      <c r="F390" s="98">
        <f>RES_hhdet_in_tesh!F29</f>
        <v>0</v>
      </c>
      <c r="G390" s="98">
        <f>RES_hhdet_in_tesh!G29</f>
        <v>36.159319112600457</v>
      </c>
      <c r="H390" s="98">
        <f>RES_hhdet_in_tesh!H29</f>
        <v>61.661284012742371</v>
      </c>
      <c r="I390" s="98">
        <f>RES_hhdet_in_tesh!I29</f>
        <v>191.78512635922704</v>
      </c>
      <c r="J390" s="98">
        <f>RES_hhdet_in_tesh!J29</f>
        <v>188.84729361532246</v>
      </c>
      <c r="K390" s="98">
        <f>RES_hhdet_in_tesh!K29</f>
        <v>287.20614056745319</v>
      </c>
      <c r="L390" s="98">
        <f>RES_hhdet_in_tesh!L29</f>
        <v>428.89661939073568</v>
      </c>
      <c r="M390" s="98">
        <f>RES_hhdet_in_tesh!M29</f>
        <v>231.33931199603518</v>
      </c>
      <c r="N390" s="98">
        <f>RES_hhdet_in_tesh!N29</f>
        <v>442.94863444891752</v>
      </c>
      <c r="O390" s="98">
        <f>RES_hhdet_in_tesh!O29</f>
        <v>247.84640347117386</v>
      </c>
      <c r="P390" s="98">
        <f>RES_hhdet_in_tesh!P29</f>
        <v>106.5469023263289</v>
      </c>
      <c r="Q390" s="98">
        <f>RES_hhdet_in_tesh!Q29</f>
        <v>212.95770885121465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424.66988385987963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624.41530869978999</v>
      </c>
      <c r="D391" s="122">
        <v>764.43952689053617</v>
      </c>
      <c r="E391" s="122">
        <v>746.21983759968009</v>
      </c>
      <c r="F391" s="122">
        <v>0</v>
      </c>
      <c r="G391" s="122">
        <v>926.11012606302779</v>
      </c>
      <c r="H391" s="122">
        <v>953.76354067543184</v>
      </c>
      <c r="I391" s="122">
        <v>936.70134611502556</v>
      </c>
      <c r="J391" s="122">
        <v>924.48817442844211</v>
      </c>
      <c r="K391" s="122">
        <v>628.90064638566741</v>
      </c>
      <c r="L391" s="122">
        <v>842.51893919345878</v>
      </c>
      <c r="M391" s="122">
        <v>842.3471560280085</v>
      </c>
      <c r="N391" s="122">
        <v>738.17162450706701</v>
      </c>
      <c r="O391" s="122">
        <v>813.71530463053602</v>
      </c>
      <c r="P391" s="122">
        <v>807.08174077980209</v>
      </c>
      <c r="Q391" s="122">
        <v>847.9980216088295</v>
      </c>
      <c r="R391" s="122">
        <v>0</v>
      </c>
      <c r="S391" s="122">
        <v>865.67292160321324</v>
      </c>
      <c r="T391" s="122">
        <v>0</v>
      </c>
      <c r="U391" s="122">
        <v>0</v>
      </c>
      <c r="V391" s="122">
        <v>998.03577267358878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624.41530869978999</v>
      </c>
      <c r="D396" s="101">
        <v>764.27457924878559</v>
      </c>
      <c r="E396" s="101">
        <v>746.16954711032349</v>
      </c>
      <c r="F396" s="101">
        <v>0</v>
      </c>
      <c r="G396" s="101">
        <v>926.0719212874601</v>
      </c>
      <c r="H396" s="101">
        <v>953.75501070809014</v>
      </c>
      <c r="I396" s="101">
        <v>936.65950820288106</v>
      </c>
      <c r="J396" s="101">
        <v>924.39710424870668</v>
      </c>
      <c r="K396" s="101">
        <v>628.20546300254625</v>
      </c>
      <c r="L396" s="101">
        <v>837.64926358070079</v>
      </c>
      <c r="M396" s="101">
        <v>841.1497683134894</v>
      </c>
      <c r="N396" s="101">
        <v>736.41576345269038</v>
      </c>
      <c r="O396" s="101">
        <v>813.75801988690864</v>
      </c>
      <c r="P396" s="101">
        <v>808.95365990111509</v>
      </c>
      <c r="Q396" s="101">
        <v>850.7514447027072</v>
      </c>
      <c r="R396" s="101">
        <v>0</v>
      </c>
      <c r="S396" s="101">
        <v>865.67292160321324</v>
      </c>
      <c r="T396" s="101">
        <v>0</v>
      </c>
      <c r="U396" s="101">
        <v>0</v>
      </c>
      <c r="V396" s="101">
        <v>998.37825478941613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765.121765953161</v>
      </c>
      <c r="E397" s="104">
        <v>746.96222101399076</v>
      </c>
      <c r="F397" s="104">
        <v>0</v>
      </c>
      <c r="G397" s="104">
        <v>926.56858336983987</v>
      </c>
      <c r="H397" s="104">
        <v>953.88125422474718</v>
      </c>
      <c r="I397" s="104">
        <v>936.94110953462348</v>
      </c>
      <c r="J397" s="104">
        <v>924.9935729033707</v>
      </c>
      <c r="K397" s="104">
        <v>629.14552734366168</v>
      </c>
      <c r="L397" s="104">
        <v>842.66247766676076</v>
      </c>
      <c r="M397" s="104">
        <v>844.38478555372478</v>
      </c>
      <c r="N397" s="104">
        <v>739.14486167965367</v>
      </c>
      <c r="O397" s="104">
        <v>810.32147580873368</v>
      </c>
      <c r="P397" s="104">
        <v>802.25556067556352</v>
      </c>
      <c r="Q397" s="104">
        <v>842.04163695676755</v>
      </c>
      <c r="R397" s="104">
        <v>0</v>
      </c>
      <c r="S397" s="104">
        <v>0</v>
      </c>
      <c r="T397" s="104">
        <v>0</v>
      </c>
      <c r="U397" s="104">
        <v>0</v>
      </c>
      <c r="V397" s="104">
        <v>996.72292456291768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133.42770843972934</v>
      </c>
      <c r="E398" s="98">
        <v>130.13659788597732</v>
      </c>
      <c r="F398" s="98">
        <v>0</v>
      </c>
      <c r="G398" s="98">
        <v>161.60140897218844</v>
      </c>
      <c r="H398" s="98">
        <v>166.11510632026841</v>
      </c>
      <c r="I398" s="98">
        <v>162.64172380274124</v>
      </c>
      <c r="J398" s="98">
        <v>160.95685793362648</v>
      </c>
      <c r="K398" s="98">
        <v>282.65793379442675</v>
      </c>
      <c r="L398" s="98">
        <v>87.829328544729051</v>
      </c>
      <c r="M398" s="98">
        <v>147.65421775880583</v>
      </c>
      <c r="N398" s="98">
        <v>129.53270791597245</v>
      </c>
      <c r="O398" s="98">
        <v>104.51890013953705</v>
      </c>
      <c r="P398" s="98">
        <v>79.599734960530469</v>
      </c>
      <c r="Q398" s="98">
        <v>99.166505400093371</v>
      </c>
      <c r="R398" s="98">
        <v>0</v>
      </c>
      <c r="S398" s="98">
        <v>0</v>
      </c>
      <c r="T398" s="98">
        <v>0</v>
      </c>
      <c r="U398" s="98">
        <v>0</v>
      </c>
      <c r="V398" s="98">
        <v>147.85729745974172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631.69405751343174</v>
      </c>
      <c r="E399" s="98">
        <v>616.82562312801338</v>
      </c>
      <c r="F399" s="98">
        <v>0</v>
      </c>
      <c r="G399" s="98">
        <v>764.96717439765155</v>
      </c>
      <c r="H399" s="98">
        <v>787.76614790447877</v>
      </c>
      <c r="I399" s="98">
        <v>774.29938573188235</v>
      </c>
      <c r="J399" s="98">
        <v>764.03671496974403</v>
      </c>
      <c r="K399" s="98">
        <v>346.48759354923499</v>
      </c>
      <c r="L399" s="98">
        <v>754.8331491220315</v>
      </c>
      <c r="M399" s="98">
        <v>696.73056779491901</v>
      </c>
      <c r="N399" s="98">
        <v>609.61215376368125</v>
      </c>
      <c r="O399" s="98">
        <v>705.8025756691967</v>
      </c>
      <c r="P399" s="98">
        <v>722.65582571503296</v>
      </c>
      <c r="Q399" s="98">
        <v>742.87513155667421</v>
      </c>
      <c r="R399" s="98">
        <v>0</v>
      </c>
      <c r="S399" s="98">
        <v>0</v>
      </c>
      <c r="T399" s="98">
        <v>0</v>
      </c>
      <c r="U399" s="98">
        <v>0</v>
      </c>
      <c r="V399" s="98">
        <v>848.86562710317594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619.87885313451932</v>
      </c>
      <c r="D400" s="122">
        <v>635.81586046669815</v>
      </c>
      <c r="E400" s="122">
        <v>609.55823277893001</v>
      </c>
      <c r="F400" s="122">
        <v>0</v>
      </c>
      <c r="G400" s="122">
        <v>656.00089509459383</v>
      </c>
      <c r="H400" s="122">
        <v>580.37975473381005</v>
      </c>
      <c r="I400" s="122">
        <v>536.75266516244244</v>
      </c>
      <c r="J400" s="122">
        <v>607.34052817744612</v>
      </c>
      <c r="K400" s="122">
        <v>622.29517853629397</v>
      </c>
      <c r="L400" s="122">
        <v>660.68339407728615</v>
      </c>
      <c r="M400" s="122">
        <v>620.92154807608222</v>
      </c>
      <c r="N400" s="122">
        <v>561.21975538421202</v>
      </c>
      <c r="O400" s="122">
        <v>635.17165975698845</v>
      </c>
      <c r="P400" s="122">
        <v>593.79506065173939</v>
      </c>
      <c r="Q400" s="122">
        <v>638.31099068125229</v>
      </c>
      <c r="R400" s="122">
        <v>0</v>
      </c>
      <c r="S400" s="122">
        <v>561.83636314709258</v>
      </c>
      <c r="T400" s="122">
        <v>0</v>
      </c>
      <c r="U400" s="122">
        <v>0</v>
      </c>
      <c r="V400" s="122">
        <v>488.66942628302269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652.91519538702516</v>
      </c>
      <c r="D401" s="98">
        <v>629.91834378402677</v>
      </c>
      <c r="E401" s="98">
        <v>576.58386453381354</v>
      </c>
      <c r="F401" s="98">
        <v>0</v>
      </c>
      <c r="G401" s="98">
        <v>656.3068303926301</v>
      </c>
      <c r="H401" s="98">
        <v>572.53112969896824</v>
      </c>
      <c r="I401" s="98">
        <v>534.88928883183883</v>
      </c>
      <c r="J401" s="98">
        <v>614.96387624069428</v>
      </c>
      <c r="K401" s="98">
        <v>661.02790087267101</v>
      </c>
      <c r="L401" s="98">
        <v>623.61913508041971</v>
      </c>
      <c r="M401" s="98">
        <v>582.95967226026994</v>
      </c>
      <c r="N401" s="98">
        <v>585.26221887559996</v>
      </c>
      <c r="O401" s="98">
        <v>636.77811461443741</v>
      </c>
      <c r="P401" s="98">
        <v>595.81425097750025</v>
      </c>
      <c r="Q401" s="98">
        <v>629.38226116914234</v>
      </c>
      <c r="R401" s="98">
        <v>0</v>
      </c>
      <c r="S401" s="98">
        <v>561.83636314709258</v>
      </c>
      <c r="T401" s="98">
        <v>0</v>
      </c>
      <c r="U401" s="98">
        <v>0</v>
      </c>
      <c r="V401" s="98">
        <v>480.58964025265533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482.41096231714772</v>
      </c>
      <c r="D402" s="33">
        <v>645.54901395367199</v>
      </c>
      <c r="E402" s="33">
        <v>672.32523198235378</v>
      </c>
      <c r="F402" s="33">
        <v>0</v>
      </c>
      <c r="G402" s="33">
        <v>654.76015749700218</v>
      </c>
      <c r="H402" s="33">
        <v>625.33097084244946</v>
      </c>
      <c r="I402" s="33">
        <v>565.94556100856551</v>
      </c>
      <c r="J402" s="33">
        <v>537.98923676872994</v>
      </c>
      <c r="K402" s="33">
        <v>498.04865363908431</v>
      </c>
      <c r="L402" s="33">
        <v>720.43796121350874</v>
      </c>
      <c r="M402" s="33">
        <v>706.31932070853384</v>
      </c>
      <c r="N402" s="33">
        <v>429.61890258924734</v>
      </c>
      <c r="O402" s="33">
        <v>631.01568259392775</v>
      </c>
      <c r="P402" s="33">
        <v>590.2706557195022</v>
      </c>
      <c r="Q402" s="33">
        <v>661.56721638721308</v>
      </c>
      <c r="R402" s="33">
        <v>0</v>
      </c>
      <c r="S402" s="33">
        <v>0</v>
      </c>
      <c r="T402" s="33">
        <v>0</v>
      </c>
      <c r="U402" s="33">
        <v>0</v>
      </c>
      <c r="V402" s="33">
        <v>511.83147957007571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321.3043347270671</v>
      </c>
      <c r="D404" s="117">
        <f t="shared" si="218"/>
        <v>315.95895585156154</v>
      </c>
      <c r="E404" s="117">
        <f t="shared" si="218"/>
        <v>351.9320347058258</v>
      </c>
      <c r="F404" s="117">
        <f t="shared" si="218"/>
        <v>0</v>
      </c>
      <c r="G404" s="117">
        <f t="shared" si="218"/>
        <v>386.26999888737913</v>
      </c>
      <c r="H404" s="117">
        <f t="shared" si="218"/>
        <v>387.14199268646769</v>
      </c>
      <c r="I404" s="117">
        <f t="shared" si="218"/>
        <v>377.08563018562029</v>
      </c>
      <c r="J404" s="117">
        <f t="shared" si="218"/>
        <v>382.7848178236469</v>
      </c>
      <c r="K404" s="117">
        <f t="shared" si="218"/>
        <v>378.40753252123665</v>
      </c>
      <c r="L404" s="117">
        <f t="shared" si="218"/>
        <v>334.33465072709839</v>
      </c>
      <c r="M404" s="117">
        <f t="shared" si="218"/>
        <v>333.02974802972693</v>
      </c>
      <c r="N404" s="117">
        <f t="shared" si="218"/>
        <v>417.93406949245491</v>
      </c>
      <c r="O404" s="117">
        <f t="shared" si="218"/>
        <v>411.63714080715908</v>
      </c>
      <c r="P404" s="117">
        <f t="shared" si="218"/>
        <v>353.14108446366197</v>
      </c>
      <c r="Q404" s="117">
        <f t="shared" si="218"/>
        <v>452.08360128074844</v>
      </c>
      <c r="R404" s="117">
        <f t="shared" ref="R404:V404" si="219">R405+R408+R410+R419</f>
        <v>0</v>
      </c>
      <c r="S404" s="117">
        <f t="shared" si="219"/>
        <v>581.3131632975967</v>
      </c>
      <c r="T404" s="117">
        <f t="shared" si="219"/>
        <v>0</v>
      </c>
      <c r="U404" s="117">
        <f t="shared" si="219"/>
        <v>0</v>
      </c>
      <c r="V404" s="117">
        <f t="shared" si="219"/>
        <v>474.48861339801772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117.57200363231776</v>
      </c>
      <c r="D405" s="122">
        <f t="shared" si="221"/>
        <v>164.32106456050579</v>
      </c>
      <c r="E405" s="122">
        <f t="shared" si="221"/>
        <v>205.96337858940311</v>
      </c>
      <c r="F405" s="122">
        <f t="shared" si="221"/>
        <v>0</v>
      </c>
      <c r="G405" s="122">
        <f t="shared" si="221"/>
        <v>183.40863384313238</v>
      </c>
      <c r="H405" s="122">
        <f t="shared" si="221"/>
        <v>199.5340218569936</v>
      </c>
      <c r="I405" s="122">
        <f t="shared" si="221"/>
        <v>183.76642680029448</v>
      </c>
      <c r="J405" s="122">
        <f t="shared" si="221"/>
        <v>169.97457615954215</v>
      </c>
      <c r="K405" s="122">
        <f t="shared" si="221"/>
        <v>185.04246352149551</v>
      </c>
      <c r="L405" s="122">
        <f t="shared" si="221"/>
        <v>186.78916611320327</v>
      </c>
      <c r="M405" s="122">
        <f t="shared" si="221"/>
        <v>178.4024840082065</v>
      </c>
      <c r="N405" s="122">
        <f t="shared" si="221"/>
        <v>228.32772902141579</v>
      </c>
      <c r="O405" s="122">
        <f t="shared" si="221"/>
        <v>235.67079923272649</v>
      </c>
      <c r="P405" s="122">
        <f t="shared" si="221"/>
        <v>208.00369370083587</v>
      </c>
      <c r="Q405" s="122">
        <f t="shared" si="221"/>
        <v>277.83272866062504</v>
      </c>
      <c r="R405" s="122">
        <f t="shared" ref="R405:V405" si="222">SUM(R406:R407)</f>
        <v>0</v>
      </c>
      <c r="S405" s="122">
        <f t="shared" si="222"/>
        <v>367.85140248925649</v>
      </c>
      <c r="T405" s="122">
        <f t="shared" si="222"/>
        <v>0</v>
      </c>
      <c r="U405" s="122">
        <f t="shared" si="222"/>
        <v>0</v>
      </c>
      <c r="V405" s="122">
        <f t="shared" si="222"/>
        <v>341.54343091934464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117.57200363231776</v>
      </c>
      <c r="D406" s="98">
        <v>164.32106456050579</v>
      </c>
      <c r="E406" s="98">
        <v>205.96337858940311</v>
      </c>
      <c r="F406" s="98">
        <v>0</v>
      </c>
      <c r="G406" s="98">
        <v>183.40863384313238</v>
      </c>
      <c r="H406" s="98">
        <v>199.5340218569936</v>
      </c>
      <c r="I406" s="98">
        <v>183.76642680029448</v>
      </c>
      <c r="J406" s="98">
        <v>169.97457615954215</v>
      </c>
      <c r="K406" s="98">
        <v>185.04246352149551</v>
      </c>
      <c r="L406" s="98">
        <v>186.78916611320327</v>
      </c>
      <c r="M406" s="98">
        <v>178.4024840082065</v>
      </c>
      <c r="N406" s="98">
        <v>228.32772902141579</v>
      </c>
      <c r="O406" s="98">
        <v>235.67079923272649</v>
      </c>
      <c r="P406" s="98">
        <v>208.00369370083587</v>
      </c>
      <c r="Q406" s="98">
        <v>277.83272866062504</v>
      </c>
      <c r="R406" s="98">
        <v>0</v>
      </c>
      <c r="S406" s="98">
        <v>367.85140248925649</v>
      </c>
      <c r="T406" s="98">
        <v>0</v>
      </c>
      <c r="U406" s="98">
        <v>0</v>
      </c>
      <c r="V406" s="98">
        <v>341.54343091934464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203.73233109474936</v>
      </c>
      <c r="D419" s="122">
        <v>151.63789129105575</v>
      </c>
      <c r="E419" s="122">
        <v>145.96865611642266</v>
      </c>
      <c r="F419" s="122">
        <v>0</v>
      </c>
      <c r="G419" s="122">
        <v>202.86136504424675</v>
      </c>
      <c r="H419" s="122">
        <v>187.60797082947406</v>
      </c>
      <c r="I419" s="122">
        <v>193.31920338532581</v>
      </c>
      <c r="J419" s="122">
        <v>212.81024166410472</v>
      </c>
      <c r="K419" s="122">
        <v>193.36506899974114</v>
      </c>
      <c r="L419" s="122">
        <v>147.54548461389513</v>
      </c>
      <c r="M419" s="122">
        <v>154.62726402152043</v>
      </c>
      <c r="N419" s="122">
        <v>189.60634047103915</v>
      </c>
      <c r="O419" s="122">
        <v>175.96634157443259</v>
      </c>
      <c r="P419" s="122">
        <v>145.1373907628261</v>
      </c>
      <c r="Q419" s="122">
        <v>174.2508726201234</v>
      </c>
      <c r="R419" s="122">
        <v>0</v>
      </c>
      <c r="S419" s="122">
        <v>213.46176080834027</v>
      </c>
      <c r="T419" s="122">
        <v>0</v>
      </c>
      <c r="U419" s="122">
        <v>0</v>
      </c>
      <c r="V419" s="122">
        <v>132.94518247867305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252.69337194528993</v>
      </c>
      <c r="D420" s="98">
        <v>243.51838971440588</v>
      </c>
      <c r="E420" s="98">
        <v>222.65265057389817</v>
      </c>
      <c r="F420" s="98">
        <v>0</v>
      </c>
      <c r="G420" s="98">
        <v>252.88197560310212</v>
      </c>
      <c r="H420" s="98">
        <v>220.36491811716002</v>
      </c>
      <c r="I420" s="98">
        <v>205.65872700566575</v>
      </c>
      <c r="J420" s="98">
        <v>236.20312319054065</v>
      </c>
      <c r="K420" s="98">
        <v>253.64486783771713</v>
      </c>
      <c r="L420" s="98">
        <v>239.06424740705</v>
      </c>
      <c r="M420" s="98">
        <v>223.36372884464623</v>
      </c>
      <c r="N420" s="98">
        <v>224.2459603647867</v>
      </c>
      <c r="O420" s="98">
        <v>243.98451710299864</v>
      </c>
      <c r="P420" s="98">
        <v>228.28902088736189</v>
      </c>
      <c r="Q420" s="98">
        <v>241.15076121534935</v>
      </c>
      <c r="R420" s="98">
        <v>0</v>
      </c>
      <c r="S420" s="98">
        <v>213.46176080834027</v>
      </c>
      <c r="T420" s="98">
        <v>0</v>
      </c>
      <c r="U420" s="98">
        <v>0</v>
      </c>
      <c r="V420" s="98">
        <v>179.32140892472177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25.777594161667686</v>
      </c>
      <c r="D423" s="118">
        <f t="shared" si="225"/>
        <v>27.949514313793301</v>
      </c>
      <c r="E423" s="118">
        <f t="shared" si="225"/>
        <v>29.145461649554626</v>
      </c>
      <c r="F423" s="118">
        <f t="shared" si="225"/>
        <v>0</v>
      </c>
      <c r="G423" s="118">
        <f t="shared" si="225"/>
        <v>31.54817266600492</v>
      </c>
      <c r="H423" s="118">
        <f t="shared" si="225"/>
        <v>31.579000393594818</v>
      </c>
      <c r="I423" s="118">
        <f t="shared" si="225"/>
        <v>29.827849482178518</v>
      </c>
      <c r="J423" s="118">
        <f t="shared" si="225"/>
        <v>29.882343247516019</v>
      </c>
      <c r="K423" s="118">
        <f t="shared" si="225"/>
        <v>24.864708361066576</v>
      </c>
      <c r="L423" s="118">
        <f t="shared" si="225"/>
        <v>25.171556379453708</v>
      </c>
      <c r="M423" s="118">
        <f t="shared" si="225"/>
        <v>27.06454068768948</v>
      </c>
      <c r="N423" s="118">
        <f t="shared" si="225"/>
        <v>26.336242779629167</v>
      </c>
      <c r="O423" s="118">
        <f t="shared" si="225"/>
        <v>30.103462939539579</v>
      </c>
      <c r="P423" s="118">
        <f t="shared" si="225"/>
        <v>26.251031899533189</v>
      </c>
      <c r="Q423" s="118">
        <f t="shared" si="225"/>
        <v>29.794289399085017</v>
      </c>
      <c r="R423" s="118">
        <f t="shared" ref="R423:V423" si="226">R424+R427+R429+R438</f>
        <v>0</v>
      </c>
      <c r="S423" s="118">
        <f t="shared" si="226"/>
        <v>32.859838190923703</v>
      </c>
      <c r="T423" s="118">
        <f t="shared" si="226"/>
        <v>0</v>
      </c>
      <c r="U423" s="118">
        <f t="shared" si="226"/>
        <v>0</v>
      </c>
      <c r="V423" s="118">
        <f t="shared" si="226"/>
        <v>30.69037660773105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4.7355100437978841</v>
      </c>
      <c r="D424" s="123">
        <f t="shared" si="228"/>
        <v>6.5906373090866666</v>
      </c>
      <c r="E424" s="123">
        <f t="shared" si="228"/>
        <v>8.1983466457804717</v>
      </c>
      <c r="F424" s="123">
        <f t="shared" si="228"/>
        <v>0</v>
      </c>
      <c r="G424" s="123">
        <f t="shared" si="228"/>
        <v>7.2338183715034052</v>
      </c>
      <c r="H424" s="123">
        <f t="shared" si="228"/>
        <v>7.8431858877786098</v>
      </c>
      <c r="I424" s="123">
        <f t="shared" si="228"/>
        <v>7.1660668624981847</v>
      </c>
      <c r="J424" s="123">
        <f t="shared" si="228"/>
        <v>6.6106356006270444</v>
      </c>
      <c r="K424" s="123">
        <f t="shared" si="228"/>
        <v>7.1772771272237037</v>
      </c>
      <c r="L424" s="123">
        <f t="shared" si="228"/>
        <v>7.2211173532249138</v>
      </c>
      <c r="M424" s="123">
        <f t="shared" si="228"/>
        <v>6.8677373215781339</v>
      </c>
      <c r="N424" s="123">
        <f t="shared" si="228"/>
        <v>8.7309632824275507</v>
      </c>
      <c r="O424" s="123">
        <f t="shared" si="228"/>
        <v>8.9945913126102948</v>
      </c>
      <c r="P424" s="123">
        <f t="shared" si="228"/>
        <v>7.8938932863240971</v>
      </c>
      <c r="Q424" s="123">
        <f t="shared" si="228"/>
        <v>10.481812326733166</v>
      </c>
      <c r="R424" s="123">
        <f t="shared" ref="R424:V424" si="229">SUM(R425:R426)</f>
        <v>0</v>
      </c>
      <c r="S424" s="123">
        <f t="shared" si="229"/>
        <v>13.713075668103411</v>
      </c>
      <c r="T424" s="123">
        <f t="shared" si="229"/>
        <v>0</v>
      </c>
      <c r="U424" s="123">
        <f t="shared" si="229"/>
        <v>0</v>
      </c>
      <c r="V424" s="123">
        <f t="shared" si="229"/>
        <v>12.468564306606131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4.6939566529452996</v>
      </c>
      <c r="D425" s="99">
        <v>6.5247092082802425</v>
      </c>
      <c r="E425" s="99">
        <v>8.1283488113352025</v>
      </c>
      <c r="F425" s="99">
        <v>0</v>
      </c>
      <c r="G425" s="99">
        <v>7.1550773301748354</v>
      </c>
      <c r="H425" s="99">
        <v>7.7627114542593958</v>
      </c>
      <c r="I425" s="99">
        <v>7.0937809111859229</v>
      </c>
      <c r="J425" s="99">
        <v>6.5406956376724947</v>
      </c>
      <c r="K425" s="99">
        <v>7.1011534439420787</v>
      </c>
      <c r="L425" s="99">
        <v>7.1387405612428205</v>
      </c>
      <c r="M425" s="99">
        <v>6.7899666464831236</v>
      </c>
      <c r="N425" s="99">
        <v>8.655219208242583</v>
      </c>
      <c r="O425" s="99">
        <v>8.8955127986494045</v>
      </c>
      <c r="P425" s="99">
        <v>7.8048084729875624</v>
      </c>
      <c r="Q425" s="99">
        <v>10.357146554557431</v>
      </c>
      <c r="R425" s="99">
        <v>0</v>
      </c>
      <c r="S425" s="99">
        <v>13.534050138761286</v>
      </c>
      <c r="T425" s="99">
        <v>0</v>
      </c>
      <c r="U425" s="99">
        <v>0</v>
      </c>
      <c r="V425" s="99">
        <v>12.298364690776808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4.1553390852584193E-2</v>
      </c>
      <c r="D426" s="99">
        <v>6.5928100806423875E-2</v>
      </c>
      <c r="E426" s="99">
        <v>6.9997834445268442E-2</v>
      </c>
      <c r="F426" s="99">
        <v>0</v>
      </c>
      <c r="G426" s="99">
        <v>7.8741041328570058E-2</v>
      </c>
      <c r="H426" s="99">
        <v>8.0474433519213823E-2</v>
      </c>
      <c r="I426" s="99">
        <v>7.2285951312261537E-2</v>
      </c>
      <c r="J426" s="99">
        <v>6.9939962954549906E-2</v>
      </c>
      <c r="K426" s="99">
        <v>7.6123683281624735E-2</v>
      </c>
      <c r="L426" s="99">
        <v>8.2376791982093231E-2</v>
      </c>
      <c r="M426" s="99">
        <v>7.7770675095010289E-2</v>
      </c>
      <c r="N426" s="99">
        <v>7.5744074184967175E-2</v>
      </c>
      <c r="O426" s="99">
        <v>9.9078513960890013E-2</v>
      </c>
      <c r="P426" s="99">
        <v>8.9084813336535118E-2</v>
      </c>
      <c r="Q426" s="99">
        <v>0.12466577217573474</v>
      </c>
      <c r="R426" s="99">
        <v>0</v>
      </c>
      <c r="S426" s="99">
        <v>0.17902552934212576</v>
      </c>
      <c r="T426" s="99">
        <v>0</v>
      </c>
      <c r="U426" s="99">
        <v>0</v>
      </c>
      <c r="V426" s="99">
        <v>0.17019961582932433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1.1359654115796833</v>
      </c>
      <c r="D427" s="123">
        <f t="shared" si="231"/>
        <v>0.46493621806513641</v>
      </c>
      <c r="E427" s="123">
        <f t="shared" si="231"/>
        <v>0.24233235449089954</v>
      </c>
      <c r="F427" s="123">
        <f t="shared" si="231"/>
        <v>0</v>
      </c>
      <c r="G427" s="123">
        <f t="shared" si="231"/>
        <v>0.10992915971785862</v>
      </c>
      <c r="H427" s="123">
        <f t="shared" si="231"/>
        <v>0.18113442128592883</v>
      </c>
      <c r="I427" s="123">
        <f t="shared" si="231"/>
        <v>0.54199778352749184</v>
      </c>
      <c r="J427" s="123">
        <f t="shared" si="231"/>
        <v>0.51602201205028508</v>
      </c>
      <c r="K427" s="123">
        <f t="shared" si="231"/>
        <v>0.75926670852118328</v>
      </c>
      <c r="L427" s="123">
        <f t="shared" si="231"/>
        <v>1.0956067220371322</v>
      </c>
      <c r="M427" s="123">
        <f t="shared" si="231"/>
        <v>0.5683163421778612</v>
      </c>
      <c r="N427" s="123">
        <f t="shared" si="231"/>
        <v>1.0406338523060477</v>
      </c>
      <c r="O427" s="123">
        <f t="shared" si="231"/>
        <v>0.55347213151740726</v>
      </c>
      <c r="P427" s="123">
        <f t="shared" si="231"/>
        <v>0.22542825949253187</v>
      </c>
      <c r="Q427" s="123">
        <f t="shared" si="231"/>
        <v>0.43028654119437654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0.76068040379596458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1.1359654115796833</v>
      </c>
      <c r="D428" s="99">
        <f>RES_hhdet_in_fecs!D29</f>
        <v>0.46493621806513641</v>
      </c>
      <c r="E428" s="99">
        <f>RES_hhdet_in_fecs!E29</f>
        <v>0.24233235449089954</v>
      </c>
      <c r="F428" s="99">
        <f>RES_hhdet_in_fecs!F29</f>
        <v>0</v>
      </c>
      <c r="G428" s="99">
        <f>RES_hhdet_in_fecs!G29</f>
        <v>0.10992915971785862</v>
      </c>
      <c r="H428" s="99">
        <f>RES_hhdet_in_fecs!H29</f>
        <v>0.18113442128592883</v>
      </c>
      <c r="I428" s="99">
        <f>RES_hhdet_in_fecs!I29</f>
        <v>0.54199778352749184</v>
      </c>
      <c r="J428" s="99">
        <f>RES_hhdet_in_fecs!J29</f>
        <v>0.51602201205028508</v>
      </c>
      <c r="K428" s="99">
        <f>RES_hhdet_in_fecs!K29</f>
        <v>0.75926670852118328</v>
      </c>
      <c r="L428" s="99">
        <f>RES_hhdet_in_fecs!L29</f>
        <v>1.0956067220371322</v>
      </c>
      <c r="M428" s="99">
        <f>RES_hhdet_in_fecs!M29</f>
        <v>0.5683163421778612</v>
      </c>
      <c r="N428" s="99">
        <f>RES_hhdet_in_fecs!N29</f>
        <v>1.0406338523060477</v>
      </c>
      <c r="O428" s="99">
        <f>RES_hhdet_in_fecs!O29</f>
        <v>0.55347213151740726</v>
      </c>
      <c r="P428" s="99">
        <f>RES_hhdet_in_fecs!P29</f>
        <v>0.22542825949253187</v>
      </c>
      <c r="Q428" s="99">
        <f>RES_hhdet_in_fecs!Q29</f>
        <v>0.43028654119437654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0.76068040379596458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10.641480031901688</v>
      </c>
      <c r="D429" s="123">
        <v>11.947903943744324</v>
      </c>
      <c r="E429" s="123">
        <v>12.18599334450297</v>
      </c>
      <c r="F429" s="123">
        <v>0</v>
      </c>
      <c r="G429" s="123">
        <v>14.771807358015359</v>
      </c>
      <c r="H429" s="123">
        <v>15.171305277728269</v>
      </c>
      <c r="I429" s="123">
        <v>14.264971717979053</v>
      </c>
      <c r="J429" s="123">
        <v>13.954522340079301</v>
      </c>
      <c r="K429" s="123">
        <v>8.1548801646496933</v>
      </c>
      <c r="L429" s="123">
        <v>8.0852961633402156</v>
      </c>
      <c r="M429" s="123">
        <v>11.295353311743856</v>
      </c>
      <c r="N429" s="123">
        <v>8.6363893236303362</v>
      </c>
      <c r="O429" s="123">
        <v>11.97072073216561</v>
      </c>
      <c r="P429" s="123">
        <v>10.345318670860079</v>
      </c>
      <c r="Q429" s="123">
        <v>10.422774112413046</v>
      </c>
      <c r="R429" s="123">
        <v>0</v>
      </c>
      <c r="S429" s="123">
        <v>11.293041824901454</v>
      </c>
      <c r="T429" s="123">
        <v>0</v>
      </c>
      <c r="U429" s="123">
        <v>0</v>
      </c>
      <c r="V429" s="123">
        <v>11.415122937864114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10.641480031901688</v>
      </c>
      <c r="D434" s="102">
        <v>12.91393279275664</v>
      </c>
      <c r="E434" s="102">
        <v>12.489342450812865</v>
      </c>
      <c r="F434" s="102">
        <v>0</v>
      </c>
      <c r="G434" s="102">
        <v>15.216592813540331</v>
      </c>
      <c r="H434" s="102">
        <v>15.569687407602476</v>
      </c>
      <c r="I434" s="102">
        <v>15.111503718777861</v>
      </c>
      <c r="J434" s="102">
        <v>14.801206069967034</v>
      </c>
      <c r="K434" s="102">
        <v>9.981291216630428</v>
      </c>
      <c r="L434" s="102">
        <v>13.179878568426885</v>
      </c>
      <c r="M434" s="102">
        <v>13.04730455046788</v>
      </c>
      <c r="N434" s="102">
        <v>11.194595904262718</v>
      </c>
      <c r="O434" s="102">
        <v>12.025777506458121</v>
      </c>
      <c r="P434" s="102">
        <v>11.528808848125113</v>
      </c>
      <c r="Q434" s="102">
        <v>11.702291835225267</v>
      </c>
      <c r="R434" s="102">
        <v>0</v>
      </c>
      <c r="S434" s="102">
        <v>11.293041824901454</v>
      </c>
      <c r="T434" s="102">
        <v>0</v>
      </c>
      <c r="U434" s="102">
        <v>0</v>
      </c>
      <c r="V434" s="102">
        <v>12.113658550985059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7.952317165876825</v>
      </c>
      <c r="E435" s="105">
        <v>7.7079827275473889</v>
      </c>
      <c r="F435" s="105">
        <v>0</v>
      </c>
      <c r="G435" s="105">
        <v>9.4343818917156597</v>
      </c>
      <c r="H435" s="105">
        <v>9.6736318854642338</v>
      </c>
      <c r="I435" s="105">
        <v>9.4136921749397366</v>
      </c>
      <c r="J435" s="105">
        <v>9.2558090282698959</v>
      </c>
      <c r="K435" s="105">
        <v>7.5115200111139071</v>
      </c>
      <c r="L435" s="105">
        <v>7.9351283413562186</v>
      </c>
      <c r="M435" s="105">
        <v>8.3140068954137814</v>
      </c>
      <c r="N435" s="105">
        <v>7.2184287548134201</v>
      </c>
      <c r="O435" s="105">
        <v>7.5963289270677228</v>
      </c>
      <c r="P435" s="105">
        <v>7.2940454176270073</v>
      </c>
      <c r="Q435" s="105">
        <v>7.6548378140845719</v>
      </c>
      <c r="R435" s="105">
        <v>0</v>
      </c>
      <c r="S435" s="105">
        <v>0</v>
      </c>
      <c r="T435" s="105">
        <v>0</v>
      </c>
      <c r="U435" s="105">
        <v>0</v>
      </c>
      <c r="V435" s="105">
        <v>8.7374030875671522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2.2545254104563099</v>
      </c>
      <c r="E436" s="99">
        <v>2.1782188011773567</v>
      </c>
      <c r="F436" s="99">
        <v>0</v>
      </c>
      <c r="G436" s="99">
        <v>2.65532598699847</v>
      </c>
      <c r="H436" s="99">
        <v>2.7117658623539547</v>
      </c>
      <c r="I436" s="99">
        <v>2.6239641967539957</v>
      </c>
      <c r="J436" s="99">
        <v>2.5771993569649343</v>
      </c>
      <c r="K436" s="99">
        <v>4.4910325013868615</v>
      </c>
      <c r="L436" s="99">
        <v>1.3819386410222452</v>
      </c>
      <c r="M436" s="99">
        <v>2.2903050322689458</v>
      </c>
      <c r="N436" s="99">
        <v>1.9690864773257408</v>
      </c>
      <c r="O436" s="99">
        <v>1.5445882038403345</v>
      </c>
      <c r="P436" s="99">
        <v>1.1344161899626668</v>
      </c>
      <c r="Q436" s="99">
        <v>1.3640592604304778</v>
      </c>
      <c r="R436" s="99">
        <v>0</v>
      </c>
      <c r="S436" s="99">
        <v>0</v>
      </c>
      <c r="T436" s="99">
        <v>0</v>
      </c>
      <c r="U436" s="99">
        <v>0</v>
      </c>
      <c r="V436" s="99">
        <v>1.7940022302233829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5.697791755420516</v>
      </c>
      <c r="E437" s="99">
        <v>5.5297639263700304</v>
      </c>
      <c r="F437" s="99">
        <v>0</v>
      </c>
      <c r="G437" s="99">
        <v>6.7790559047171897</v>
      </c>
      <c r="H437" s="99">
        <v>6.9618660231102796</v>
      </c>
      <c r="I437" s="99">
        <v>6.7897279781857414</v>
      </c>
      <c r="J437" s="99">
        <v>6.6786096713049599</v>
      </c>
      <c r="K437" s="99">
        <v>3.0204875097270456</v>
      </c>
      <c r="L437" s="99">
        <v>6.5531897003339736</v>
      </c>
      <c r="M437" s="99">
        <v>6.0237018631448356</v>
      </c>
      <c r="N437" s="99">
        <v>5.2493422774876786</v>
      </c>
      <c r="O437" s="99">
        <v>6.0517407232273888</v>
      </c>
      <c r="P437" s="99">
        <v>6.1596292276643396</v>
      </c>
      <c r="Q437" s="99">
        <v>6.2907785536540937</v>
      </c>
      <c r="R437" s="99">
        <v>0</v>
      </c>
      <c r="S437" s="99">
        <v>0</v>
      </c>
      <c r="T437" s="99">
        <v>0</v>
      </c>
      <c r="U437" s="99">
        <v>0</v>
      </c>
      <c r="V437" s="99">
        <v>6.9434008573437689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9.264638674388431</v>
      </c>
      <c r="D438" s="123">
        <v>8.9460368428971755</v>
      </c>
      <c r="E438" s="123">
        <v>8.5187893047802863</v>
      </c>
      <c r="F438" s="123">
        <v>0</v>
      </c>
      <c r="G438" s="123">
        <v>9.4326177767682964</v>
      </c>
      <c r="H438" s="123">
        <v>8.3833748068020117</v>
      </c>
      <c r="I438" s="123">
        <v>7.8548131181737864</v>
      </c>
      <c r="J438" s="123">
        <v>8.8011632947593892</v>
      </c>
      <c r="K438" s="123">
        <v>8.7732843606719939</v>
      </c>
      <c r="L438" s="123">
        <v>8.7695361408514465</v>
      </c>
      <c r="M438" s="123">
        <v>8.3331337121896283</v>
      </c>
      <c r="N438" s="123">
        <v>7.9282563212652297</v>
      </c>
      <c r="O438" s="123">
        <v>8.5846787632462664</v>
      </c>
      <c r="P438" s="123">
        <v>7.7863916828564834</v>
      </c>
      <c r="Q438" s="123">
        <v>8.4594164187444267</v>
      </c>
      <c r="R438" s="123">
        <v>0</v>
      </c>
      <c r="S438" s="123">
        <v>7.8537206979188356</v>
      </c>
      <c r="T438" s="123">
        <v>0</v>
      </c>
      <c r="U438" s="123">
        <v>0</v>
      </c>
      <c r="V438" s="123">
        <v>6.0460089594648387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10.088555929583011</v>
      </c>
      <c r="D439" s="99">
        <v>9.6694035180748639</v>
      </c>
      <c r="E439" s="99">
        <v>8.786991260426392</v>
      </c>
      <c r="F439" s="99">
        <v>0</v>
      </c>
      <c r="G439" s="99">
        <v>9.8653485004153936</v>
      </c>
      <c r="H439" s="99">
        <v>8.5731208044862797</v>
      </c>
      <c r="I439" s="99">
        <v>7.9388709747130521</v>
      </c>
      <c r="J439" s="99">
        <v>9.0891989400042856</v>
      </c>
      <c r="K439" s="99">
        <v>9.7338259149084703</v>
      </c>
      <c r="L439" s="99">
        <v>9.1365986326712516</v>
      </c>
      <c r="M439" s="99">
        <v>8.5011835867682404</v>
      </c>
      <c r="N439" s="99">
        <v>8.5004916040577037</v>
      </c>
      <c r="O439" s="99">
        <v>9.2093182593180192</v>
      </c>
      <c r="P439" s="99">
        <v>8.5659636750217807</v>
      </c>
      <c r="Q439" s="99">
        <v>8.9897032206790062</v>
      </c>
      <c r="R439" s="99">
        <v>0</v>
      </c>
      <c r="S439" s="99">
        <v>7.8537206979188356</v>
      </c>
      <c r="T439" s="99">
        <v>0</v>
      </c>
      <c r="U439" s="99">
        <v>0</v>
      </c>
      <c r="V439" s="99">
        <v>6.4570414306722306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5.8362274291620952</v>
      </c>
      <c r="D440" s="110">
        <v>7.7522057347031561</v>
      </c>
      <c r="E440" s="110">
        <v>8.0082645295591899</v>
      </c>
      <c r="F440" s="110">
        <v>0</v>
      </c>
      <c r="G440" s="110">
        <v>7.6776542864217392</v>
      </c>
      <c r="H440" s="110">
        <v>7.2966477291557563</v>
      </c>
      <c r="I440" s="110">
        <v>6.5379066990586168</v>
      </c>
      <c r="J440" s="110">
        <v>6.1808390220454159</v>
      </c>
      <c r="K440" s="110">
        <v>5.6920666477316058</v>
      </c>
      <c r="L440" s="110">
        <v>8.1777622620727008</v>
      </c>
      <c r="M440" s="110">
        <v>7.9550943062918122</v>
      </c>
      <c r="N440" s="110">
        <v>4.7960210891380051</v>
      </c>
      <c r="O440" s="110">
        <v>6.9687058843430236</v>
      </c>
      <c r="P440" s="110">
        <v>6.4256842056225079</v>
      </c>
      <c r="Q440" s="110">
        <v>7.0782042834729619</v>
      </c>
      <c r="R440" s="110">
        <v>0</v>
      </c>
      <c r="S440" s="110">
        <v>0</v>
      </c>
      <c r="T440" s="110">
        <v>0</v>
      </c>
      <c r="U440" s="110">
        <v>0</v>
      </c>
      <c r="V440" s="110">
        <v>4.8677158753369802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16.299595100145893</v>
      </c>
      <c r="D442" s="118">
        <f t="shared" si="232"/>
        <v>16.846609215872917</v>
      </c>
      <c r="E442" s="118">
        <f t="shared" si="232"/>
        <v>16.572170630637608</v>
      </c>
      <c r="F442" s="118">
        <f t="shared" si="232"/>
        <v>0</v>
      </c>
      <c r="G442" s="118">
        <f t="shared" si="232"/>
        <v>17.742238804378669</v>
      </c>
      <c r="H442" s="118">
        <f t="shared" si="232"/>
        <v>17.831874218155033</v>
      </c>
      <c r="I442" s="118">
        <f t="shared" si="232"/>
        <v>18.04984162169545</v>
      </c>
      <c r="J442" s="118">
        <f t="shared" si="232"/>
        <v>18.263053224248022</v>
      </c>
      <c r="K442" s="118">
        <f t="shared" si="232"/>
        <v>16.956505410840407</v>
      </c>
      <c r="L442" s="118">
        <f t="shared" si="232"/>
        <v>20.394827527638654</v>
      </c>
      <c r="M442" s="118">
        <f t="shared" si="232"/>
        <v>18.171851400332486</v>
      </c>
      <c r="N442" s="118">
        <f t="shared" si="232"/>
        <v>19.61271213291667</v>
      </c>
      <c r="O442" s="118">
        <f t="shared" si="232"/>
        <v>19.508988048881811</v>
      </c>
      <c r="P442" s="118">
        <f t="shared" si="232"/>
        <v>17.406450198411441</v>
      </c>
      <c r="Q442" s="118">
        <f t="shared" si="232"/>
        <v>20.667410659986047</v>
      </c>
      <c r="R442" s="118">
        <f t="shared" ref="R442:V442" si="233">R443+R446+R448+R457</f>
        <v>0</v>
      </c>
      <c r="S442" s="118">
        <f t="shared" si="233"/>
        <v>20.394020565584697</v>
      </c>
      <c r="T442" s="118">
        <f t="shared" si="233"/>
        <v>0</v>
      </c>
      <c r="U442" s="118">
        <f t="shared" si="233"/>
        <v>0</v>
      </c>
      <c r="V442" s="118">
        <f t="shared" si="233"/>
        <v>23.498487977268091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2.1204740613445958</v>
      </c>
      <c r="D443" s="123">
        <f t="shared" si="235"/>
        <v>2.989655223196606</v>
      </c>
      <c r="E443" s="123">
        <f t="shared" si="235"/>
        <v>3.7561121616693542</v>
      </c>
      <c r="F443" s="123">
        <f t="shared" si="235"/>
        <v>0</v>
      </c>
      <c r="G443" s="123">
        <f t="shared" si="235"/>
        <v>3.4013030455655078</v>
      </c>
      <c r="H443" s="123">
        <f t="shared" si="235"/>
        <v>3.7289863109320547</v>
      </c>
      <c r="I443" s="123">
        <f t="shared" si="235"/>
        <v>3.4475818607702502</v>
      </c>
      <c r="J443" s="123">
        <f t="shared" si="235"/>
        <v>3.2222533197560641</v>
      </c>
      <c r="K443" s="123">
        <f t="shared" si="235"/>
        <v>3.5455665829829903</v>
      </c>
      <c r="L443" s="123">
        <f t="shared" si="235"/>
        <v>3.6210398749181403</v>
      </c>
      <c r="M443" s="123">
        <f t="shared" si="235"/>
        <v>3.5208314283091711</v>
      </c>
      <c r="N443" s="123">
        <f t="shared" si="235"/>
        <v>4.6095022353331272</v>
      </c>
      <c r="O443" s="123">
        <f t="shared" si="235"/>
        <v>4.9607407447492067</v>
      </c>
      <c r="P443" s="123">
        <f t="shared" si="235"/>
        <v>4.5577734511455006</v>
      </c>
      <c r="Q443" s="123">
        <f t="shared" si="235"/>
        <v>6.2777640125154468</v>
      </c>
      <c r="R443" s="123">
        <f t="shared" ref="R443:V443" si="236">SUM(R444:R445)</f>
        <v>0</v>
      </c>
      <c r="S443" s="123">
        <f t="shared" si="236"/>
        <v>8.4633139421193704</v>
      </c>
      <c r="T443" s="123">
        <f t="shared" si="236"/>
        <v>0</v>
      </c>
      <c r="U443" s="123">
        <f t="shared" si="236"/>
        <v>0</v>
      </c>
      <c r="V443" s="123">
        <f t="shared" si="236"/>
        <v>7.8641602756936502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2.0789206704920118</v>
      </c>
      <c r="D444" s="99">
        <v>2.923727122390182</v>
      </c>
      <c r="E444" s="99">
        <v>3.6861143272240859</v>
      </c>
      <c r="F444" s="99">
        <v>0</v>
      </c>
      <c r="G444" s="99">
        <v>3.3225620042369379</v>
      </c>
      <c r="H444" s="99">
        <v>3.6485118774128407</v>
      </c>
      <c r="I444" s="99">
        <v>3.3752959094579889</v>
      </c>
      <c r="J444" s="99">
        <v>3.152313356801514</v>
      </c>
      <c r="K444" s="99">
        <v>3.4694428997013658</v>
      </c>
      <c r="L444" s="99">
        <v>3.538663082936047</v>
      </c>
      <c r="M444" s="99">
        <v>3.4430607532141608</v>
      </c>
      <c r="N444" s="99">
        <v>4.5337581611481603</v>
      </c>
      <c r="O444" s="99">
        <v>4.8616622307883164</v>
      </c>
      <c r="P444" s="99">
        <v>4.4686886378089659</v>
      </c>
      <c r="Q444" s="99">
        <v>6.1530982403397116</v>
      </c>
      <c r="R444" s="99">
        <v>0</v>
      </c>
      <c r="S444" s="99">
        <v>8.2842884127772454</v>
      </c>
      <c r="T444" s="99">
        <v>0</v>
      </c>
      <c r="U444" s="99">
        <v>0</v>
      </c>
      <c r="V444" s="99">
        <v>7.6939606598643255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4.1553390852584193E-2</v>
      </c>
      <c r="D445" s="99">
        <v>6.5928100806423875E-2</v>
      </c>
      <c r="E445" s="99">
        <v>6.9997834445268442E-2</v>
      </c>
      <c r="F445" s="99">
        <v>0</v>
      </c>
      <c r="G445" s="99">
        <v>7.8741041328570058E-2</v>
      </c>
      <c r="H445" s="99">
        <v>8.0474433519213823E-2</v>
      </c>
      <c r="I445" s="99">
        <v>7.2285951312261537E-2</v>
      </c>
      <c r="J445" s="99">
        <v>6.9939962954549906E-2</v>
      </c>
      <c r="K445" s="99">
        <v>7.6123683281624735E-2</v>
      </c>
      <c r="L445" s="99">
        <v>8.2376791982093231E-2</v>
      </c>
      <c r="M445" s="99">
        <v>7.7770675095010289E-2</v>
      </c>
      <c r="N445" s="99">
        <v>7.5744074184967175E-2</v>
      </c>
      <c r="O445" s="99">
        <v>9.9078513960890013E-2</v>
      </c>
      <c r="P445" s="99">
        <v>8.9084813336535118E-2</v>
      </c>
      <c r="Q445" s="99">
        <v>0.12466577217573474</v>
      </c>
      <c r="R445" s="99">
        <v>0</v>
      </c>
      <c r="S445" s="99">
        <v>0.17902552934212576</v>
      </c>
      <c r="T445" s="99">
        <v>0</v>
      </c>
      <c r="U445" s="99">
        <v>0</v>
      </c>
      <c r="V445" s="99">
        <v>0.17019961582932433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2.894419459361639</v>
      </c>
      <c r="D446" s="123">
        <f t="shared" si="238"/>
        <v>1.2268468915064312</v>
      </c>
      <c r="E446" s="123">
        <f t="shared" si="238"/>
        <v>0.66167903880751522</v>
      </c>
      <c r="F446" s="123">
        <f t="shared" si="238"/>
        <v>0</v>
      </c>
      <c r="G446" s="123">
        <f t="shared" si="238"/>
        <v>0.3204399534317845</v>
      </c>
      <c r="H446" s="123">
        <f t="shared" si="238"/>
        <v>0.5449302426253998</v>
      </c>
      <c r="I446" s="123">
        <f t="shared" si="238"/>
        <v>1.6817381780695808</v>
      </c>
      <c r="J446" s="123">
        <f t="shared" si="238"/>
        <v>1.6507549137727042</v>
      </c>
      <c r="K446" s="123">
        <f t="shared" si="238"/>
        <v>2.503704537916255</v>
      </c>
      <c r="L446" s="123">
        <f t="shared" si="238"/>
        <v>3.7235260692625491</v>
      </c>
      <c r="M446" s="123">
        <f t="shared" si="238"/>
        <v>2.0000831154853831</v>
      </c>
      <c r="N446" s="123">
        <f t="shared" si="238"/>
        <v>3.814210361805725</v>
      </c>
      <c r="O446" s="123">
        <f t="shared" si="238"/>
        <v>2.1251015860488152</v>
      </c>
      <c r="P446" s="123">
        <f t="shared" si="238"/>
        <v>0.90816318132769025</v>
      </c>
      <c r="Q446" s="123">
        <f t="shared" si="238"/>
        <v>1.8033579679390976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3.4736395744321626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2.894419459361639</v>
      </c>
      <c r="D447" s="99">
        <f>RES_hhdet_in_tess!D29</f>
        <v>1.2268468915064312</v>
      </c>
      <c r="E447" s="99">
        <f>RES_hhdet_in_tess!E29</f>
        <v>0.66167903880751522</v>
      </c>
      <c r="F447" s="99">
        <f>RES_hhdet_in_tess!F29</f>
        <v>0</v>
      </c>
      <c r="G447" s="99">
        <f>RES_hhdet_in_tess!G29</f>
        <v>0.3204399534317845</v>
      </c>
      <c r="H447" s="99">
        <f>RES_hhdet_in_tess!H29</f>
        <v>0.5449302426253998</v>
      </c>
      <c r="I447" s="99">
        <f>RES_hhdet_in_tess!I29</f>
        <v>1.6817381780695808</v>
      </c>
      <c r="J447" s="99">
        <f>RES_hhdet_in_tess!J29</f>
        <v>1.6507549137727042</v>
      </c>
      <c r="K447" s="99">
        <f>RES_hhdet_in_tess!K29</f>
        <v>2.503704537916255</v>
      </c>
      <c r="L447" s="99">
        <f>RES_hhdet_in_tess!L29</f>
        <v>3.7235260692625491</v>
      </c>
      <c r="M447" s="99">
        <f>RES_hhdet_in_tess!M29</f>
        <v>2.0000831154853831</v>
      </c>
      <c r="N447" s="99">
        <f>RES_hhdet_in_tess!N29</f>
        <v>3.814210361805725</v>
      </c>
      <c r="O447" s="99">
        <f>RES_hhdet_in_tess!O29</f>
        <v>2.1251015860488152</v>
      </c>
      <c r="P447" s="99">
        <f>RES_hhdet_in_tess!P29</f>
        <v>0.90816318132769025</v>
      </c>
      <c r="Q447" s="99">
        <f>RES_hhdet_in_tess!Q29</f>
        <v>1.8033579679390976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3.4736395744321626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5.6629217080977634</v>
      </c>
      <c r="D448" s="123">
        <v>6.8951372615086584</v>
      </c>
      <c r="E448" s="123">
        <v>6.6897667418138917</v>
      </c>
      <c r="F448" s="123">
        <v>0</v>
      </c>
      <c r="G448" s="123">
        <v>8.2070872171076825</v>
      </c>
      <c r="H448" s="123">
        <v>8.4288643343871943</v>
      </c>
      <c r="I448" s="123">
        <v>8.2138090951859564</v>
      </c>
      <c r="J448" s="123">
        <v>8.0811504758503183</v>
      </c>
      <c r="K448" s="123">
        <v>5.4824085555526469</v>
      </c>
      <c r="L448" s="123">
        <v>7.3144461674487049</v>
      </c>
      <c r="M448" s="123">
        <v>7.2826546842052764</v>
      </c>
      <c r="N448" s="123">
        <v>6.3563619797331574</v>
      </c>
      <c r="O448" s="123">
        <v>6.9770134254284919</v>
      </c>
      <c r="P448" s="123">
        <v>6.8792419610021112</v>
      </c>
      <c r="Q448" s="123">
        <v>7.180975026986685</v>
      </c>
      <c r="R448" s="123">
        <v>0</v>
      </c>
      <c r="S448" s="123">
        <v>7.2350420202924166</v>
      </c>
      <c r="T448" s="123">
        <v>0</v>
      </c>
      <c r="U448" s="123">
        <v>0</v>
      </c>
      <c r="V448" s="123">
        <v>8.1635564197480051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5.6629217080977634</v>
      </c>
      <c r="D453" s="102">
        <v>6.8936494569265756</v>
      </c>
      <c r="E453" s="102">
        <v>6.6893158939187067</v>
      </c>
      <c r="F453" s="102">
        <v>0</v>
      </c>
      <c r="G453" s="102">
        <v>8.2067486505416021</v>
      </c>
      <c r="H453" s="102">
        <v>8.4287889509882348</v>
      </c>
      <c r="I453" s="102">
        <v>8.2134422241179035</v>
      </c>
      <c r="J453" s="102">
        <v>8.0803544117722019</v>
      </c>
      <c r="K453" s="102">
        <v>5.4763483306996354</v>
      </c>
      <c r="L453" s="102">
        <v>7.272169396606551</v>
      </c>
      <c r="M453" s="102">
        <v>7.2723024663749563</v>
      </c>
      <c r="N453" s="102">
        <v>6.3412423407803775</v>
      </c>
      <c r="O453" s="102">
        <v>6.9773796775015287</v>
      </c>
      <c r="P453" s="102">
        <v>6.8951974509063882</v>
      </c>
      <c r="Q453" s="102">
        <v>7.2042914286433213</v>
      </c>
      <c r="R453" s="102">
        <v>0</v>
      </c>
      <c r="S453" s="102">
        <v>7.2350420202924166</v>
      </c>
      <c r="T453" s="102">
        <v>0</v>
      </c>
      <c r="U453" s="102">
        <v>0</v>
      </c>
      <c r="V453" s="102">
        <v>8.1663577943598789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6.9012909621173852</v>
      </c>
      <c r="E454" s="105">
        <v>6.6964221155047126</v>
      </c>
      <c r="F454" s="105">
        <v>0</v>
      </c>
      <c r="G454" s="105">
        <v>8.2111500159006532</v>
      </c>
      <c r="H454" s="105">
        <v>8.4299046252928367</v>
      </c>
      <c r="I454" s="105">
        <v>8.2159115486144199</v>
      </c>
      <c r="J454" s="105">
        <v>8.0855682728964382</v>
      </c>
      <c r="K454" s="105">
        <v>5.484543292520903</v>
      </c>
      <c r="L454" s="105">
        <v>7.3156923168075902</v>
      </c>
      <c r="M454" s="105">
        <v>7.3002713546052878</v>
      </c>
      <c r="N454" s="105">
        <v>6.3647424803589079</v>
      </c>
      <c r="O454" s="105">
        <v>6.9479138261969497</v>
      </c>
      <c r="P454" s="105">
        <v>6.8381055320545885</v>
      </c>
      <c r="Q454" s="105">
        <v>7.1305354642192684</v>
      </c>
      <c r="R454" s="105">
        <v>0</v>
      </c>
      <c r="S454" s="105">
        <v>0</v>
      </c>
      <c r="T454" s="105">
        <v>0</v>
      </c>
      <c r="U454" s="105">
        <v>0</v>
      </c>
      <c r="V454" s="105">
        <v>8.1528178170691525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1.2034992066968702</v>
      </c>
      <c r="E455" s="99">
        <v>1.1666581891346817</v>
      </c>
      <c r="F455" s="99">
        <v>0</v>
      </c>
      <c r="G455" s="99">
        <v>1.4320941111834651</v>
      </c>
      <c r="H455" s="99">
        <v>1.4680386021825569</v>
      </c>
      <c r="I455" s="99">
        <v>1.4261835704286803</v>
      </c>
      <c r="J455" s="99">
        <v>1.4069586015914761</v>
      </c>
      <c r="K455" s="99">
        <v>2.4640557827938578</v>
      </c>
      <c r="L455" s="99">
        <v>0.76250261647361461</v>
      </c>
      <c r="M455" s="99">
        <v>1.2765694914604524</v>
      </c>
      <c r="N455" s="99">
        <v>1.1154002028712293</v>
      </c>
      <c r="O455" s="99">
        <v>0.8961731029695621</v>
      </c>
      <c r="P455" s="99">
        <v>0.67847630439024764</v>
      </c>
      <c r="Q455" s="99">
        <v>0.83975691056517443</v>
      </c>
      <c r="R455" s="99">
        <v>0</v>
      </c>
      <c r="S455" s="99">
        <v>0</v>
      </c>
      <c r="T455" s="99">
        <v>0</v>
      </c>
      <c r="U455" s="99">
        <v>0</v>
      </c>
      <c r="V455" s="99">
        <v>1.2094169597253825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5.697791755420516</v>
      </c>
      <c r="E456" s="99">
        <v>5.5297639263700304</v>
      </c>
      <c r="F456" s="99">
        <v>0</v>
      </c>
      <c r="G456" s="99">
        <v>6.7790559047171897</v>
      </c>
      <c r="H456" s="99">
        <v>6.9618660231102796</v>
      </c>
      <c r="I456" s="99">
        <v>6.7897279781857414</v>
      </c>
      <c r="J456" s="99">
        <v>6.6786096713049599</v>
      </c>
      <c r="K456" s="99">
        <v>3.0204875097270456</v>
      </c>
      <c r="L456" s="99">
        <v>6.5531897003339736</v>
      </c>
      <c r="M456" s="99">
        <v>6.0237018631448356</v>
      </c>
      <c r="N456" s="99">
        <v>5.2493422774876786</v>
      </c>
      <c r="O456" s="99">
        <v>6.0517407232273888</v>
      </c>
      <c r="P456" s="99">
        <v>6.1596292276643396</v>
      </c>
      <c r="Q456" s="99">
        <v>6.2907785536540937</v>
      </c>
      <c r="R456" s="99">
        <v>0</v>
      </c>
      <c r="S456" s="99">
        <v>0</v>
      </c>
      <c r="T456" s="99">
        <v>0</v>
      </c>
      <c r="U456" s="99">
        <v>0</v>
      </c>
      <c r="V456" s="99">
        <v>6.9434008573437689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5.6217798713418947</v>
      </c>
      <c r="D457" s="123">
        <v>5.7349698396612236</v>
      </c>
      <c r="E457" s="123">
        <v>5.4646126883468478</v>
      </c>
      <c r="F457" s="123">
        <v>0</v>
      </c>
      <c r="G457" s="123">
        <v>5.8134085882736937</v>
      </c>
      <c r="H457" s="123">
        <v>5.1290933302103854</v>
      </c>
      <c r="I457" s="123">
        <v>4.7067124876696607</v>
      </c>
      <c r="J457" s="123">
        <v>5.3088945148689355</v>
      </c>
      <c r="K457" s="123">
        <v>5.4248257343885147</v>
      </c>
      <c r="L457" s="123">
        <v>5.7358154160092587</v>
      </c>
      <c r="M457" s="123">
        <v>5.3682821723326555</v>
      </c>
      <c r="N457" s="123">
        <v>4.8326375560446593</v>
      </c>
      <c r="O457" s="123">
        <v>5.4461322926552995</v>
      </c>
      <c r="P457" s="123">
        <v>5.0612716049361364</v>
      </c>
      <c r="Q457" s="123">
        <v>5.4053136525448195</v>
      </c>
      <c r="R457" s="123">
        <v>0</v>
      </c>
      <c r="S457" s="123">
        <v>4.6956646031729079</v>
      </c>
      <c r="T457" s="123">
        <v>0</v>
      </c>
      <c r="U457" s="123">
        <v>0</v>
      </c>
      <c r="V457" s="123">
        <v>3.9971317073942725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5.9213917115567369</v>
      </c>
      <c r="D458" s="99">
        <v>5.6817750667607916</v>
      </c>
      <c r="E458" s="99">
        <v>5.1690016352715702</v>
      </c>
      <c r="F458" s="99">
        <v>0</v>
      </c>
      <c r="G458" s="99">
        <v>5.8161197536125817</v>
      </c>
      <c r="H458" s="99">
        <v>5.0597312789169298</v>
      </c>
      <c r="I458" s="99">
        <v>4.6903727893063083</v>
      </c>
      <c r="J458" s="99">
        <v>5.3755318440775843</v>
      </c>
      <c r="K458" s="99">
        <v>5.7624762194646229</v>
      </c>
      <c r="L458" s="99">
        <v>5.4140368605877223</v>
      </c>
      <c r="M458" s="99">
        <v>5.04007635985639</v>
      </c>
      <c r="N458" s="99">
        <v>5.0396661057235121</v>
      </c>
      <c r="O458" s="99">
        <v>5.4599064677801676</v>
      </c>
      <c r="P458" s="99">
        <v>5.078482375685085</v>
      </c>
      <c r="Q458" s="99">
        <v>5.3297038256167601</v>
      </c>
      <c r="R458" s="99">
        <v>0</v>
      </c>
      <c r="S458" s="99">
        <v>4.6956646031729079</v>
      </c>
      <c r="T458" s="99">
        <v>0</v>
      </c>
      <c r="U458" s="99">
        <v>0</v>
      </c>
      <c r="V458" s="99">
        <v>3.9310421032694634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4.3750617140034684</v>
      </c>
      <c r="D459" s="110">
        <v>5.8227615182953745</v>
      </c>
      <c r="E459" s="110">
        <v>6.0273109209550553</v>
      </c>
      <c r="F459" s="110">
        <v>0</v>
      </c>
      <c r="G459" s="110">
        <v>5.8024133066215349</v>
      </c>
      <c r="H459" s="110">
        <v>5.5263487148910819</v>
      </c>
      <c r="I459" s="110">
        <v>4.9627010953621884</v>
      </c>
      <c r="J459" s="110">
        <v>4.7026799227624787</v>
      </c>
      <c r="K459" s="110">
        <v>4.3417131394041135</v>
      </c>
      <c r="L459" s="110">
        <v>6.254583059375836</v>
      </c>
      <c r="M459" s="110">
        <v>6.1066030468459918</v>
      </c>
      <c r="N459" s="110">
        <v>3.6994286525393671</v>
      </c>
      <c r="O459" s="110">
        <v>5.4104978289830026</v>
      </c>
      <c r="P459" s="110">
        <v>5.0312309869016065</v>
      </c>
      <c r="Q459" s="110">
        <v>5.6022508761713938</v>
      </c>
      <c r="R459" s="110">
        <v>0</v>
      </c>
      <c r="S459" s="110">
        <v>0</v>
      </c>
      <c r="T459" s="110">
        <v>0</v>
      </c>
      <c r="U459" s="110">
        <v>0</v>
      </c>
      <c r="V459" s="110">
        <v>4.1865885725520586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2.9139600946372992</v>
      </c>
      <c r="D461" s="118">
        <f t="shared" si="239"/>
        <v>2.8499054443994396</v>
      </c>
      <c r="E461" s="118">
        <f t="shared" si="239"/>
        <v>3.1550263106472727</v>
      </c>
      <c r="F461" s="118">
        <f t="shared" si="239"/>
        <v>0</v>
      </c>
      <c r="G461" s="118">
        <f t="shared" si="239"/>
        <v>3.4230827209474421</v>
      </c>
      <c r="H461" s="118">
        <f t="shared" si="239"/>
        <v>3.4213588539856117</v>
      </c>
      <c r="I461" s="118">
        <f t="shared" si="239"/>
        <v>3.306613566563863</v>
      </c>
      <c r="J461" s="118">
        <f t="shared" si="239"/>
        <v>3.3460046307420606</v>
      </c>
      <c r="K461" s="118">
        <f t="shared" si="239"/>
        <v>3.2987479114590932</v>
      </c>
      <c r="L461" s="118">
        <f t="shared" si="239"/>
        <v>2.9025730946738966</v>
      </c>
      <c r="M461" s="118">
        <f t="shared" si="239"/>
        <v>2.8792649647026884</v>
      </c>
      <c r="N461" s="118">
        <f t="shared" si="239"/>
        <v>3.5988110910263837</v>
      </c>
      <c r="O461" s="118">
        <f t="shared" si="239"/>
        <v>3.5294873298721674</v>
      </c>
      <c r="P461" s="118">
        <f t="shared" si="239"/>
        <v>3.010033362976325</v>
      </c>
      <c r="Q461" s="118">
        <f t="shared" si="239"/>
        <v>3.8283120575542839</v>
      </c>
      <c r="R461" s="118">
        <f t="shared" ref="R461:V461" si="240">R462+R465+R467+R476</f>
        <v>0</v>
      </c>
      <c r="S461" s="118">
        <f t="shared" si="240"/>
        <v>4.8584460232602575</v>
      </c>
      <c r="T461" s="118">
        <f t="shared" si="240"/>
        <v>0</v>
      </c>
      <c r="U461" s="118">
        <f t="shared" si="240"/>
        <v>0</v>
      </c>
      <c r="V461" s="118">
        <f t="shared" si="240"/>
        <v>3.8811380033264231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1.0662791932830542</v>
      </c>
      <c r="D462" s="123">
        <f t="shared" si="242"/>
        <v>1.4821529437529404</v>
      </c>
      <c r="E462" s="123">
        <f t="shared" si="242"/>
        <v>1.8464357159829048</v>
      </c>
      <c r="F462" s="123">
        <f t="shared" si="242"/>
        <v>0</v>
      </c>
      <c r="G462" s="123">
        <f t="shared" si="242"/>
        <v>1.6253473663225158</v>
      </c>
      <c r="H462" s="123">
        <f t="shared" si="242"/>
        <v>1.7633775339495645</v>
      </c>
      <c r="I462" s="123">
        <f t="shared" si="242"/>
        <v>1.6114232717849946</v>
      </c>
      <c r="J462" s="123">
        <f t="shared" si="242"/>
        <v>1.4857844210536841</v>
      </c>
      <c r="K462" s="123">
        <f t="shared" si="242"/>
        <v>1.6130980163258826</v>
      </c>
      <c r="L462" s="123">
        <f t="shared" si="242"/>
        <v>1.6216363058919192</v>
      </c>
      <c r="M462" s="123">
        <f t="shared" si="242"/>
        <v>1.5424088234151068</v>
      </c>
      <c r="N462" s="123">
        <f t="shared" si="242"/>
        <v>1.9661195953443857</v>
      </c>
      <c r="O462" s="123">
        <f t="shared" si="242"/>
        <v>2.0207046873411989</v>
      </c>
      <c r="P462" s="123">
        <f t="shared" si="242"/>
        <v>1.7729402927238549</v>
      </c>
      <c r="Q462" s="123">
        <f t="shared" si="242"/>
        <v>2.3527294113332666</v>
      </c>
      <c r="R462" s="123">
        <f t="shared" ref="R462:V462" si="243">SUM(R463:R464)</f>
        <v>0</v>
      </c>
      <c r="S462" s="123">
        <f t="shared" si="243"/>
        <v>3.0743948295210144</v>
      </c>
      <c r="T462" s="123">
        <f t="shared" si="243"/>
        <v>0</v>
      </c>
      <c r="U462" s="123">
        <f t="shared" si="243"/>
        <v>0</v>
      </c>
      <c r="V462" s="123">
        <f t="shared" si="243"/>
        <v>2.7936965231568598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1.0662791932830542</v>
      </c>
      <c r="D463" s="99">
        <v>1.4821529437529404</v>
      </c>
      <c r="E463" s="99">
        <v>1.8464357159829048</v>
      </c>
      <c r="F463" s="99">
        <v>0</v>
      </c>
      <c r="G463" s="99">
        <v>1.6253473663225158</v>
      </c>
      <c r="H463" s="99">
        <v>1.7633775339495645</v>
      </c>
      <c r="I463" s="99">
        <v>1.6114232717849946</v>
      </c>
      <c r="J463" s="99">
        <v>1.4857844210536841</v>
      </c>
      <c r="K463" s="99">
        <v>1.6130980163258826</v>
      </c>
      <c r="L463" s="99">
        <v>1.6216363058919192</v>
      </c>
      <c r="M463" s="99">
        <v>1.5424088234151068</v>
      </c>
      <c r="N463" s="99">
        <v>1.9661195953443857</v>
      </c>
      <c r="O463" s="99">
        <v>2.0207046873411989</v>
      </c>
      <c r="P463" s="99">
        <v>1.7729402927238549</v>
      </c>
      <c r="Q463" s="99">
        <v>2.3527294113332666</v>
      </c>
      <c r="R463" s="99">
        <v>0</v>
      </c>
      <c r="S463" s="99">
        <v>3.0743948295210144</v>
      </c>
      <c r="T463" s="99">
        <v>0</v>
      </c>
      <c r="U463" s="99">
        <v>0</v>
      </c>
      <c r="V463" s="99">
        <v>2.7936965231568598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1.847680901354245</v>
      </c>
      <c r="D476" s="123">
        <v>1.3677525006464994</v>
      </c>
      <c r="E476" s="123">
        <v>1.3085905946643677</v>
      </c>
      <c r="F476" s="123">
        <v>0</v>
      </c>
      <c r="G476" s="123">
        <v>1.7977353546249266</v>
      </c>
      <c r="H476" s="123">
        <v>1.6579813200360474</v>
      </c>
      <c r="I476" s="123">
        <v>1.6951902947788682</v>
      </c>
      <c r="J476" s="123">
        <v>1.8602202096883764</v>
      </c>
      <c r="K476" s="123">
        <v>1.6856498951332106</v>
      </c>
      <c r="L476" s="123">
        <v>1.2809367887819771</v>
      </c>
      <c r="M476" s="123">
        <v>1.3368561412875815</v>
      </c>
      <c r="N476" s="123">
        <v>1.632691495681998</v>
      </c>
      <c r="O476" s="123">
        <v>1.5087826425309683</v>
      </c>
      <c r="P476" s="123">
        <v>1.2370930702524701</v>
      </c>
      <c r="Q476" s="123">
        <v>1.4755826462210173</v>
      </c>
      <c r="R476" s="123">
        <v>0</v>
      </c>
      <c r="S476" s="123">
        <v>1.7840511937392431</v>
      </c>
      <c r="T476" s="123">
        <v>0</v>
      </c>
      <c r="U476" s="123">
        <v>0</v>
      </c>
      <c r="V476" s="123">
        <v>1.0874414801695633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2.2917163649640768</v>
      </c>
      <c r="D477" s="99">
        <v>2.196501703165886</v>
      </c>
      <c r="E477" s="99">
        <v>1.9960529347184595</v>
      </c>
      <c r="F477" s="99">
        <v>0</v>
      </c>
      <c r="G477" s="99">
        <v>2.2410125653543607</v>
      </c>
      <c r="H477" s="99">
        <v>1.9474701219471036</v>
      </c>
      <c r="I477" s="99">
        <v>1.8033939306158173</v>
      </c>
      <c r="J477" s="99">
        <v>2.0647024312113738</v>
      </c>
      <c r="K477" s="99">
        <v>2.2111358948306084</v>
      </c>
      <c r="L477" s="99">
        <v>2.0754697453976023</v>
      </c>
      <c r="M477" s="99">
        <v>1.9311288635702737</v>
      </c>
      <c r="N477" s="99">
        <v>1.9309716727777477</v>
      </c>
      <c r="O477" s="99">
        <v>2.0919887357866811</v>
      </c>
      <c r="P477" s="99">
        <v>1.9458443084179478</v>
      </c>
      <c r="Q477" s="99">
        <v>2.0421009836094437</v>
      </c>
      <c r="R477" s="99">
        <v>0</v>
      </c>
      <c r="S477" s="99">
        <v>1.7840511937392431</v>
      </c>
      <c r="T477" s="99">
        <v>0</v>
      </c>
      <c r="U477" s="99">
        <v>0</v>
      </c>
      <c r="V477" s="99">
        <v>1.466781531391504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5510</v>
      </c>
      <c r="C5" s="120">
        <v>5127</v>
      </c>
      <c r="D5" s="120">
        <v>4169</v>
      </c>
      <c r="E5" s="120">
        <v>3519</v>
      </c>
      <c r="F5" s="120">
        <v>3236</v>
      </c>
      <c r="G5" s="120">
        <v>3113</v>
      </c>
      <c r="H5" s="120">
        <v>3006</v>
      </c>
      <c r="I5" s="120">
        <v>3026</v>
      </c>
      <c r="J5" s="120">
        <v>3087</v>
      </c>
      <c r="K5" s="120">
        <v>3129</v>
      </c>
      <c r="L5" s="120">
        <v>2845</v>
      </c>
      <c r="M5" s="120">
        <v>2699</v>
      </c>
      <c r="N5" s="120">
        <v>2518</v>
      </c>
      <c r="O5" s="120">
        <v>2469</v>
      </c>
      <c r="P5" s="120">
        <v>2401</v>
      </c>
      <c r="Q5" s="120">
        <v>2203</v>
      </c>
      <c r="R5" s="120">
        <v>1982</v>
      </c>
      <c r="S5" s="120">
        <v>1442</v>
      </c>
      <c r="T5" s="120">
        <v>814</v>
      </c>
      <c r="U5" s="120">
        <v>411</v>
      </c>
      <c r="V5" s="120">
        <v>191</v>
      </c>
      <c r="W5" s="120">
        <v>157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5510</v>
      </c>
      <c r="C7" s="52">
        <v>5127</v>
      </c>
      <c r="D7" s="52">
        <v>4169</v>
      </c>
      <c r="E7" s="52">
        <v>3519</v>
      </c>
      <c r="F7" s="52">
        <v>3236</v>
      </c>
      <c r="G7" s="52">
        <v>3113</v>
      </c>
      <c r="H7" s="52">
        <v>3006</v>
      </c>
      <c r="I7" s="52">
        <v>3026</v>
      </c>
      <c r="J7" s="52">
        <v>3087</v>
      </c>
      <c r="K7" s="52">
        <v>3129</v>
      </c>
      <c r="L7" s="52">
        <v>2845</v>
      </c>
      <c r="M7" s="52">
        <v>2699</v>
      </c>
      <c r="N7" s="52">
        <v>2518</v>
      </c>
      <c r="O7" s="52">
        <v>2469</v>
      </c>
      <c r="P7" s="52">
        <v>2401</v>
      </c>
      <c r="Q7" s="52">
        <v>2203</v>
      </c>
      <c r="R7" s="52">
        <v>1982</v>
      </c>
      <c r="S7" s="52">
        <v>1442</v>
      </c>
      <c r="T7" s="52">
        <v>814</v>
      </c>
      <c r="U7" s="52">
        <v>411</v>
      </c>
      <c r="V7" s="52">
        <v>191</v>
      </c>
      <c r="W7" s="52">
        <v>157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605</v>
      </c>
      <c r="C9" s="52">
        <v>796</v>
      </c>
      <c r="D9" s="52">
        <v>833</v>
      </c>
      <c r="E9" s="52">
        <v>762</v>
      </c>
      <c r="F9" s="52">
        <v>696</v>
      </c>
      <c r="G9" s="52">
        <v>606</v>
      </c>
      <c r="H9" s="52">
        <v>501</v>
      </c>
      <c r="I9" s="52">
        <v>418</v>
      </c>
      <c r="J9" s="52">
        <v>378</v>
      </c>
      <c r="K9" s="52">
        <v>403</v>
      </c>
      <c r="L9" s="52">
        <v>541</v>
      </c>
      <c r="M9" s="52">
        <v>689</v>
      </c>
      <c r="N9" s="52">
        <v>710</v>
      </c>
      <c r="O9" s="52">
        <v>708</v>
      </c>
      <c r="P9" s="52">
        <v>730</v>
      </c>
      <c r="Q9" s="52">
        <v>671</v>
      </c>
      <c r="R9" s="52">
        <v>570</v>
      </c>
      <c r="S9" s="52">
        <v>401</v>
      </c>
      <c r="T9" s="52">
        <v>229</v>
      </c>
      <c r="U9" s="52">
        <v>107</v>
      </c>
      <c r="V9" s="52">
        <v>57</v>
      </c>
      <c r="W9" s="52">
        <v>42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5510</v>
      </c>
      <c r="C13" s="52">
        <v>5127</v>
      </c>
      <c r="D13" s="52">
        <v>4169</v>
      </c>
      <c r="E13" s="52">
        <v>3510</v>
      </c>
      <c r="F13" s="52">
        <v>3213</v>
      </c>
      <c r="G13" s="52">
        <v>3035</v>
      </c>
      <c r="H13" s="52">
        <v>2874</v>
      </c>
      <c r="I13" s="52">
        <v>2826</v>
      </c>
      <c r="J13" s="52">
        <v>2827</v>
      </c>
      <c r="K13" s="52">
        <v>2520</v>
      </c>
      <c r="L13" s="52">
        <v>2094</v>
      </c>
      <c r="M13" s="52">
        <v>1855</v>
      </c>
      <c r="N13" s="52">
        <v>1488</v>
      </c>
      <c r="O13" s="52">
        <v>1557</v>
      </c>
      <c r="P13" s="52">
        <v>1499</v>
      </c>
      <c r="Q13" s="52">
        <v>1362</v>
      </c>
      <c r="R13" s="52">
        <v>1220</v>
      </c>
      <c r="S13" s="52">
        <v>941</v>
      </c>
      <c r="T13" s="52">
        <v>557</v>
      </c>
      <c r="U13" s="52">
        <v>296</v>
      </c>
      <c r="V13" s="52">
        <v>148</v>
      </c>
      <c r="W13" s="52">
        <v>115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9</v>
      </c>
      <c r="F14" s="52">
        <v>23</v>
      </c>
      <c r="G14" s="52">
        <v>78</v>
      </c>
      <c r="H14" s="52">
        <v>132</v>
      </c>
      <c r="I14" s="52">
        <v>200</v>
      </c>
      <c r="J14" s="52">
        <v>260</v>
      </c>
      <c r="K14" s="52">
        <v>609</v>
      </c>
      <c r="L14" s="52">
        <v>751</v>
      </c>
      <c r="M14" s="52">
        <v>844</v>
      </c>
      <c r="N14" s="52">
        <v>1030</v>
      </c>
      <c r="O14" s="52">
        <v>912</v>
      </c>
      <c r="P14" s="52">
        <v>902</v>
      </c>
      <c r="Q14" s="52">
        <v>841</v>
      </c>
      <c r="R14" s="52">
        <v>762</v>
      </c>
      <c r="S14" s="52">
        <v>501</v>
      </c>
      <c r="T14" s="52">
        <v>257</v>
      </c>
      <c r="U14" s="52">
        <v>115</v>
      </c>
      <c r="V14" s="52">
        <v>43</v>
      </c>
      <c r="W14" s="52">
        <v>42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4473</v>
      </c>
      <c r="C16" s="52">
        <v>4159</v>
      </c>
      <c r="D16" s="52">
        <v>3381</v>
      </c>
      <c r="E16" s="52">
        <v>2833</v>
      </c>
      <c r="F16" s="52">
        <v>2566</v>
      </c>
      <c r="G16" s="52">
        <v>2459</v>
      </c>
      <c r="H16" s="52">
        <v>2405</v>
      </c>
      <c r="I16" s="52">
        <v>2488</v>
      </c>
      <c r="J16" s="52">
        <v>2590</v>
      </c>
      <c r="K16" s="52">
        <v>2609</v>
      </c>
      <c r="L16" s="52">
        <v>2350</v>
      </c>
      <c r="M16" s="52">
        <v>2194</v>
      </c>
      <c r="N16" s="52">
        <v>2054</v>
      </c>
      <c r="O16" s="52">
        <v>1951</v>
      </c>
      <c r="P16" s="52">
        <v>1839</v>
      </c>
      <c r="Q16" s="52">
        <v>1637</v>
      </c>
      <c r="R16" s="52">
        <v>1457</v>
      </c>
      <c r="S16" s="52">
        <v>1061</v>
      </c>
      <c r="T16" s="52">
        <v>603</v>
      </c>
      <c r="U16" s="52">
        <v>300</v>
      </c>
      <c r="V16" s="52">
        <v>126</v>
      </c>
      <c r="W16" s="52">
        <v>104</v>
      </c>
      <c r="DA16" s="63" t="s">
        <v>1082</v>
      </c>
    </row>
    <row r="17" spans="1:105" ht="12" customHeight="1" x14ac:dyDescent="0.25">
      <c r="A17" s="109" t="s">
        <v>120</v>
      </c>
      <c r="B17" s="36">
        <v>1037</v>
      </c>
      <c r="C17" s="36">
        <v>968</v>
      </c>
      <c r="D17" s="36">
        <v>788</v>
      </c>
      <c r="E17" s="36">
        <v>686</v>
      </c>
      <c r="F17" s="36">
        <v>670</v>
      </c>
      <c r="G17" s="36">
        <v>654</v>
      </c>
      <c r="H17" s="36">
        <v>601</v>
      </c>
      <c r="I17" s="36">
        <v>538</v>
      </c>
      <c r="J17" s="36">
        <v>497</v>
      </c>
      <c r="K17" s="36">
        <v>520</v>
      </c>
      <c r="L17" s="36">
        <v>495</v>
      </c>
      <c r="M17" s="36">
        <v>505</v>
      </c>
      <c r="N17" s="36">
        <v>464</v>
      </c>
      <c r="O17" s="36">
        <v>518</v>
      </c>
      <c r="P17" s="36">
        <v>562</v>
      </c>
      <c r="Q17" s="36">
        <v>566</v>
      </c>
      <c r="R17" s="36">
        <v>525</v>
      </c>
      <c r="S17" s="36">
        <v>381</v>
      </c>
      <c r="T17" s="36">
        <v>211</v>
      </c>
      <c r="U17" s="36">
        <v>111</v>
      </c>
      <c r="V17" s="36">
        <v>65</v>
      </c>
      <c r="W17" s="36">
        <v>53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430</v>
      </c>
      <c r="D21" s="52">
        <v>958</v>
      </c>
      <c r="E21" s="52">
        <v>650</v>
      </c>
      <c r="F21" s="52">
        <v>283</v>
      </c>
      <c r="G21" s="52">
        <v>123</v>
      </c>
      <c r="H21" s="52">
        <v>154</v>
      </c>
      <c r="I21" s="52">
        <v>430</v>
      </c>
      <c r="J21" s="52">
        <v>431</v>
      </c>
      <c r="K21" s="52">
        <v>431</v>
      </c>
      <c r="L21" s="52">
        <v>434</v>
      </c>
      <c r="M21" s="52">
        <v>439</v>
      </c>
      <c r="N21" s="52">
        <v>444</v>
      </c>
      <c r="O21" s="52">
        <v>374</v>
      </c>
      <c r="P21" s="52">
        <v>69</v>
      </c>
      <c r="Q21" s="52">
        <v>198</v>
      </c>
      <c r="R21" s="52">
        <v>221</v>
      </c>
      <c r="S21" s="52">
        <v>541</v>
      </c>
      <c r="T21" s="52">
        <v>628</v>
      </c>
      <c r="U21" s="52">
        <v>403</v>
      </c>
      <c r="V21" s="52">
        <v>238</v>
      </c>
      <c r="W21" s="52">
        <v>34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95</v>
      </c>
      <c r="D23" s="52">
        <v>95</v>
      </c>
      <c r="E23" s="52">
        <v>98</v>
      </c>
      <c r="F23" s="52">
        <v>107</v>
      </c>
      <c r="G23" s="52">
        <v>120</v>
      </c>
      <c r="H23" s="52">
        <v>139</v>
      </c>
      <c r="I23" s="52">
        <v>108</v>
      </c>
      <c r="J23" s="52">
        <v>105</v>
      </c>
      <c r="K23" s="52">
        <v>140</v>
      </c>
      <c r="L23" s="52">
        <v>64</v>
      </c>
      <c r="M23" s="52">
        <v>35</v>
      </c>
      <c r="N23" s="52">
        <v>86</v>
      </c>
      <c r="O23" s="52">
        <v>107</v>
      </c>
      <c r="P23" s="52">
        <v>44</v>
      </c>
      <c r="Q23" s="52">
        <v>79</v>
      </c>
      <c r="R23" s="52">
        <v>104</v>
      </c>
      <c r="S23" s="52">
        <v>177</v>
      </c>
      <c r="T23" s="52">
        <v>176</v>
      </c>
      <c r="U23" s="52">
        <v>122</v>
      </c>
      <c r="V23" s="52">
        <v>51</v>
      </c>
      <c r="W23" s="52">
        <v>20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861</v>
      </c>
      <c r="D27" s="52">
        <v>958</v>
      </c>
      <c r="E27" s="52">
        <v>785</v>
      </c>
      <c r="F27" s="52">
        <v>877</v>
      </c>
      <c r="G27" s="52">
        <v>896</v>
      </c>
      <c r="H27" s="52">
        <v>926</v>
      </c>
      <c r="I27" s="52">
        <v>468</v>
      </c>
      <c r="J27" s="52">
        <v>426</v>
      </c>
      <c r="K27" s="52">
        <v>436</v>
      </c>
      <c r="L27" s="52">
        <v>431</v>
      </c>
      <c r="M27" s="52">
        <v>457</v>
      </c>
      <c r="N27" s="52">
        <v>495</v>
      </c>
      <c r="O27" s="52">
        <v>463</v>
      </c>
      <c r="P27" s="52">
        <v>213</v>
      </c>
      <c r="Q27" s="52">
        <v>309</v>
      </c>
      <c r="R27" s="52">
        <v>267</v>
      </c>
      <c r="S27" s="52">
        <v>320</v>
      </c>
      <c r="T27" s="52">
        <v>398</v>
      </c>
      <c r="U27" s="52">
        <v>295</v>
      </c>
      <c r="V27" s="52">
        <v>184</v>
      </c>
      <c r="W27" s="52">
        <v>55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3</v>
      </c>
      <c r="J28" s="52">
        <v>17</v>
      </c>
      <c r="K28" s="52">
        <v>19</v>
      </c>
      <c r="L28" s="52">
        <v>27</v>
      </c>
      <c r="M28" s="52">
        <v>36</v>
      </c>
      <c r="N28" s="52">
        <v>54</v>
      </c>
      <c r="O28" s="52">
        <v>123</v>
      </c>
      <c r="P28" s="52">
        <v>65</v>
      </c>
      <c r="Q28" s="52">
        <v>139</v>
      </c>
      <c r="R28" s="52">
        <v>188</v>
      </c>
      <c r="S28" s="52">
        <v>294</v>
      </c>
      <c r="T28" s="52">
        <v>249</v>
      </c>
      <c r="U28" s="52">
        <v>148</v>
      </c>
      <c r="V28" s="52">
        <v>79</v>
      </c>
      <c r="W28" s="52">
        <v>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699</v>
      </c>
      <c r="D30" s="52">
        <v>778</v>
      </c>
      <c r="E30" s="52">
        <v>637</v>
      </c>
      <c r="F30" s="52">
        <v>712</v>
      </c>
      <c r="G30" s="52">
        <v>727</v>
      </c>
      <c r="H30" s="52">
        <v>751</v>
      </c>
      <c r="I30" s="52">
        <v>376</v>
      </c>
      <c r="J30" s="52">
        <v>354</v>
      </c>
      <c r="K30" s="52">
        <v>361</v>
      </c>
      <c r="L30" s="52">
        <v>369</v>
      </c>
      <c r="M30" s="52">
        <v>395</v>
      </c>
      <c r="N30" s="52">
        <v>455</v>
      </c>
      <c r="O30" s="52">
        <v>460</v>
      </c>
      <c r="P30" s="52">
        <v>267</v>
      </c>
      <c r="Q30" s="52">
        <v>387</v>
      </c>
      <c r="R30" s="52">
        <v>362</v>
      </c>
      <c r="S30" s="52">
        <v>464</v>
      </c>
      <c r="T30" s="52">
        <v>473</v>
      </c>
      <c r="U30" s="52">
        <v>329</v>
      </c>
      <c r="V30" s="52">
        <v>205</v>
      </c>
      <c r="W30" s="52">
        <v>42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162</v>
      </c>
      <c r="D31" s="36">
        <v>180</v>
      </c>
      <c r="E31" s="36">
        <v>148</v>
      </c>
      <c r="F31" s="36">
        <v>164</v>
      </c>
      <c r="G31" s="36">
        <v>169</v>
      </c>
      <c r="H31" s="36">
        <v>177</v>
      </c>
      <c r="I31" s="36">
        <v>92</v>
      </c>
      <c r="J31" s="36">
        <v>90</v>
      </c>
      <c r="K31" s="36">
        <v>91</v>
      </c>
      <c r="L31" s="36">
        <v>90</v>
      </c>
      <c r="M31" s="36">
        <v>98</v>
      </c>
      <c r="N31" s="36">
        <v>96</v>
      </c>
      <c r="O31" s="36">
        <v>84</v>
      </c>
      <c r="P31" s="36">
        <v>41</v>
      </c>
      <c r="Q31" s="36">
        <v>64</v>
      </c>
      <c r="R31" s="36">
        <v>87</v>
      </c>
      <c r="S31" s="36">
        <v>151</v>
      </c>
      <c r="T31" s="36">
        <v>173</v>
      </c>
      <c r="U31" s="36">
        <v>108</v>
      </c>
      <c r="V31" s="36">
        <v>56</v>
      </c>
      <c r="W31" s="36">
        <v>17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47</v>
      </c>
      <c r="D35" s="52">
        <v>0</v>
      </c>
      <c r="E35" s="52">
        <v>0</v>
      </c>
      <c r="F35" s="52">
        <v>0</v>
      </c>
      <c r="G35" s="52">
        <v>0</v>
      </c>
      <c r="H35" s="52">
        <v>47</v>
      </c>
      <c r="I35" s="52">
        <v>450</v>
      </c>
      <c r="J35" s="52">
        <v>492</v>
      </c>
      <c r="K35" s="52">
        <v>473</v>
      </c>
      <c r="L35" s="52">
        <v>150</v>
      </c>
      <c r="M35" s="52">
        <v>293</v>
      </c>
      <c r="N35" s="52">
        <v>263</v>
      </c>
      <c r="O35" s="52">
        <v>325</v>
      </c>
      <c r="P35" s="52">
        <v>1</v>
      </c>
      <c r="Q35" s="52">
        <v>0</v>
      </c>
      <c r="R35" s="52">
        <v>0</v>
      </c>
      <c r="S35" s="52">
        <v>1</v>
      </c>
      <c r="T35" s="52">
        <v>0</v>
      </c>
      <c r="U35" s="52">
        <v>0</v>
      </c>
      <c r="V35" s="52">
        <v>18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286</v>
      </c>
      <c r="D37" s="52">
        <v>132</v>
      </c>
      <c r="E37" s="52">
        <v>27</v>
      </c>
      <c r="F37" s="52">
        <v>41</v>
      </c>
      <c r="G37" s="52">
        <v>30</v>
      </c>
      <c r="H37" s="52">
        <v>34</v>
      </c>
      <c r="I37" s="52">
        <v>25</v>
      </c>
      <c r="J37" s="52">
        <v>65</v>
      </c>
      <c r="K37" s="52">
        <v>165</v>
      </c>
      <c r="L37" s="52">
        <v>202</v>
      </c>
      <c r="M37" s="52">
        <v>183</v>
      </c>
      <c r="N37" s="52">
        <v>107</v>
      </c>
      <c r="O37" s="52">
        <v>105</v>
      </c>
      <c r="P37" s="52">
        <v>66</v>
      </c>
      <c r="Q37" s="52">
        <v>20</v>
      </c>
      <c r="R37" s="52">
        <v>3</v>
      </c>
      <c r="S37" s="52">
        <v>8</v>
      </c>
      <c r="T37" s="52">
        <v>4</v>
      </c>
      <c r="U37" s="52">
        <v>0</v>
      </c>
      <c r="V37" s="52">
        <v>1</v>
      </c>
      <c r="W37" s="52">
        <v>5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478</v>
      </c>
      <c r="D41" s="52">
        <v>0</v>
      </c>
      <c r="E41" s="52">
        <v>126</v>
      </c>
      <c r="F41" s="52">
        <v>580</v>
      </c>
      <c r="G41" s="52">
        <v>718</v>
      </c>
      <c r="H41" s="52">
        <v>765</v>
      </c>
      <c r="I41" s="52">
        <v>420</v>
      </c>
      <c r="J41" s="52">
        <v>427</v>
      </c>
      <c r="K41" s="52">
        <v>129</v>
      </c>
      <c r="L41" s="52">
        <v>5</v>
      </c>
      <c r="M41" s="52">
        <v>218</v>
      </c>
      <c r="N41" s="52">
        <v>128</v>
      </c>
      <c r="O41" s="52">
        <v>532</v>
      </c>
      <c r="P41" s="52">
        <v>155</v>
      </c>
      <c r="Q41" s="52">
        <v>172</v>
      </c>
      <c r="R41" s="52">
        <v>125</v>
      </c>
      <c r="S41" s="52">
        <v>41</v>
      </c>
      <c r="T41" s="52">
        <v>14</v>
      </c>
      <c r="U41" s="52">
        <v>34</v>
      </c>
      <c r="V41" s="52">
        <v>36</v>
      </c>
      <c r="W41" s="52">
        <v>22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9</v>
      </c>
      <c r="F42" s="52">
        <v>14</v>
      </c>
      <c r="G42" s="52">
        <v>55</v>
      </c>
      <c r="H42" s="52">
        <v>54</v>
      </c>
      <c r="I42" s="52">
        <v>71</v>
      </c>
      <c r="J42" s="52">
        <v>77</v>
      </c>
      <c r="K42" s="52">
        <v>368</v>
      </c>
      <c r="L42" s="52">
        <v>169</v>
      </c>
      <c r="M42" s="52">
        <v>129</v>
      </c>
      <c r="N42" s="52">
        <v>240</v>
      </c>
      <c r="O42" s="52">
        <v>5</v>
      </c>
      <c r="P42" s="52">
        <v>55</v>
      </c>
      <c r="Q42" s="52">
        <v>78</v>
      </c>
      <c r="R42" s="52">
        <v>109</v>
      </c>
      <c r="S42" s="52">
        <v>33</v>
      </c>
      <c r="T42" s="52">
        <v>5</v>
      </c>
      <c r="U42" s="52">
        <v>6</v>
      </c>
      <c r="V42" s="52">
        <v>7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385</v>
      </c>
      <c r="D44" s="52">
        <v>0</v>
      </c>
      <c r="E44" s="52">
        <v>89</v>
      </c>
      <c r="F44" s="52">
        <v>445</v>
      </c>
      <c r="G44" s="52">
        <v>620</v>
      </c>
      <c r="H44" s="52">
        <v>697</v>
      </c>
      <c r="I44" s="52">
        <v>459</v>
      </c>
      <c r="J44" s="52">
        <v>456</v>
      </c>
      <c r="K44" s="52">
        <v>380</v>
      </c>
      <c r="L44" s="52">
        <v>110</v>
      </c>
      <c r="M44" s="52">
        <v>239</v>
      </c>
      <c r="N44" s="52">
        <v>315</v>
      </c>
      <c r="O44" s="52">
        <v>357</v>
      </c>
      <c r="P44" s="52">
        <v>155</v>
      </c>
      <c r="Q44" s="52">
        <v>185</v>
      </c>
      <c r="R44" s="52">
        <v>182</v>
      </c>
      <c r="S44" s="52">
        <v>68</v>
      </c>
      <c r="T44" s="52">
        <v>15</v>
      </c>
      <c r="U44" s="52">
        <v>26</v>
      </c>
      <c r="V44" s="52">
        <v>31</v>
      </c>
      <c r="W44" s="52">
        <v>20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93</v>
      </c>
      <c r="D45" s="36">
        <v>0</v>
      </c>
      <c r="E45" s="36">
        <v>46</v>
      </c>
      <c r="F45" s="36">
        <v>148</v>
      </c>
      <c r="G45" s="36">
        <v>153</v>
      </c>
      <c r="H45" s="36">
        <v>124</v>
      </c>
      <c r="I45" s="36">
        <v>29</v>
      </c>
      <c r="J45" s="36">
        <v>49</v>
      </c>
      <c r="K45" s="36">
        <v>114</v>
      </c>
      <c r="L45" s="36">
        <v>65</v>
      </c>
      <c r="M45" s="36">
        <v>108</v>
      </c>
      <c r="N45" s="36">
        <v>55</v>
      </c>
      <c r="O45" s="36">
        <v>138</v>
      </c>
      <c r="P45" s="36">
        <v>85</v>
      </c>
      <c r="Q45" s="36">
        <v>68</v>
      </c>
      <c r="R45" s="36">
        <v>46</v>
      </c>
      <c r="S45" s="36">
        <v>7</v>
      </c>
      <c r="T45" s="36">
        <v>3</v>
      </c>
      <c r="U45" s="36">
        <v>8</v>
      </c>
      <c r="V45" s="36">
        <v>10</v>
      </c>
      <c r="W45" s="36">
        <v>5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16</v>
      </c>
      <c r="D49" s="52">
        <v>0</v>
      </c>
      <c r="E49" s="52">
        <v>0</v>
      </c>
      <c r="F49" s="52">
        <v>0</v>
      </c>
      <c r="G49" s="52">
        <v>0</v>
      </c>
      <c r="H49" s="52">
        <v>18</v>
      </c>
      <c r="I49" s="52">
        <v>169</v>
      </c>
      <c r="J49" s="52">
        <v>200</v>
      </c>
      <c r="K49" s="52">
        <v>187</v>
      </c>
      <c r="L49" s="52">
        <v>56</v>
      </c>
      <c r="M49" s="52">
        <v>96</v>
      </c>
      <c r="N49" s="52">
        <v>88</v>
      </c>
      <c r="O49" s="52">
        <v>141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11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</v>
      </c>
      <c r="J51" s="52">
        <v>10</v>
      </c>
      <c r="K51" s="52">
        <v>13</v>
      </c>
      <c r="L51" s="52">
        <v>7</v>
      </c>
      <c r="M51" s="52">
        <v>6</v>
      </c>
      <c r="N51" s="52">
        <v>6</v>
      </c>
      <c r="O51" s="52">
        <v>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16</v>
      </c>
      <c r="D55" s="52">
        <v>0</v>
      </c>
      <c r="E55" s="52">
        <v>0</v>
      </c>
      <c r="F55" s="52">
        <v>0</v>
      </c>
      <c r="G55" s="52">
        <v>0</v>
      </c>
      <c r="H55" s="52">
        <v>17</v>
      </c>
      <c r="I55" s="52">
        <v>144</v>
      </c>
      <c r="J55" s="52">
        <v>169</v>
      </c>
      <c r="K55" s="52">
        <v>49</v>
      </c>
      <c r="L55" s="52">
        <v>2</v>
      </c>
      <c r="M55" s="52">
        <v>60</v>
      </c>
      <c r="N55" s="52">
        <v>31</v>
      </c>
      <c r="O55" s="52">
        <v>139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9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1</v>
      </c>
      <c r="I56" s="52">
        <v>25</v>
      </c>
      <c r="J56" s="52">
        <v>31</v>
      </c>
      <c r="K56" s="52">
        <v>138</v>
      </c>
      <c r="L56" s="52">
        <v>54</v>
      </c>
      <c r="M56" s="52">
        <v>36</v>
      </c>
      <c r="N56" s="52">
        <v>57</v>
      </c>
      <c r="O56" s="52">
        <v>2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2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</v>
      </c>
      <c r="D58" s="52">
        <v>0</v>
      </c>
      <c r="E58" s="52">
        <v>0</v>
      </c>
      <c r="F58" s="52">
        <v>0</v>
      </c>
      <c r="G58" s="52">
        <v>0</v>
      </c>
      <c r="H58" s="52">
        <v>15</v>
      </c>
      <c r="I58" s="52">
        <v>159</v>
      </c>
      <c r="J58" s="52">
        <v>180</v>
      </c>
      <c r="K58" s="52">
        <v>143</v>
      </c>
      <c r="L58" s="52">
        <v>35</v>
      </c>
      <c r="M58" s="52">
        <v>66</v>
      </c>
      <c r="N58" s="52">
        <v>74</v>
      </c>
      <c r="O58" s="52">
        <v>102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8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0</v>
      </c>
      <c r="E59" s="36">
        <v>0</v>
      </c>
      <c r="F59" s="36">
        <v>0</v>
      </c>
      <c r="G59" s="36">
        <v>0</v>
      </c>
      <c r="H59" s="36">
        <v>3</v>
      </c>
      <c r="I59" s="36">
        <v>10</v>
      </c>
      <c r="J59" s="36">
        <v>20</v>
      </c>
      <c r="K59" s="36">
        <v>44</v>
      </c>
      <c r="L59" s="36">
        <v>21</v>
      </c>
      <c r="M59" s="36">
        <v>30</v>
      </c>
      <c r="N59" s="36">
        <v>14</v>
      </c>
      <c r="O59" s="36">
        <v>39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3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31</v>
      </c>
      <c r="D63" s="52">
        <v>0</v>
      </c>
      <c r="E63" s="52">
        <v>0</v>
      </c>
      <c r="F63" s="52">
        <v>0</v>
      </c>
      <c r="G63" s="52">
        <v>0</v>
      </c>
      <c r="H63" s="52">
        <v>29</v>
      </c>
      <c r="I63" s="52">
        <v>281</v>
      </c>
      <c r="J63" s="52">
        <v>292</v>
      </c>
      <c r="K63" s="52">
        <v>286</v>
      </c>
      <c r="L63" s="52">
        <v>94</v>
      </c>
      <c r="M63" s="52">
        <v>197</v>
      </c>
      <c r="N63" s="52">
        <v>175</v>
      </c>
      <c r="O63" s="52">
        <v>184</v>
      </c>
      <c r="P63" s="52">
        <v>1</v>
      </c>
      <c r="Q63" s="52">
        <v>0</v>
      </c>
      <c r="R63" s="52">
        <v>0</v>
      </c>
      <c r="S63" s="52">
        <v>1</v>
      </c>
      <c r="T63" s="52">
        <v>0</v>
      </c>
      <c r="U63" s="52">
        <v>0</v>
      </c>
      <c r="V63" s="52">
        <v>7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285</v>
      </c>
      <c r="D65" s="52">
        <v>132</v>
      </c>
      <c r="E65" s="52">
        <v>27</v>
      </c>
      <c r="F65" s="52">
        <v>41</v>
      </c>
      <c r="G65" s="52">
        <v>30</v>
      </c>
      <c r="H65" s="52">
        <v>34</v>
      </c>
      <c r="I65" s="52">
        <v>18</v>
      </c>
      <c r="J65" s="52">
        <v>55</v>
      </c>
      <c r="K65" s="52">
        <v>152</v>
      </c>
      <c r="L65" s="52">
        <v>195</v>
      </c>
      <c r="M65" s="52">
        <v>177</v>
      </c>
      <c r="N65" s="52">
        <v>101</v>
      </c>
      <c r="O65" s="52">
        <v>97</v>
      </c>
      <c r="P65" s="52">
        <v>66</v>
      </c>
      <c r="Q65" s="52">
        <v>20</v>
      </c>
      <c r="R65" s="52">
        <v>3</v>
      </c>
      <c r="S65" s="52">
        <v>8</v>
      </c>
      <c r="T65" s="52">
        <v>4</v>
      </c>
      <c r="U65" s="52">
        <v>0</v>
      </c>
      <c r="V65" s="52">
        <v>0</v>
      </c>
      <c r="W65" s="52">
        <v>5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462</v>
      </c>
      <c r="D69" s="52">
        <f t="shared" si="6"/>
        <v>0</v>
      </c>
      <c r="E69" s="52">
        <f t="shared" si="6"/>
        <v>126</v>
      </c>
      <c r="F69" s="52">
        <f t="shared" si="6"/>
        <v>580</v>
      </c>
      <c r="G69" s="52">
        <f t="shared" si="6"/>
        <v>718</v>
      </c>
      <c r="H69" s="52">
        <f t="shared" si="6"/>
        <v>748</v>
      </c>
      <c r="I69" s="52">
        <f t="shared" si="6"/>
        <v>276</v>
      </c>
      <c r="J69" s="52">
        <f t="shared" si="6"/>
        <v>258</v>
      </c>
      <c r="K69" s="52">
        <f t="shared" si="6"/>
        <v>80</v>
      </c>
      <c r="L69" s="52">
        <f t="shared" si="6"/>
        <v>3</v>
      </c>
      <c r="M69" s="52">
        <f t="shared" si="6"/>
        <v>158</v>
      </c>
      <c r="N69" s="52">
        <f t="shared" si="6"/>
        <v>97</v>
      </c>
      <c r="O69" s="52">
        <f t="shared" si="6"/>
        <v>393</v>
      </c>
      <c r="P69" s="52">
        <f t="shared" si="6"/>
        <v>155</v>
      </c>
      <c r="Q69" s="52">
        <f t="shared" si="6"/>
        <v>172</v>
      </c>
      <c r="R69" s="52">
        <f t="shared" ref="R69:V69" si="7">R41-R55</f>
        <v>125</v>
      </c>
      <c r="S69" s="52">
        <f t="shared" si="7"/>
        <v>41</v>
      </c>
      <c r="T69" s="52">
        <f t="shared" si="7"/>
        <v>14</v>
      </c>
      <c r="U69" s="52">
        <f t="shared" si="7"/>
        <v>34</v>
      </c>
      <c r="V69" s="52">
        <f t="shared" si="7"/>
        <v>27</v>
      </c>
      <c r="W69" s="52">
        <f t="shared" ref="W69" si="8">W41-W55</f>
        <v>22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9</v>
      </c>
      <c r="F70" s="52">
        <f t="shared" si="9"/>
        <v>14</v>
      </c>
      <c r="G70" s="52">
        <f t="shared" si="9"/>
        <v>55</v>
      </c>
      <c r="H70" s="52">
        <f t="shared" si="9"/>
        <v>53</v>
      </c>
      <c r="I70" s="52">
        <f t="shared" si="9"/>
        <v>46</v>
      </c>
      <c r="J70" s="52">
        <f t="shared" si="9"/>
        <v>46</v>
      </c>
      <c r="K70" s="52">
        <f t="shared" si="9"/>
        <v>230</v>
      </c>
      <c r="L70" s="52">
        <f t="shared" si="9"/>
        <v>115</v>
      </c>
      <c r="M70" s="52">
        <f t="shared" si="9"/>
        <v>93</v>
      </c>
      <c r="N70" s="52">
        <f t="shared" si="9"/>
        <v>183</v>
      </c>
      <c r="O70" s="52">
        <f t="shared" si="9"/>
        <v>3</v>
      </c>
      <c r="P70" s="52">
        <f t="shared" si="9"/>
        <v>55</v>
      </c>
      <c r="Q70" s="52">
        <f t="shared" si="9"/>
        <v>78</v>
      </c>
      <c r="R70" s="52">
        <f t="shared" ref="R70:V70" si="10">R42-R56</f>
        <v>109</v>
      </c>
      <c r="S70" s="52">
        <f t="shared" si="10"/>
        <v>33</v>
      </c>
      <c r="T70" s="52">
        <f t="shared" si="10"/>
        <v>5</v>
      </c>
      <c r="U70" s="52">
        <f t="shared" si="10"/>
        <v>6</v>
      </c>
      <c r="V70" s="52">
        <f t="shared" si="10"/>
        <v>5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372</v>
      </c>
      <c r="D72" s="52">
        <v>0</v>
      </c>
      <c r="E72" s="52">
        <v>89</v>
      </c>
      <c r="F72" s="52">
        <v>445</v>
      </c>
      <c r="G72" s="52">
        <v>620</v>
      </c>
      <c r="H72" s="52">
        <v>682</v>
      </c>
      <c r="I72" s="52">
        <v>300</v>
      </c>
      <c r="J72" s="52">
        <v>276</v>
      </c>
      <c r="K72" s="52">
        <v>237</v>
      </c>
      <c r="L72" s="52">
        <v>75</v>
      </c>
      <c r="M72" s="52">
        <v>173</v>
      </c>
      <c r="N72" s="52">
        <v>241</v>
      </c>
      <c r="O72" s="52">
        <v>255</v>
      </c>
      <c r="P72" s="52">
        <v>155</v>
      </c>
      <c r="Q72" s="52">
        <v>185</v>
      </c>
      <c r="R72" s="52">
        <v>182</v>
      </c>
      <c r="S72" s="52">
        <v>68</v>
      </c>
      <c r="T72" s="52">
        <v>15</v>
      </c>
      <c r="U72" s="52">
        <v>26</v>
      </c>
      <c r="V72" s="52">
        <v>23</v>
      </c>
      <c r="W72" s="52">
        <v>20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90</v>
      </c>
      <c r="D73" s="36">
        <v>0</v>
      </c>
      <c r="E73" s="36">
        <v>46</v>
      </c>
      <c r="F73" s="36">
        <v>148</v>
      </c>
      <c r="G73" s="36">
        <v>153</v>
      </c>
      <c r="H73" s="36">
        <v>121</v>
      </c>
      <c r="I73" s="36">
        <v>19</v>
      </c>
      <c r="J73" s="36">
        <v>29</v>
      </c>
      <c r="K73" s="36">
        <v>70</v>
      </c>
      <c r="L73" s="36">
        <v>44</v>
      </c>
      <c r="M73" s="36">
        <v>78</v>
      </c>
      <c r="N73" s="36">
        <v>41</v>
      </c>
      <c r="O73" s="36">
        <v>99</v>
      </c>
      <c r="P73" s="36">
        <v>85</v>
      </c>
      <c r="Q73" s="36">
        <v>68</v>
      </c>
      <c r="R73" s="36">
        <v>46</v>
      </c>
      <c r="S73" s="36">
        <v>7</v>
      </c>
      <c r="T73" s="36">
        <v>3</v>
      </c>
      <c r="U73" s="36">
        <v>8</v>
      </c>
      <c r="V73" s="36">
        <v>7</v>
      </c>
      <c r="W73" s="36">
        <v>5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</v>
      </c>
      <c r="I79" s="52">
        <f>RES_hhdet_numvin!I45</f>
        <v>23</v>
      </c>
      <c r="J79" s="52">
        <f>RES_hhdet_numvin!J45</f>
        <v>23</v>
      </c>
      <c r="K79" s="52">
        <f>RES_hhdet_numvin!K45</f>
        <v>26</v>
      </c>
      <c r="L79" s="52">
        <f>RES_hhdet_numvin!L45</f>
        <v>10</v>
      </c>
      <c r="M79" s="52">
        <f>RES_hhdet_numvin!M45</f>
        <v>19</v>
      </c>
      <c r="N79" s="52">
        <f>RES_hhdet_numvin!N45</f>
        <v>17</v>
      </c>
      <c r="O79" s="52">
        <f>RES_hhdet_numvin!O45</f>
        <v>21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15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12</v>
      </c>
      <c r="Q82" s="138">
        <f>RES_hhdet_numvin!Q48</f>
        <v>9</v>
      </c>
      <c r="R82" s="138">
        <f>RES_hhdet_numvin!R48</f>
        <v>3</v>
      </c>
      <c r="S82" s="138">
        <f>RES_hhdet_numvin!S48</f>
        <v>8</v>
      </c>
      <c r="T82" s="138">
        <f>RES_hhdet_numvin!T48</f>
        <v>4</v>
      </c>
      <c r="U82" s="138">
        <f>RES_hhdet_numvin!U48</f>
        <v>0</v>
      </c>
      <c r="V82" s="138">
        <f>RES_hhdet_numvin!V48</f>
        <v>1</v>
      </c>
      <c r="W82" s="138">
        <f>RES_hhdet_numvin!W48</f>
        <v>5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</v>
      </c>
      <c r="Q88" s="138">
        <f>RES_hhdet_numvin!Q54</f>
        <v>13</v>
      </c>
      <c r="R88" s="138">
        <f>RES_hhdet_numvin!R54</f>
        <v>14</v>
      </c>
      <c r="S88" s="138">
        <f>RES_hhdet_numvin!S54</f>
        <v>6</v>
      </c>
      <c r="T88" s="138">
        <f>RES_hhdet_numvin!T54</f>
        <v>3</v>
      </c>
      <c r="U88" s="138">
        <f>RES_hhdet_numvin!U54</f>
        <v>11</v>
      </c>
      <c r="V88" s="138">
        <f>RES_hhdet_numvin!V54</f>
        <v>32</v>
      </c>
      <c r="W88" s="138">
        <f>RES_hhdet_numvin!W54</f>
        <v>22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6</v>
      </c>
      <c r="Q89" s="138">
        <f>RES_hhdet_numvin!Q55</f>
        <v>10</v>
      </c>
      <c r="R89" s="138">
        <f>RES_hhdet_numvin!R55</f>
        <v>10</v>
      </c>
      <c r="S89" s="138">
        <f>RES_hhdet_numvin!S55</f>
        <v>4</v>
      </c>
      <c r="T89" s="138">
        <f>RES_hhdet_numvin!T55</f>
        <v>2</v>
      </c>
      <c r="U89" s="138">
        <f>RES_hhdet_numvin!U55</f>
        <v>3</v>
      </c>
      <c r="V89" s="138">
        <f>RES_hhdet_numvin!V55</f>
        <v>7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13</v>
      </c>
      <c r="Q93" s="138">
        <f>RES_hhdet_numvin!Q59</f>
        <v>18</v>
      </c>
      <c r="R93" s="138">
        <f>RES_hhdet_numvin!R59</f>
        <v>13</v>
      </c>
      <c r="S93" s="138">
        <f>RES_hhdet_numvin!S59</f>
        <v>7</v>
      </c>
      <c r="T93" s="138">
        <f>RES_hhdet_numvin!T59</f>
        <v>1</v>
      </c>
      <c r="U93" s="138">
        <f>RES_hhdet_numvin!U59</f>
        <v>6</v>
      </c>
      <c r="V93" s="138">
        <f>RES_hhdet_numvin!V59</f>
        <v>26</v>
      </c>
      <c r="W93" s="138">
        <f>RES_hhdet_numvin!W59</f>
        <v>20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12</v>
      </c>
      <c r="Q94" s="39">
        <f>RES_hhdet_numvin!Q60</f>
        <v>12</v>
      </c>
      <c r="R94" s="39">
        <f>RES_hhdet_numvin!R60</f>
        <v>8</v>
      </c>
      <c r="S94" s="39">
        <f>RES_hhdet_numvin!S60</f>
        <v>0</v>
      </c>
      <c r="T94" s="39">
        <f>RES_hhdet_numvin!T60</f>
        <v>2</v>
      </c>
      <c r="U94" s="39">
        <f>RES_hhdet_numvin!U60</f>
        <v>5</v>
      </c>
      <c r="V94" s="39">
        <f>RES_hhdet_numvin!V60</f>
        <v>9</v>
      </c>
      <c r="W94" s="39">
        <f>RES_hhdet_numvin!W60</f>
        <v>5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1.5741869404052258</v>
      </c>
      <c r="C98" s="117">
        <f t="shared" si="12"/>
        <v>1.3755763222000519</v>
      </c>
      <c r="D98" s="117">
        <f t="shared" si="12"/>
        <v>1.2636443666932138</v>
      </c>
      <c r="E98" s="117">
        <f t="shared" si="12"/>
        <v>1.137676224296241</v>
      </c>
      <c r="F98" s="117">
        <f t="shared" si="12"/>
        <v>1.1038743500553867</v>
      </c>
      <c r="G98" s="117">
        <f t="shared" si="12"/>
        <v>1.0559816515726934</v>
      </c>
      <c r="H98" s="117">
        <f t="shared" si="12"/>
        <v>1.0044317127224882</v>
      </c>
      <c r="I98" s="117">
        <f t="shared" si="12"/>
        <v>0.96203808782567757</v>
      </c>
      <c r="J98" s="117">
        <f t="shared" si="12"/>
        <v>0.98293580512435064</v>
      </c>
      <c r="K98" s="117">
        <f t="shared" si="12"/>
        <v>0.86201538736894034</v>
      </c>
      <c r="L98" s="117">
        <f t="shared" si="12"/>
        <v>0.87737769863347925</v>
      </c>
      <c r="M98" s="117">
        <f t="shared" si="12"/>
        <v>0.84470101331678094</v>
      </c>
      <c r="N98" s="117">
        <f t="shared" si="12"/>
        <v>0.80400597323798761</v>
      </c>
      <c r="O98" s="117">
        <f t="shared" si="12"/>
        <v>0.80791555321725783</v>
      </c>
      <c r="P98" s="117">
        <f t="shared" si="12"/>
        <v>0.77665953308094271</v>
      </c>
      <c r="Q98" s="117">
        <f t="shared" si="12"/>
        <v>0.75407356189882613</v>
      </c>
      <c r="R98" s="117">
        <f t="shared" ref="R98:V98" si="13">R99+R102+R104+R113</f>
        <v>0.68457146486848031</v>
      </c>
      <c r="S98" s="117">
        <f t="shared" si="13"/>
        <v>0.56388690395431462</v>
      </c>
      <c r="T98" s="117">
        <f t="shared" si="13"/>
        <v>0.26207908316765854</v>
      </c>
      <c r="U98" s="117">
        <f t="shared" si="13"/>
        <v>0.1433129237591089</v>
      </c>
      <c r="V98" s="117">
        <f t="shared" si="13"/>
        <v>7.2084539197456082E-2</v>
      </c>
      <c r="W98" s="117">
        <f t="shared" ref="W98" si="14">W99+W102+W104+W113</f>
        <v>6.0300955482224979E-2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0.22851785698646673</v>
      </c>
      <c r="C99" s="122">
        <f t="shared" si="15"/>
        <v>0.22830239398148519</v>
      </c>
      <c r="D99" s="122">
        <f t="shared" si="15"/>
        <v>0.23134481443708454</v>
      </c>
      <c r="E99" s="122">
        <f t="shared" si="15"/>
        <v>0.23098744533594157</v>
      </c>
      <c r="F99" s="122">
        <f t="shared" si="15"/>
        <v>0.23146757413969526</v>
      </c>
      <c r="G99" s="122">
        <f t="shared" si="15"/>
        <v>0.23017375170578119</v>
      </c>
      <c r="H99" s="122">
        <f t="shared" si="15"/>
        <v>0.22663169176482495</v>
      </c>
      <c r="I99" s="122">
        <f t="shared" si="15"/>
        <v>0.22302769221903646</v>
      </c>
      <c r="J99" s="122">
        <f t="shared" si="15"/>
        <v>0.22677569357251512</v>
      </c>
      <c r="K99" s="122">
        <f t="shared" si="15"/>
        <v>0.23021064379183315</v>
      </c>
      <c r="L99" s="122">
        <f t="shared" si="15"/>
        <v>0.22702394238847193</v>
      </c>
      <c r="M99" s="122">
        <f t="shared" si="15"/>
        <v>0.22342871370383194</v>
      </c>
      <c r="N99" s="122">
        <f t="shared" si="15"/>
        <v>0.22644445018892811</v>
      </c>
      <c r="O99" s="122">
        <f t="shared" si="15"/>
        <v>0.23038894937643142</v>
      </c>
      <c r="P99" s="122">
        <f t="shared" si="15"/>
        <v>0.22694577015325429</v>
      </c>
      <c r="Q99" s="122">
        <f t="shared" si="15"/>
        <v>0.23357912709901138</v>
      </c>
      <c r="R99" s="122">
        <f t="shared" ref="R99:V99" si="16">SUM(R100:R101)</f>
        <v>0.22697463339572696</v>
      </c>
      <c r="S99" s="122">
        <f t="shared" si="16"/>
        <v>0.23286716688272394</v>
      </c>
      <c r="T99" s="122">
        <f t="shared" si="16"/>
        <v>5.727745435239822E-2</v>
      </c>
      <c r="U99" s="122">
        <f t="shared" si="16"/>
        <v>4.1626948642341843E-2</v>
      </c>
      <c r="V99" s="122">
        <f t="shared" si="16"/>
        <v>2.6031912362413156E-2</v>
      </c>
      <c r="W99" s="122">
        <f t="shared" ref="W99" si="17">SUM(W100:W101)</f>
        <v>2.7078982795394842E-2</v>
      </c>
      <c r="DA99" s="130" t="s">
        <v>1610</v>
      </c>
    </row>
    <row r="100" spans="1:105" ht="12" customHeight="1" x14ac:dyDescent="0.25">
      <c r="A100" s="97" t="s">
        <v>216</v>
      </c>
      <c r="B100" s="98">
        <v>0.22631996292300194</v>
      </c>
      <c r="C100" s="98">
        <v>0.22631996292300191</v>
      </c>
      <c r="D100" s="98">
        <v>0.22908080451475854</v>
      </c>
      <c r="E100" s="98">
        <v>0.22908080451475854</v>
      </c>
      <c r="F100" s="98">
        <v>0.22908080451475854</v>
      </c>
      <c r="G100" s="98">
        <v>0.22780748643494775</v>
      </c>
      <c r="H100" s="98">
        <v>0.2244558575212903</v>
      </c>
      <c r="I100" s="98">
        <v>0.2208911882856715</v>
      </c>
      <c r="J100" s="98">
        <v>0.2244558575212903</v>
      </c>
      <c r="K100" s="98">
        <v>0.2278074864349478</v>
      </c>
      <c r="L100" s="98">
        <v>0.2244558575212903</v>
      </c>
      <c r="M100" s="98">
        <v>0.22089118828567142</v>
      </c>
      <c r="N100" s="98">
        <v>0.22445585752129027</v>
      </c>
      <c r="O100" s="98">
        <v>0.22780748643494769</v>
      </c>
      <c r="P100" s="98">
        <v>0.22445585752129027</v>
      </c>
      <c r="Q100" s="98">
        <v>0.23097274405163051</v>
      </c>
      <c r="R100" s="98">
        <v>0.22445585752129013</v>
      </c>
      <c r="S100" s="98">
        <v>0.23009458297506311</v>
      </c>
      <c r="T100" s="98">
        <v>5.6491831470335555E-2</v>
      </c>
      <c r="U100" s="98">
        <v>4.1100601891660211E-2</v>
      </c>
      <c r="V100" s="98">
        <v>2.5709372312983092E-2</v>
      </c>
      <c r="W100" s="98">
        <v>2.6741186586415111E-2</v>
      </c>
      <c r="DA100" s="63" t="s">
        <v>1611</v>
      </c>
    </row>
    <row r="101" spans="1:105" ht="12" customHeight="1" x14ac:dyDescent="0.25">
      <c r="A101" s="97" t="s">
        <v>53</v>
      </c>
      <c r="B101" s="98">
        <v>2.1978940634648004E-3</v>
      </c>
      <c r="C101" s="98">
        <v>1.9824310584832688E-3</v>
      </c>
      <c r="D101" s="98">
        <v>2.2640099223260146E-3</v>
      </c>
      <c r="E101" s="98">
        <v>1.9066408211830315E-3</v>
      </c>
      <c r="F101" s="98">
        <v>2.3867696249367382E-3</v>
      </c>
      <c r="G101" s="98">
        <v>2.3662652708334561E-3</v>
      </c>
      <c r="H101" s="98">
        <v>2.175834243534654E-3</v>
      </c>
      <c r="I101" s="98">
        <v>2.1365039333649588E-3</v>
      </c>
      <c r="J101" s="98">
        <v>2.3198360512248174E-3</v>
      </c>
      <c r="K101" s="98">
        <v>2.4031573568853446E-3</v>
      </c>
      <c r="L101" s="98">
        <v>2.5680848671816394E-3</v>
      </c>
      <c r="M101" s="98">
        <v>2.5375254181605185E-3</v>
      </c>
      <c r="N101" s="98">
        <v>1.9885926676378486E-3</v>
      </c>
      <c r="O101" s="98">
        <v>2.5814629414837188E-3</v>
      </c>
      <c r="P101" s="98">
        <v>2.4899126319640279E-3</v>
      </c>
      <c r="Q101" s="98">
        <v>2.6063830473808565E-3</v>
      </c>
      <c r="R101" s="98">
        <v>2.5187758744368177E-3</v>
      </c>
      <c r="S101" s="98">
        <v>2.7725839076608318E-3</v>
      </c>
      <c r="T101" s="98">
        <v>7.85622882062666E-4</v>
      </c>
      <c r="U101" s="98">
        <v>5.2634675068163493E-4</v>
      </c>
      <c r="V101" s="98">
        <v>3.2254004943006379E-4</v>
      </c>
      <c r="W101" s="98">
        <v>3.3779620897973008E-4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0.12017598399257053</v>
      </c>
      <c r="C102" s="122">
        <f t="shared" si="18"/>
        <v>0.15515161468144698</v>
      </c>
      <c r="D102" s="122">
        <f t="shared" si="18"/>
        <v>0.12380868976127024</v>
      </c>
      <c r="E102" s="122">
        <f t="shared" si="18"/>
        <v>0.17179350259141232</v>
      </c>
      <c r="F102" s="122">
        <f t="shared" si="18"/>
        <v>8.1357771062073148E-2</v>
      </c>
      <c r="G102" s="122">
        <f t="shared" si="18"/>
        <v>6.8608228109147587E-2</v>
      </c>
      <c r="H102" s="122">
        <f t="shared" si="18"/>
        <v>7.4380580456390913E-2</v>
      </c>
      <c r="I102" s="122">
        <f t="shared" si="18"/>
        <v>6.2683658651723831E-2</v>
      </c>
      <c r="J102" s="122">
        <f t="shared" si="18"/>
        <v>4.6499364625731412E-2</v>
      </c>
      <c r="K102" s="122">
        <f t="shared" si="18"/>
        <v>4.8924007197860789E-2</v>
      </c>
      <c r="L102" s="122">
        <f t="shared" si="18"/>
        <v>5.182098539777695E-2</v>
      </c>
      <c r="M102" s="122">
        <f t="shared" si="18"/>
        <v>7.0752830911862172E-2</v>
      </c>
      <c r="N102" s="122">
        <f t="shared" si="18"/>
        <v>0.12714970944028092</v>
      </c>
      <c r="O102" s="122">
        <f t="shared" si="18"/>
        <v>8.8603836743993455E-2</v>
      </c>
      <c r="P102" s="122">
        <f t="shared" si="18"/>
        <v>9.4325992087346572E-2</v>
      </c>
      <c r="Q102" s="122">
        <f t="shared" si="18"/>
        <v>8.1330761923408573E-2</v>
      </c>
      <c r="R102" s="122">
        <f t="shared" si="18"/>
        <v>6.6622955308439924E-2</v>
      </c>
      <c r="S102" s="122">
        <f t="shared" si="18"/>
        <v>6.3011586719086993E-2</v>
      </c>
      <c r="T102" s="122">
        <f t="shared" si="18"/>
        <v>3.026189761559378E-2</v>
      </c>
      <c r="U102" s="122">
        <f t="shared" si="18"/>
        <v>1.474685320561459E-2</v>
      </c>
      <c r="V102" s="122">
        <f t="shared" si="18"/>
        <v>7.9265795377785938E-3</v>
      </c>
      <c r="W102" s="122">
        <f t="shared" si="18"/>
        <v>7.3228135176949443E-3</v>
      </c>
      <c r="DA102" s="130" t="s">
        <v>1613</v>
      </c>
    </row>
    <row r="103" spans="1:105" ht="12" customHeight="1" x14ac:dyDescent="0.25">
      <c r="A103" s="97" t="s">
        <v>53</v>
      </c>
      <c r="B103" s="98">
        <v>0.12017598399257053</v>
      </c>
      <c r="C103" s="98">
        <v>0.15515161468144698</v>
      </c>
      <c r="D103" s="98">
        <v>0.12380868976127024</v>
      </c>
      <c r="E103" s="98">
        <v>0.17179350259141232</v>
      </c>
      <c r="F103" s="98">
        <v>8.1357771062073148E-2</v>
      </c>
      <c r="G103" s="98">
        <v>6.8608228109147587E-2</v>
      </c>
      <c r="H103" s="98">
        <v>7.4380580456390913E-2</v>
      </c>
      <c r="I103" s="98">
        <v>6.2683658651723831E-2</v>
      </c>
      <c r="J103" s="98">
        <v>4.6499364625731412E-2</v>
      </c>
      <c r="K103" s="98">
        <v>4.8924007197860789E-2</v>
      </c>
      <c r="L103" s="98">
        <v>5.182098539777695E-2</v>
      </c>
      <c r="M103" s="98">
        <v>7.0752830911862172E-2</v>
      </c>
      <c r="N103" s="98">
        <v>0.12714970944028092</v>
      </c>
      <c r="O103" s="98">
        <v>8.8603836743993455E-2</v>
      </c>
      <c r="P103" s="98">
        <v>9.4325992087346572E-2</v>
      </c>
      <c r="Q103" s="98">
        <v>8.1330761923408573E-2</v>
      </c>
      <c r="R103" s="98">
        <v>6.6622955308439924E-2</v>
      </c>
      <c r="S103" s="98">
        <v>6.3011586719086993E-2</v>
      </c>
      <c r="T103" s="98">
        <v>3.026189761559378E-2</v>
      </c>
      <c r="U103" s="98">
        <v>1.474685320561459E-2</v>
      </c>
      <c r="V103" s="98">
        <v>7.9265795377785938E-3</v>
      </c>
      <c r="W103" s="98">
        <v>7.3228135176949443E-3</v>
      </c>
      <c r="DA103" s="63" t="s">
        <v>1614</v>
      </c>
    </row>
    <row r="104" spans="1:105" ht="12" customHeight="1" x14ac:dyDescent="0.25">
      <c r="A104" s="121" t="s">
        <v>55</v>
      </c>
      <c r="B104" s="122">
        <v>0.6899570705555611</v>
      </c>
      <c r="C104" s="122">
        <v>0.53575965591235997</v>
      </c>
      <c r="D104" s="122">
        <v>0.53402302638819932</v>
      </c>
      <c r="E104" s="122">
        <v>0.43965090535348289</v>
      </c>
      <c r="F104" s="122">
        <v>0.4832921704702729</v>
      </c>
      <c r="G104" s="122">
        <v>0.47087109705647234</v>
      </c>
      <c r="H104" s="122">
        <v>0.45918677573937761</v>
      </c>
      <c r="I104" s="122">
        <v>0.44756606057104825</v>
      </c>
      <c r="J104" s="122">
        <v>0.44712957694497901</v>
      </c>
      <c r="K104" s="122">
        <v>0.30236196676479371</v>
      </c>
      <c r="L104" s="122">
        <v>0.34482500731215221</v>
      </c>
      <c r="M104" s="122">
        <v>0.32421140327380354</v>
      </c>
      <c r="N104" s="122">
        <v>0.25327295015742224</v>
      </c>
      <c r="O104" s="122">
        <v>0.27194563451129489</v>
      </c>
      <c r="P104" s="122">
        <v>0.25933456517750164</v>
      </c>
      <c r="Q104" s="122">
        <v>0.2480759439841782</v>
      </c>
      <c r="R104" s="122">
        <v>0.21420621718752078</v>
      </c>
      <c r="S104" s="122">
        <v>0.16657630285669406</v>
      </c>
      <c r="T104" s="122">
        <v>0.11517273057369355</v>
      </c>
      <c r="U104" s="122">
        <v>5.8831538575035015E-2</v>
      </c>
      <c r="V104" s="122">
        <v>2.5854943065329813E-2</v>
      </c>
      <c r="W104" s="122">
        <v>1.6599100437064231E-2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0.6899570705555611</v>
      </c>
      <c r="C109" s="101">
        <v>0.53575965591235997</v>
      </c>
      <c r="D109" s="101">
        <v>0.53402302638819932</v>
      </c>
      <c r="E109" s="101">
        <v>0.43898127821922434</v>
      </c>
      <c r="F109" s="101">
        <v>0.48122728008898896</v>
      </c>
      <c r="G109" s="101">
        <v>0.46364690009788867</v>
      </c>
      <c r="H109" s="101">
        <v>0.44657845739414825</v>
      </c>
      <c r="I109" s="101">
        <v>0.42880849886442901</v>
      </c>
      <c r="J109" s="101">
        <v>0.42304034730500722</v>
      </c>
      <c r="K109" s="101">
        <v>0.25640068294806789</v>
      </c>
      <c r="L109" s="101">
        <v>0.2846285380808658</v>
      </c>
      <c r="M109" s="101">
        <v>0.25262964858272924</v>
      </c>
      <c r="N109" s="101">
        <v>0.17671767680481554</v>
      </c>
      <c r="O109" s="101">
        <v>0.1998270807049749</v>
      </c>
      <c r="P109" s="101">
        <v>0.19002506854854101</v>
      </c>
      <c r="Q109" s="101">
        <v>0.179180438530988</v>
      </c>
      <c r="R109" s="101">
        <v>0.1541039201385126</v>
      </c>
      <c r="S109" s="101">
        <v>0.12403395765121636</v>
      </c>
      <c r="T109" s="101">
        <v>8.7169927974236311E-2</v>
      </c>
      <c r="U109" s="101">
        <v>4.6319471365067866E-2</v>
      </c>
      <c r="V109" s="101">
        <v>2.1611338985924385E-2</v>
      </c>
      <c r="W109" s="101">
        <v>1.3173410142892436E-2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6.696271342585574E-4</v>
      </c>
      <c r="F110" s="104">
        <v>2.0648903812839343E-3</v>
      </c>
      <c r="G110" s="104">
        <v>7.2241969585836643E-3</v>
      </c>
      <c r="H110" s="104">
        <v>1.2608318345229345E-2</v>
      </c>
      <c r="I110" s="104">
        <v>1.8757561706619248E-2</v>
      </c>
      <c r="J110" s="104">
        <v>2.4089229639971805E-2</v>
      </c>
      <c r="K110" s="104">
        <v>4.5961283816725831E-2</v>
      </c>
      <c r="L110" s="104">
        <v>6.0196469231286395E-2</v>
      </c>
      <c r="M110" s="104">
        <v>7.158175469107432E-2</v>
      </c>
      <c r="N110" s="104">
        <v>7.6555273352606701E-2</v>
      </c>
      <c r="O110" s="104">
        <v>7.2118553806319999E-2</v>
      </c>
      <c r="P110" s="104">
        <v>6.9309496628960604E-2</v>
      </c>
      <c r="Q110" s="104">
        <v>6.8895505453190217E-2</v>
      </c>
      <c r="R110" s="104">
        <v>6.0102297049008185E-2</v>
      </c>
      <c r="S110" s="104">
        <v>4.2542345205477686E-2</v>
      </c>
      <c r="T110" s="104">
        <v>2.8002802599457241E-2</v>
      </c>
      <c r="U110" s="104">
        <v>1.251206720996715E-2</v>
      </c>
      <c r="V110" s="104">
        <v>4.2436040794054291E-3</v>
      </c>
      <c r="W110" s="104">
        <v>3.4256902941717945E-3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1.8923166607621807E-4</v>
      </c>
      <c r="F111" s="98">
        <v>5.8191438572311859E-4</v>
      </c>
      <c r="G111" s="98">
        <v>2.0353753577308062E-3</v>
      </c>
      <c r="H111" s="98">
        <v>3.5422650321562344E-3</v>
      </c>
      <c r="I111" s="98">
        <v>5.2454870730555625E-3</v>
      </c>
      <c r="J111" s="98">
        <v>6.7369471226615234E-3</v>
      </c>
      <c r="K111" s="98">
        <v>2.7526552368249368E-2</v>
      </c>
      <c r="L111" s="98">
        <v>1.0546522673581167E-2</v>
      </c>
      <c r="M111" s="98">
        <v>1.9923995306825319E-2</v>
      </c>
      <c r="N111" s="98">
        <v>2.1232335866722109E-2</v>
      </c>
      <c r="O111" s="98">
        <v>1.5200620595841432E-2</v>
      </c>
      <c r="P111" s="98">
        <v>1.1435215767635395E-2</v>
      </c>
      <c r="Q111" s="98">
        <v>1.3188967001377372E-2</v>
      </c>
      <c r="R111" s="98">
        <v>9.6425142898637524E-3</v>
      </c>
      <c r="S111" s="98">
        <v>8.6214335241841279E-3</v>
      </c>
      <c r="T111" s="98">
        <v>1.0055219612635438E-2</v>
      </c>
      <c r="U111" s="98">
        <v>4.0039725933965252E-3</v>
      </c>
      <c r="V111" s="98">
        <v>9.1653549693809973E-4</v>
      </c>
      <c r="W111" s="98">
        <v>8.4790570773122197E-4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4.8039546818233936E-4</v>
      </c>
      <c r="F112" s="98">
        <v>1.4829759955608157E-3</v>
      </c>
      <c r="G112" s="98">
        <v>5.1888216008528576E-3</v>
      </c>
      <c r="H112" s="98">
        <v>9.0660533130731101E-3</v>
      </c>
      <c r="I112" s="98">
        <v>1.3512074633563687E-2</v>
      </c>
      <c r="J112" s="98">
        <v>1.7352282517310282E-2</v>
      </c>
      <c r="K112" s="98">
        <v>1.8434731448476467E-2</v>
      </c>
      <c r="L112" s="98">
        <v>4.964994655770523E-2</v>
      </c>
      <c r="M112" s="98">
        <v>5.1657759384248998E-2</v>
      </c>
      <c r="N112" s="98">
        <v>5.5322937485884592E-2</v>
      </c>
      <c r="O112" s="98">
        <v>5.6917933210478562E-2</v>
      </c>
      <c r="P112" s="98">
        <v>5.7874280861325206E-2</v>
      </c>
      <c r="Q112" s="98">
        <v>5.5706538451812851E-2</v>
      </c>
      <c r="R112" s="98">
        <v>5.045978275914443E-2</v>
      </c>
      <c r="S112" s="98">
        <v>3.3920911681293554E-2</v>
      </c>
      <c r="T112" s="98">
        <v>1.7947582986821801E-2</v>
      </c>
      <c r="U112" s="98">
        <v>8.5080946165706252E-3</v>
      </c>
      <c r="V112" s="98">
        <v>3.327068582467329E-3</v>
      </c>
      <c r="W112" s="98">
        <v>2.5777845864405724E-3</v>
      </c>
      <c r="DA112" s="63" t="s">
        <v>1623</v>
      </c>
    </row>
    <row r="113" spans="1:105" ht="12" customHeight="1" x14ac:dyDescent="0.25">
      <c r="A113" s="121" t="s">
        <v>54</v>
      </c>
      <c r="B113" s="122">
        <v>0.53553602887062746</v>
      </c>
      <c r="C113" s="122">
        <v>0.45636265762475964</v>
      </c>
      <c r="D113" s="122">
        <v>0.37446783610665957</v>
      </c>
      <c r="E113" s="122">
        <v>0.29524437101540424</v>
      </c>
      <c r="F113" s="122">
        <v>0.30775683438334539</v>
      </c>
      <c r="G113" s="122">
        <v>0.28632857470129219</v>
      </c>
      <c r="H113" s="122">
        <v>0.2442326647618947</v>
      </c>
      <c r="I113" s="122">
        <v>0.22876067638386904</v>
      </c>
      <c r="J113" s="122">
        <v>0.26253116998112508</v>
      </c>
      <c r="K113" s="122">
        <v>0.28051876961445277</v>
      </c>
      <c r="L113" s="122">
        <v>0.25370776353507818</v>
      </c>
      <c r="M113" s="122">
        <v>0.22630806542728327</v>
      </c>
      <c r="N113" s="122">
        <v>0.19713886345135628</v>
      </c>
      <c r="O113" s="122">
        <v>0.21697713258553808</v>
      </c>
      <c r="P113" s="122">
        <v>0.19605320566284018</v>
      </c>
      <c r="Q113" s="122">
        <v>0.19108772889222791</v>
      </c>
      <c r="R113" s="122">
        <v>0.17676765897679267</v>
      </c>
      <c r="S113" s="122">
        <v>0.10143184749580969</v>
      </c>
      <c r="T113" s="122">
        <v>5.9367000625973006E-2</v>
      </c>
      <c r="U113" s="122">
        <v>2.8107583336117438E-2</v>
      </c>
      <c r="V113" s="122">
        <v>1.2271104231934515E-2</v>
      </c>
      <c r="W113" s="122">
        <v>9.3000587320709611E-3</v>
      </c>
      <c r="DA113" s="130" t="s">
        <v>1624</v>
      </c>
    </row>
    <row r="114" spans="1:105" ht="12" customHeight="1" x14ac:dyDescent="0.25">
      <c r="A114" s="97" t="s">
        <v>50</v>
      </c>
      <c r="B114" s="98">
        <v>0.44349638047516049</v>
      </c>
      <c r="C114" s="98">
        <v>0.40186387870318646</v>
      </c>
      <c r="D114" s="98">
        <v>0.31512067622010692</v>
      </c>
      <c r="E114" s="98">
        <v>0.24153483476762413</v>
      </c>
      <c r="F114" s="98">
        <v>0.25627752630870398</v>
      </c>
      <c r="G114" s="98">
        <v>0.23705550790045324</v>
      </c>
      <c r="H114" s="98">
        <v>0.20129022621104889</v>
      </c>
      <c r="I114" s="98">
        <v>0.19408650133906971</v>
      </c>
      <c r="J114" s="98">
        <v>0.23211571203097117</v>
      </c>
      <c r="K114" s="98">
        <v>0.25113319515707488</v>
      </c>
      <c r="L114" s="98">
        <v>0.2133177663382716</v>
      </c>
      <c r="M114" s="98">
        <v>0.18604266347439993</v>
      </c>
      <c r="N114" s="98">
        <v>0.17470357100909695</v>
      </c>
      <c r="O114" s="98">
        <v>0.18039330038150569</v>
      </c>
      <c r="P114" s="98">
        <v>0.15904975512779918</v>
      </c>
      <c r="Q114" s="98">
        <v>0.14949239674274278</v>
      </c>
      <c r="R114" s="98">
        <v>0.12682073291551474</v>
      </c>
      <c r="S114" s="98">
        <v>8.636870481589734E-2</v>
      </c>
      <c r="T114" s="98">
        <v>4.754525424544126E-2</v>
      </c>
      <c r="U114" s="98">
        <v>2.1625130170443294E-2</v>
      </c>
      <c r="V114" s="98">
        <v>8.7084800263910727E-3</v>
      </c>
      <c r="W114" s="98">
        <v>6.8287533758692948E-3</v>
      </c>
      <c r="DA114" s="63" t="s">
        <v>1625</v>
      </c>
    </row>
    <row r="115" spans="1:105" ht="12" customHeight="1" x14ac:dyDescent="0.25">
      <c r="A115" s="109" t="s">
        <v>120</v>
      </c>
      <c r="B115" s="33">
        <v>9.203964839546698E-2</v>
      </c>
      <c r="C115" s="33">
        <v>5.449877892157317E-2</v>
      </c>
      <c r="D115" s="33">
        <v>5.9347159886552647E-2</v>
      </c>
      <c r="E115" s="33">
        <v>5.3709536247780076E-2</v>
      </c>
      <c r="F115" s="33">
        <v>5.1479308074641399E-2</v>
      </c>
      <c r="G115" s="33">
        <v>4.9273066800838955E-2</v>
      </c>
      <c r="H115" s="33">
        <v>4.2942438550845827E-2</v>
      </c>
      <c r="I115" s="33">
        <v>3.4674175044799325E-2</v>
      </c>
      <c r="J115" s="33">
        <v>3.0415457950153917E-2</v>
      </c>
      <c r="K115" s="33">
        <v>2.9385574457377859E-2</v>
      </c>
      <c r="L115" s="33">
        <v>4.0389997196806589E-2</v>
      </c>
      <c r="M115" s="33">
        <v>4.0265401952883334E-2</v>
      </c>
      <c r="N115" s="33">
        <v>2.2435292442259329E-2</v>
      </c>
      <c r="O115" s="33">
        <v>3.6583832204032399E-2</v>
      </c>
      <c r="P115" s="33">
        <v>3.7003450535040998E-2</v>
      </c>
      <c r="Q115" s="33">
        <v>4.1595332149485117E-2</v>
      </c>
      <c r="R115" s="33">
        <v>4.9946926061277937E-2</v>
      </c>
      <c r="S115" s="33">
        <v>1.5063142679912348E-2</v>
      </c>
      <c r="T115" s="33">
        <v>1.1821746380531748E-2</v>
      </c>
      <c r="U115" s="33">
        <v>6.4824531656741419E-3</v>
      </c>
      <c r="V115" s="33">
        <v>3.5626242055434429E-3</v>
      </c>
      <c r="W115" s="33">
        <v>2.4713053562016667E-3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1.0044183781220228</v>
      </c>
      <c r="C117" s="117">
        <f t="shared" si="19"/>
        <v>0.97073038724612104</v>
      </c>
      <c r="D117" s="117">
        <f t="shared" si="19"/>
        <v>0.87249548425043599</v>
      </c>
      <c r="E117" s="117">
        <f t="shared" si="19"/>
        <v>0.89156235684754526</v>
      </c>
      <c r="F117" s="117">
        <f t="shared" si="19"/>
        <v>0.73046658138655163</v>
      </c>
      <c r="G117" s="117">
        <f t="shared" si="19"/>
        <v>0.69389220188335254</v>
      </c>
      <c r="H117" s="117">
        <f t="shared" si="19"/>
        <v>0.69280229373942226</v>
      </c>
      <c r="I117" s="117">
        <f t="shared" si="19"/>
        <v>0.65882013218222191</v>
      </c>
      <c r="J117" s="117">
        <f t="shared" si="19"/>
        <v>0.64668609964055146</v>
      </c>
      <c r="K117" s="117">
        <f t="shared" si="19"/>
        <v>0.60529330245760304</v>
      </c>
      <c r="L117" s="117">
        <f t="shared" si="19"/>
        <v>0.64731029951388064</v>
      </c>
      <c r="M117" s="117">
        <f t="shared" si="19"/>
        <v>0.6914190166018982</v>
      </c>
      <c r="N117" s="117">
        <f t="shared" si="19"/>
        <v>0.83671168179731659</v>
      </c>
      <c r="O117" s="117">
        <f t="shared" si="19"/>
        <v>0.75000801890346069</v>
      </c>
      <c r="P117" s="117">
        <f t="shared" si="19"/>
        <v>0.75545442290093001</v>
      </c>
      <c r="Q117" s="117">
        <f t="shared" si="19"/>
        <v>0.70932738205673473</v>
      </c>
      <c r="R117" s="117">
        <f t="shared" ref="R117:V117" si="20">R118+R121+R123+R132</f>
        <v>0.62903835904196603</v>
      </c>
      <c r="S117" s="117">
        <f t="shared" si="20"/>
        <v>0.53955914637296598</v>
      </c>
      <c r="T117" s="117">
        <f t="shared" si="20"/>
        <v>0.26063389935005765</v>
      </c>
      <c r="U117" s="117">
        <f t="shared" si="20"/>
        <v>0.13887667874612472</v>
      </c>
      <c r="V117" s="117">
        <f t="shared" si="20"/>
        <v>7.2777074987018187E-2</v>
      </c>
      <c r="W117" s="117">
        <f t="shared" ref="W117" si="21">W118+W121+W123+W132</f>
        <v>6.4498465732349158E-2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0.10126519379377656</v>
      </c>
      <c r="C118" s="122">
        <f t="shared" si="22"/>
        <v>0.10116367284756149</v>
      </c>
      <c r="D118" s="122">
        <f t="shared" si="22"/>
        <v>0.10266652621352917</v>
      </c>
      <c r="E118" s="122">
        <f t="shared" si="22"/>
        <v>0.10231111909584112</v>
      </c>
      <c r="F118" s="122">
        <f t="shared" si="22"/>
        <v>0.10279083988602152</v>
      </c>
      <c r="G118" s="122">
        <f t="shared" si="22"/>
        <v>0.10221334562642477</v>
      </c>
      <c r="H118" s="122">
        <f t="shared" si="22"/>
        <v>0.10082278003312359</v>
      </c>
      <c r="I118" s="122">
        <f t="shared" si="22"/>
        <v>0.10189770034725826</v>
      </c>
      <c r="J118" s="122">
        <f t="shared" si="22"/>
        <v>0.10687880149731589</v>
      </c>
      <c r="K118" s="122">
        <f t="shared" si="22"/>
        <v>0.111930401300999</v>
      </c>
      <c r="L118" s="122">
        <f t="shared" si="22"/>
        <v>0.11288540719405518</v>
      </c>
      <c r="M118" s="122">
        <f t="shared" si="22"/>
        <v>0.11487876672638189</v>
      </c>
      <c r="N118" s="122">
        <f t="shared" si="22"/>
        <v>0.12101834295656329</v>
      </c>
      <c r="O118" s="122">
        <f t="shared" si="22"/>
        <v>0.12925071120801643</v>
      </c>
      <c r="P118" s="122">
        <f t="shared" si="22"/>
        <v>0.12738936373775026</v>
      </c>
      <c r="Q118" s="122">
        <f t="shared" si="22"/>
        <v>0.13124899811804694</v>
      </c>
      <c r="R118" s="122">
        <f t="shared" ref="R118:V118" si="23">SUM(R119:R120)</f>
        <v>0.12758706253197374</v>
      </c>
      <c r="S118" s="122">
        <f t="shared" si="23"/>
        <v>0.13107207741616889</v>
      </c>
      <c r="T118" s="122">
        <f t="shared" si="23"/>
        <v>3.2308580331199578E-2</v>
      </c>
      <c r="U118" s="122">
        <f t="shared" si="23"/>
        <v>2.351416164521046E-2</v>
      </c>
      <c r="V118" s="122">
        <f t="shared" si="23"/>
        <v>1.490312790477609E-2</v>
      </c>
      <c r="W118" s="122">
        <f t="shared" ref="W118" si="24">SUM(W119:W120)</f>
        <v>1.5526571855974371E-2</v>
      </c>
      <c r="DA118" s="130" t="s">
        <v>1778</v>
      </c>
    </row>
    <row r="119" spans="1:105" ht="12" customHeight="1" x14ac:dyDescent="0.25">
      <c r="A119" s="97" t="s">
        <v>216</v>
      </c>
      <c r="B119" s="98">
        <v>9.9067299730311767E-2</v>
      </c>
      <c r="C119" s="98">
        <v>9.9181241789078223E-2</v>
      </c>
      <c r="D119" s="98">
        <v>0.10040251629120316</v>
      </c>
      <c r="E119" s="98">
        <v>0.10040447827465809</v>
      </c>
      <c r="F119" s="98">
        <v>0.10040407026108478</v>
      </c>
      <c r="G119" s="98">
        <v>9.9847080355591311E-2</v>
      </c>
      <c r="H119" s="98">
        <v>9.8646945789588936E-2</v>
      </c>
      <c r="I119" s="98">
        <v>9.9761196413893305E-2</v>
      </c>
      <c r="J119" s="98">
        <v>0.10455896544609107</v>
      </c>
      <c r="K119" s="98">
        <v>0.10952724394411366</v>
      </c>
      <c r="L119" s="98">
        <v>0.11031732232687354</v>
      </c>
      <c r="M119" s="98">
        <v>0.11234124130822137</v>
      </c>
      <c r="N119" s="98">
        <v>0.11902975028892544</v>
      </c>
      <c r="O119" s="98">
        <v>0.1266692482665327</v>
      </c>
      <c r="P119" s="98">
        <v>0.12489945110578624</v>
      </c>
      <c r="Q119" s="98">
        <v>0.12864261507066607</v>
      </c>
      <c r="R119" s="98">
        <v>0.12506828665753691</v>
      </c>
      <c r="S119" s="98">
        <v>0.12829949350850806</v>
      </c>
      <c r="T119" s="98">
        <v>3.1522957449136912E-2</v>
      </c>
      <c r="U119" s="98">
        <v>2.2987814894528825E-2</v>
      </c>
      <c r="V119" s="98">
        <v>1.4580587855346026E-2</v>
      </c>
      <c r="W119" s="98">
        <v>1.518877564699464E-2</v>
      </c>
      <c r="DA119" s="63" t="s">
        <v>1779</v>
      </c>
    </row>
    <row r="120" spans="1:105" ht="12" customHeight="1" x14ac:dyDescent="0.25">
      <c r="A120" s="97" t="s">
        <v>53</v>
      </c>
      <c r="B120" s="98">
        <v>2.1978940634648004E-3</v>
      </c>
      <c r="C120" s="98">
        <v>1.9824310584832688E-3</v>
      </c>
      <c r="D120" s="98">
        <v>2.2640099223260146E-3</v>
      </c>
      <c r="E120" s="98">
        <v>1.9066408211830315E-3</v>
      </c>
      <c r="F120" s="98">
        <v>2.3867696249367382E-3</v>
      </c>
      <c r="G120" s="98">
        <v>2.3662652708334561E-3</v>
      </c>
      <c r="H120" s="98">
        <v>2.175834243534654E-3</v>
      </c>
      <c r="I120" s="98">
        <v>2.1365039333649588E-3</v>
      </c>
      <c r="J120" s="98">
        <v>2.3198360512248174E-3</v>
      </c>
      <c r="K120" s="98">
        <v>2.4031573568853446E-3</v>
      </c>
      <c r="L120" s="98">
        <v>2.5680848671816394E-3</v>
      </c>
      <c r="M120" s="98">
        <v>2.5375254181605185E-3</v>
      </c>
      <c r="N120" s="98">
        <v>1.9885926676378486E-3</v>
      </c>
      <c r="O120" s="98">
        <v>2.5814629414837188E-3</v>
      </c>
      <c r="P120" s="98">
        <v>2.4899126319640279E-3</v>
      </c>
      <c r="Q120" s="98">
        <v>2.6063830473808565E-3</v>
      </c>
      <c r="R120" s="98">
        <v>2.5187758744368177E-3</v>
      </c>
      <c r="S120" s="98">
        <v>2.7725839076608318E-3</v>
      </c>
      <c r="T120" s="98">
        <v>7.85622882062666E-4</v>
      </c>
      <c r="U120" s="98">
        <v>5.2634675068163493E-4</v>
      </c>
      <c r="V120" s="98">
        <v>3.2254004943006379E-4</v>
      </c>
      <c r="W120" s="98">
        <v>3.3779620897973008E-4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0.22403629636710898</v>
      </c>
      <c r="C121" s="122">
        <f t="shared" si="25"/>
        <v>0.32010661454853206</v>
      </c>
      <c r="D121" s="122">
        <f t="shared" si="25"/>
        <v>0.26786243254734227</v>
      </c>
      <c r="E121" s="122">
        <f t="shared" si="25"/>
        <v>0.38192014399352475</v>
      </c>
      <c r="F121" s="122">
        <f t="shared" si="25"/>
        <v>0.18762909691427029</v>
      </c>
      <c r="G121" s="122">
        <f t="shared" si="25"/>
        <v>0.16539021864929673</v>
      </c>
      <c r="H121" s="122">
        <f t="shared" si="25"/>
        <v>0.19130270402873395</v>
      </c>
      <c r="I121" s="122">
        <f t="shared" si="25"/>
        <v>0.16872409215523887</v>
      </c>
      <c r="J121" s="122">
        <f t="shared" si="25"/>
        <v>0.13015432289601903</v>
      </c>
      <c r="K121" s="122">
        <f t="shared" si="25"/>
        <v>0.15044615040738468</v>
      </c>
      <c r="L121" s="122">
        <f t="shared" si="25"/>
        <v>0.16801137134786701</v>
      </c>
      <c r="M121" s="122">
        <f t="shared" si="25"/>
        <v>0.23573018033141085</v>
      </c>
      <c r="N121" s="122">
        <f t="shared" si="25"/>
        <v>0.43130934616463462</v>
      </c>
      <c r="O121" s="122">
        <f t="shared" si="25"/>
        <v>0.30852359430027448</v>
      </c>
      <c r="P121" s="122">
        <f t="shared" si="25"/>
        <v>0.33349911679264871</v>
      </c>
      <c r="Q121" s="122">
        <f t="shared" si="25"/>
        <v>0.29092638462949721</v>
      </c>
      <c r="R121" s="122">
        <f t="shared" si="25"/>
        <v>0.24111699521783495</v>
      </c>
      <c r="S121" s="122">
        <f t="shared" si="25"/>
        <v>0.23325498245884557</v>
      </c>
      <c r="T121" s="122">
        <f t="shared" si="25"/>
        <v>0.1152156587874504</v>
      </c>
      <c r="U121" s="122">
        <f t="shared" si="25"/>
        <v>5.8384193539121845E-2</v>
      </c>
      <c r="V121" s="122">
        <f t="shared" si="25"/>
        <v>3.2461730452679631E-2</v>
      </c>
      <c r="W121" s="122">
        <f t="shared" si="25"/>
        <v>3.1177699858863969E-2</v>
      </c>
      <c r="DA121" s="130" t="s">
        <v>1781</v>
      </c>
    </row>
    <row r="122" spans="1:105" ht="12" customHeight="1" x14ac:dyDescent="0.25">
      <c r="A122" s="97" t="s">
        <v>53</v>
      </c>
      <c r="B122" s="98">
        <v>0.22403629636710898</v>
      </c>
      <c r="C122" s="98">
        <v>0.32010661454853206</v>
      </c>
      <c r="D122" s="98">
        <v>0.26786243254734227</v>
      </c>
      <c r="E122" s="98">
        <v>0.38192014399352475</v>
      </c>
      <c r="F122" s="98">
        <v>0.18762909691427029</v>
      </c>
      <c r="G122" s="98">
        <v>0.16539021864929673</v>
      </c>
      <c r="H122" s="98">
        <v>0.19130270402873395</v>
      </c>
      <c r="I122" s="98">
        <v>0.16872409215523887</v>
      </c>
      <c r="J122" s="98">
        <v>0.13015432289601903</v>
      </c>
      <c r="K122" s="98">
        <v>0.15044615040738468</v>
      </c>
      <c r="L122" s="98">
        <v>0.16801137134786701</v>
      </c>
      <c r="M122" s="98">
        <v>0.23573018033141085</v>
      </c>
      <c r="N122" s="98">
        <v>0.43130934616463462</v>
      </c>
      <c r="O122" s="98">
        <v>0.30852359430027448</v>
      </c>
      <c r="P122" s="98">
        <v>0.33349911679264871</v>
      </c>
      <c r="Q122" s="98">
        <v>0.29092638462949721</v>
      </c>
      <c r="R122" s="98">
        <v>0.24111699521783495</v>
      </c>
      <c r="S122" s="98">
        <v>0.23325498245884557</v>
      </c>
      <c r="T122" s="98">
        <v>0.1152156587874504</v>
      </c>
      <c r="U122" s="98">
        <v>5.8384193539121845E-2</v>
      </c>
      <c r="V122" s="98">
        <v>3.2461730452679631E-2</v>
      </c>
      <c r="W122" s="98">
        <v>3.1177699858863969E-2</v>
      </c>
      <c r="DA122" s="63" t="s">
        <v>1782</v>
      </c>
    </row>
    <row r="123" spans="1:105" ht="12" customHeight="1" x14ac:dyDescent="0.25">
      <c r="A123" s="121" t="s">
        <v>55</v>
      </c>
      <c r="B123" s="122">
        <v>0.35401666952742689</v>
      </c>
      <c r="C123" s="122">
        <v>0.27581881789494261</v>
      </c>
      <c r="D123" s="122">
        <v>0.27510095856529215</v>
      </c>
      <c r="E123" s="122">
        <v>0.22722127455231625</v>
      </c>
      <c r="F123" s="122">
        <v>0.25240351404328365</v>
      </c>
      <c r="G123" s="122">
        <v>0.25070208223888496</v>
      </c>
      <c r="H123" s="122">
        <v>0.24996646742456968</v>
      </c>
      <c r="I123" s="122">
        <v>0.24758928873937888</v>
      </c>
      <c r="J123" s="122">
        <v>0.24970997523539734</v>
      </c>
      <c r="K123" s="122">
        <v>0.17235724143975054</v>
      </c>
      <c r="L123" s="122">
        <v>0.2097392511319178</v>
      </c>
      <c r="M123" s="122">
        <v>0.20016477479803146</v>
      </c>
      <c r="N123" s="122">
        <v>0.16387911147475195</v>
      </c>
      <c r="O123" s="122">
        <v>0.17730506118567529</v>
      </c>
      <c r="P123" s="122">
        <v>0.17182866669882127</v>
      </c>
      <c r="Q123" s="122">
        <v>0.1663656015440102</v>
      </c>
      <c r="R123" s="122">
        <v>0.14627860157667877</v>
      </c>
      <c r="S123" s="122">
        <v>0.11221741165675267</v>
      </c>
      <c r="T123" s="122">
        <v>7.5628806185560088E-2</v>
      </c>
      <c r="U123" s="122">
        <v>3.8997525993065579E-2</v>
      </c>
      <c r="V123" s="122">
        <v>1.7344861440921934E-2</v>
      </c>
      <c r="W123" s="122">
        <v>1.1668435216477905E-2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0.35401666952742689</v>
      </c>
      <c r="C128" s="101">
        <v>0.27581881789494261</v>
      </c>
      <c r="D128" s="101">
        <v>0.27510095856529215</v>
      </c>
      <c r="E128" s="101">
        <v>0.22663952623897801</v>
      </c>
      <c r="F128" s="101">
        <v>0.25060822535300553</v>
      </c>
      <c r="G128" s="101">
        <v>0.24441710787531598</v>
      </c>
      <c r="H128" s="101">
        <v>0.23898866858395332</v>
      </c>
      <c r="I128" s="101">
        <v>0.23123900042380788</v>
      </c>
      <c r="J128" s="101">
        <v>0.22870214997093849</v>
      </c>
      <c r="K128" s="101">
        <v>0.1388838096213543</v>
      </c>
      <c r="L128" s="101">
        <v>0.15431223784957679</v>
      </c>
      <c r="M128" s="101">
        <v>0.13755947499339571</v>
      </c>
      <c r="N128" s="101">
        <v>9.6800945917757314E-2</v>
      </c>
      <c r="O128" s="101">
        <v>0.11195842569717743</v>
      </c>
      <c r="P128" s="101">
        <v>0.10757959820877308</v>
      </c>
      <c r="Q128" s="101">
        <v>0.10322278946889493</v>
      </c>
      <c r="R128" s="101">
        <v>9.0271229731726493E-2</v>
      </c>
      <c r="S128" s="101">
        <v>7.3233135292980714E-2</v>
      </c>
      <c r="T128" s="101">
        <v>5.170473117519294E-2</v>
      </c>
      <c r="U128" s="101">
        <v>2.8075869332589425E-2</v>
      </c>
      <c r="V128" s="101">
        <v>1.3438276674314142E-2</v>
      </c>
      <c r="W128" s="101">
        <v>8.5544466321496593E-3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5.8174831333824878E-4</v>
      </c>
      <c r="F129" s="104">
        <v>1.7952886902781386E-3</v>
      </c>
      <c r="G129" s="104">
        <v>6.2849743635690018E-3</v>
      </c>
      <c r="H129" s="104">
        <v>1.097779884061636E-2</v>
      </c>
      <c r="I129" s="104">
        <v>1.6350288315571004E-2</v>
      </c>
      <c r="J129" s="104">
        <v>2.1007825264458845E-2</v>
      </c>
      <c r="K129" s="104">
        <v>3.3473431818396245E-2</v>
      </c>
      <c r="L129" s="104">
        <v>5.5427013282341016E-2</v>
      </c>
      <c r="M129" s="104">
        <v>6.2605299804635764E-2</v>
      </c>
      <c r="N129" s="104">
        <v>6.707816555699464E-2</v>
      </c>
      <c r="O129" s="104">
        <v>6.5346635488497867E-2</v>
      </c>
      <c r="P129" s="104">
        <v>6.4249068490048189E-2</v>
      </c>
      <c r="Q129" s="104">
        <v>6.3142812075115268E-2</v>
      </c>
      <c r="R129" s="104">
        <v>5.6007371844952261E-2</v>
      </c>
      <c r="S129" s="104">
        <v>3.8984276363771955E-2</v>
      </c>
      <c r="T129" s="104">
        <v>2.3924075010367148E-2</v>
      </c>
      <c r="U129" s="104">
        <v>1.0921656660476155E-2</v>
      </c>
      <c r="V129" s="104">
        <v>3.9065847666077914E-3</v>
      </c>
      <c r="W129" s="104">
        <v>3.1139885843282453E-3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1.0135284515590944E-4</v>
      </c>
      <c r="F130" s="98">
        <v>3.1231269471732287E-4</v>
      </c>
      <c r="G130" s="98">
        <v>1.0961527627161439E-3</v>
      </c>
      <c r="H130" s="98">
        <v>1.9117455275432494E-3</v>
      </c>
      <c r="I130" s="98">
        <v>2.8382136820073178E-3</v>
      </c>
      <c r="J130" s="98">
        <v>3.6555427471485634E-3</v>
      </c>
      <c r="K130" s="98">
        <v>1.5038700369919777E-2</v>
      </c>
      <c r="L130" s="98">
        <v>5.7770667246357862E-3</v>
      </c>
      <c r="M130" s="98">
        <v>1.0947540420386771E-2</v>
      </c>
      <c r="N130" s="98">
        <v>1.1755228071110055E-2</v>
      </c>
      <c r="O130" s="98">
        <v>8.4287022780193E-3</v>
      </c>
      <c r="P130" s="98">
        <v>6.3747876287229858E-3</v>
      </c>
      <c r="Q130" s="98">
        <v>7.4362736233024151E-3</v>
      </c>
      <c r="R130" s="98">
        <v>5.5475890858078343E-3</v>
      </c>
      <c r="S130" s="98">
        <v>5.0633646824784044E-3</v>
      </c>
      <c r="T130" s="98">
        <v>5.9764920235453444E-3</v>
      </c>
      <c r="U130" s="98">
        <v>2.41356204390553E-3</v>
      </c>
      <c r="V130" s="98">
        <v>5.7951618414046229E-4</v>
      </c>
      <c r="W130" s="98">
        <v>5.3620399788767295E-4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4.8039546818233936E-4</v>
      </c>
      <c r="F131" s="98">
        <v>1.4829759955608157E-3</v>
      </c>
      <c r="G131" s="98">
        <v>5.1888216008528576E-3</v>
      </c>
      <c r="H131" s="98">
        <v>9.0660533130731101E-3</v>
      </c>
      <c r="I131" s="98">
        <v>1.3512074633563687E-2</v>
      </c>
      <c r="J131" s="98">
        <v>1.7352282517310282E-2</v>
      </c>
      <c r="K131" s="98">
        <v>1.8434731448476467E-2</v>
      </c>
      <c r="L131" s="98">
        <v>4.964994655770523E-2</v>
      </c>
      <c r="M131" s="98">
        <v>5.1657759384248998E-2</v>
      </c>
      <c r="N131" s="98">
        <v>5.5322937485884592E-2</v>
      </c>
      <c r="O131" s="98">
        <v>5.6917933210478562E-2</v>
      </c>
      <c r="P131" s="98">
        <v>5.7874280861325206E-2</v>
      </c>
      <c r="Q131" s="98">
        <v>5.5706538451812851E-2</v>
      </c>
      <c r="R131" s="98">
        <v>5.045978275914443E-2</v>
      </c>
      <c r="S131" s="98">
        <v>3.3920911681293554E-2</v>
      </c>
      <c r="T131" s="98">
        <v>1.7947582986821801E-2</v>
      </c>
      <c r="U131" s="98">
        <v>8.5080946165706252E-3</v>
      </c>
      <c r="V131" s="98">
        <v>3.327068582467329E-3</v>
      </c>
      <c r="W131" s="98">
        <v>2.5777845864405724E-3</v>
      </c>
      <c r="DA131" s="63" t="s">
        <v>1791</v>
      </c>
    </row>
    <row r="132" spans="1:105" ht="12" customHeight="1" x14ac:dyDescent="0.25">
      <c r="A132" s="121" t="s">
        <v>54</v>
      </c>
      <c r="B132" s="122">
        <v>0.3251002184337104</v>
      </c>
      <c r="C132" s="122">
        <v>0.27364128195508486</v>
      </c>
      <c r="D132" s="122">
        <v>0.22686556692427237</v>
      </c>
      <c r="E132" s="122">
        <v>0.18010981920586314</v>
      </c>
      <c r="F132" s="122">
        <v>0.18764313054297624</v>
      </c>
      <c r="G132" s="122">
        <v>0.17558655536874604</v>
      </c>
      <c r="H132" s="122">
        <v>0.1507103422529949</v>
      </c>
      <c r="I132" s="122">
        <v>0.14060905094034595</v>
      </c>
      <c r="J132" s="122">
        <v>0.15994300001181916</v>
      </c>
      <c r="K132" s="122">
        <v>0.17055950930946889</v>
      </c>
      <c r="L132" s="122">
        <v>0.15667426984004065</v>
      </c>
      <c r="M132" s="122">
        <v>0.14064529474607404</v>
      </c>
      <c r="N132" s="122">
        <v>0.12050488120136667</v>
      </c>
      <c r="O132" s="122">
        <v>0.13492865220949449</v>
      </c>
      <c r="P132" s="122">
        <v>0.12273727567170978</v>
      </c>
      <c r="Q132" s="122">
        <v>0.12078639776518039</v>
      </c>
      <c r="R132" s="122">
        <v>0.11405569971547853</v>
      </c>
      <c r="S132" s="122">
        <v>6.3014674841198867E-2</v>
      </c>
      <c r="T132" s="122">
        <v>3.7480854045847584E-2</v>
      </c>
      <c r="U132" s="122">
        <v>1.7980797568726836E-2</v>
      </c>
      <c r="V132" s="122">
        <v>8.067355188640539E-3</v>
      </c>
      <c r="W132" s="122">
        <v>6.1257588010329208E-3</v>
      </c>
      <c r="DA132" s="130" t="s">
        <v>1792</v>
      </c>
    </row>
    <row r="133" spans="1:105" ht="12" customHeight="1" x14ac:dyDescent="0.25">
      <c r="A133" s="97" t="s">
        <v>50</v>
      </c>
      <c r="B133" s="98">
        <v>0.25741268252676058</v>
      </c>
      <c r="C133" s="98">
        <v>0.23348876161776763</v>
      </c>
      <c r="D133" s="98">
        <v>0.18312587449129786</v>
      </c>
      <c r="E133" s="98">
        <v>0.14045245814482316</v>
      </c>
      <c r="F133" s="98">
        <v>0.14942022190843518</v>
      </c>
      <c r="G133" s="98">
        <v>0.13876685261697996</v>
      </c>
      <c r="H133" s="98">
        <v>0.11839530240120537</v>
      </c>
      <c r="I133" s="98">
        <v>0.11442859420581385</v>
      </c>
      <c r="J133" s="98">
        <v>0.13695240236142717</v>
      </c>
      <c r="K133" s="98">
        <v>0.1482907818896646</v>
      </c>
      <c r="L133" s="98">
        <v>0.12601074526560499</v>
      </c>
      <c r="M133" s="98">
        <v>0.10997536723465447</v>
      </c>
      <c r="N133" s="98">
        <v>0.1033644537893795</v>
      </c>
      <c r="O133" s="98">
        <v>0.10682322455827742</v>
      </c>
      <c r="P133" s="98">
        <v>9.4213448628342619E-2</v>
      </c>
      <c r="Q133" s="98">
        <v>8.8589747337393457E-2</v>
      </c>
      <c r="R133" s="98">
        <v>7.5206978492593876E-2</v>
      </c>
      <c r="S133" s="98">
        <v>5.1256094694674625E-2</v>
      </c>
      <c r="T133" s="98">
        <v>2.8228318646962743E-2</v>
      </c>
      <c r="U133" s="98">
        <v>1.2863816481559723E-2</v>
      </c>
      <c r="V133" s="98">
        <v>5.2067321299943741E-3</v>
      </c>
      <c r="W133" s="98">
        <v>4.1096026378618982E-3</v>
      </c>
      <c r="DA133" s="63" t="s">
        <v>1793</v>
      </c>
    </row>
    <row r="134" spans="1:105" ht="12" customHeight="1" x14ac:dyDescent="0.25">
      <c r="A134" s="109" t="s">
        <v>120</v>
      </c>
      <c r="B134" s="33">
        <v>6.76875359069498E-2</v>
      </c>
      <c r="C134" s="33">
        <v>4.0152520337317213E-2</v>
      </c>
      <c r="D134" s="33">
        <v>4.3739692432974507E-2</v>
      </c>
      <c r="E134" s="33">
        <v>3.9657361061039974E-2</v>
      </c>
      <c r="F134" s="33">
        <v>3.8222908634541058E-2</v>
      </c>
      <c r="G134" s="33">
        <v>3.6819702751766069E-2</v>
      </c>
      <c r="H134" s="33">
        <v>3.2315039851789518E-2</v>
      </c>
      <c r="I134" s="33">
        <v>2.6180456734532103E-2</v>
      </c>
      <c r="J134" s="33">
        <v>2.2990597650391992E-2</v>
      </c>
      <c r="K134" s="33">
        <v>2.2268727419804287E-2</v>
      </c>
      <c r="L134" s="33">
        <v>3.066352457443567E-2</v>
      </c>
      <c r="M134" s="33">
        <v>3.0669927511419583E-2</v>
      </c>
      <c r="N134" s="33">
        <v>1.714042741198717E-2</v>
      </c>
      <c r="O134" s="33">
        <v>2.8105427651217072E-2</v>
      </c>
      <c r="P134" s="33">
        <v>2.8523827043367159E-2</v>
      </c>
      <c r="Q134" s="33">
        <v>3.2196650427786938E-2</v>
      </c>
      <c r="R134" s="33">
        <v>3.8848721222884658E-2</v>
      </c>
      <c r="S134" s="33">
        <v>1.1758580146524238E-2</v>
      </c>
      <c r="T134" s="33">
        <v>9.2525353988848445E-3</v>
      </c>
      <c r="U134" s="33">
        <v>5.1169810871671126E-3</v>
      </c>
      <c r="V134" s="33">
        <v>2.8606230586461657E-3</v>
      </c>
      <c r="W134" s="33">
        <v>2.0161561631710226E-3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0.63805533659392855</v>
      </c>
      <c r="C136" s="119">
        <f t="shared" si="26"/>
        <v>0.70568995088078179</v>
      </c>
      <c r="D136" s="119">
        <f t="shared" si="26"/>
        <v>0.69045967935870955</v>
      </c>
      <c r="E136" s="119">
        <f t="shared" si="26"/>
        <v>0.7836696749104165</v>
      </c>
      <c r="F136" s="119">
        <f t="shared" si="26"/>
        <v>0.66172982581749507</v>
      </c>
      <c r="G136" s="119">
        <f t="shared" si="26"/>
        <v>0.65710630563507022</v>
      </c>
      <c r="H136" s="119">
        <f t="shared" si="26"/>
        <v>0.68974553965604901</v>
      </c>
      <c r="I136" s="119">
        <f t="shared" si="26"/>
        <v>0.68481709874006658</v>
      </c>
      <c r="J136" s="119">
        <f t="shared" si="26"/>
        <v>0.65791285277143763</v>
      </c>
      <c r="K136" s="119">
        <f t="shared" si="26"/>
        <v>0.70218387203631094</v>
      </c>
      <c r="L136" s="119">
        <f t="shared" si="26"/>
        <v>0.73777838269888796</v>
      </c>
      <c r="M136" s="119">
        <f t="shared" si="26"/>
        <v>0.81853698018780674</v>
      </c>
      <c r="N136" s="119">
        <f t="shared" si="26"/>
        <v>1.0406784397727951</v>
      </c>
      <c r="O136" s="119">
        <f t="shared" si="26"/>
        <v>0.92832476849443057</v>
      </c>
      <c r="P136" s="119">
        <f t="shared" si="26"/>
        <v>0.97269703225569915</v>
      </c>
      <c r="Q136" s="119">
        <f t="shared" si="26"/>
        <v>0.94066072316682681</v>
      </c>
      <c r="R136" s="119">
        <f t="shared" ref="R136:V136" si="27">IF(R117=0,"",R117/R98)</f>
        <v>0.91887902333588611</v>
      </c>
      <c r="S136" s="119">
        <f t="shared" si="27"/>
        <v>0.95685702680670937</v>
      </c>
      <c r="T136" s="119">
        <f t="shared" si="27"/>
        <v>0.99448569569103551</v>
      </c>
      <c r="U136" s="119">
        <f t="shared" si="27"/>
        <v>0.96904504564821425</v>
      </c>
      <c r="V136" s="119">
        <f t="shared" si="27"/>
        <v>1.0096072722011178</v>
      </c>
      <c r="W136" s="119">
        <f t="shared" ref="W136" si="28">IF(W117=0,"",W117/W98)</f>
        <v>1.0696093489158971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0.44313908387375467</v>
      </c>
      <c r="C137" s="124">
        <f t="shared" si="29"/>
        <v>0.44311262393405143</v>
      </c>
      <c r="D137" s="124">
        <f t="shared" si="29"/>
        <v>0.44378140250664611</v>
      </c>
      <c r="E137" s="124">
        <f t="shared" si="29"/>
        <v>0.44292935032483144</v>
      </c>
      <c r="F137" s="124">
        <f t="shared" si="29"/>
        <v>0.44408310869489309</v>
      </c>
      <c r="G137" s="124">
        <f t="shared" si="29"/>
        <v>0.44407038104448426</v>
      </c>
      <c r="H137" s="124">
        <f t="shared" si="29"/>
        <v>0.4448750271773424</v>
      </c>
      <c r="I137" s="124">
        <f t="shared" si="29"/>
        <v>0.45688362433120677</v>
      </c>
      <c r="J137" s="124">
        <f t="shared" si="29"/>
        <v>0.47129742969186289</v>
      </c>
      <c r="K137" s="124">
        <f t="shared" si="29"/>
        <v>0.48620862813889493</v>
      </c>
      <c r="L137" s="124">
        <f t="shared" si="29"/>
        <v>0.49724009726203838</v>
      </c>
      <c r="M137" s="124">
        <f t="shared" si="29"/>
        <v>0.51416295077749286</v>
      </c>
      <c r="N137" s="124">
        <f t="shared" si="29"/>
        <v>0.53442839007798482</v>
      </c>
      <c r="O137" s="124">
        <f t="shared" si="29"/>
        <v>0.56101089725807252</v>
      </c>
      <c r="P137" s="124">
        <f t="shared" si="29"/>
        <v>0.56132072279525391</v>
      </c>
      <c r="Q137" s="124">
        <f t="shared" si="29"/>
        <v>0.5619037957206342</v>
      </c>
      <c r="R137" s="124">
        <f t="shared" ref="R137:V137" si="30">IF(R118=0,"",R118/R99)</f>
        <v>0.56212035954488171</v>
      </c>
      <c r="S137" s="124">
        <f t="shared" si="30"/>
        <v>0.56286199197063758</v>
      </c>
      <c r="T137" s="124">
        <f t="shared" si="30"/>
        <v>0.56407151289269564</v>
      </c>
      <c r="U137" s="124">
        <f t="shared" si="30"/>
        <v>0.56487833992454761</v>
      </c>
      <c r="V137" s="124">
        <f t="shared" si="30"/>
        <v>0.57249454812602829</v>
      </c>
      <c r="W137" s="124">
        <f t="shared" ref="W137" si="31">IF(W118=0,"",W118/W99)</f>
        <v>0.57338091217425202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0.43773115924385431</v>
      </c>
      <c r="C138" s="111">
        <f t="shared" si="32"/>
        <v>0.43823461487054699</v>
      </c>
      <c r="D138" s="111">
        <f t="shared" si="32"/>
        <v>0.43828428359101002</v>
      </c>
      <c r="E138" s="111">
        <f t="shared" si="32"/>
        <v>0.43829284818226455</v>
      </c>
      <c r="F138" s="111">
        <f t="shared" si="32"/>
        <v>0.43829106709207599</v>
      </c>
      <c r="G138" s="111">
        <f t="shared" si="32"/>
        <v>0.43829586954379324</v>
      </c>
      <c r="H138" s="111">
        <f t="shared" si="32"/>
        <v>0.43949374669463454</v>
      </c>
      <c r="I138" s="111">
        <f t="shared" si="32"/>
        <v>0.45163049367490088</v>
      </c>
      <c r="J138" s="111">
        <f t="shared" si="32"/>
        <v>0.46583308896794262</v>
      </c>
      <c r="K138" s="111">
        <f t="shared" si="32"/>
        <v>0.48078860645955995</v>
      </c>
      <c r="L138" s="111">
        <f t="shared" si="32"/>
        <v>0.49148782992401796</v>
      </c>
      <c r="M138" s="111">
        <f t="shared" si="32"/>
        <v>0.50858181433174277</v>
      </c>
      <c r="N138" s="111">
        <f t="shared" si="32"/>
        <v>0.53030360447436808</v>
      </c>
      <c r="O138" s="111">
        <f t="shared" si="32"/>
        <v>0.55603637197719635</v>
      </c>
      <c r="P138" s="111">
        <f t="shared" si="32"/>
        <v>0.5564544070494537</v>
      </c>
      <c r="Q138" s="111">
        <f t="shared" si="32"/>
        <v>0.55696015388685838</v>
      </c>
      <c r="R138" s="111">
        <f t="shared" ref="R138:V138" si="33">IF(R119=0,"",R119/R100)</f>
        <v>0.55720660640666908</v>
      </c>
      <c r="S138" s="111">
        <f t="shared" si="33"/>
        <v>0.55759458501642667</v>
      </c>
      <c r="T138" s="111">
        <f t="shared" si="33"/>
        <v>0.55800912501287803</v>
      </c>
      <c r="U138" s="111">
        <f t="shared" si="33"/>
        <v>0.55930604021624608</v>
      </c>
      <c r="V138" s="111">
        <f t="shared" si="33"/>
        <v>0.56713122661430782</v>
      </c>
      <c r="W138" s="111">
        <f t="shared" ref="W138" si="34">IF(W119=0,"",W119/W100)</f>
        <v>0.56799183528792052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1.8642351734849059</v>
      </c>
      <c r="C140" s="124">
        <f t="shared" si="38"/>
        <v>2.0631858405454957</v>
      </c>
      <c r="D140" s="124">
        <f t="shared" si="38"/>
        <v>2.163518837521329</v>
      </c>
      <c r="E140" s="124">
        <f t="shared" si="38"/>
        <v>2.2231349744458631</v>
      </c>
      <c r="F140" s="124">
        <f t="shared" si="38"/>
        <v>2.3062221895326487</v>
      </c>
      <c r="G140" s="124">
        <f t="shared" si="38"/>
        <v>2.4106469910020185</v>
      </c>
      <c r="H140" s="124">
        <f t="shared" si="38"/>
        <v>2.5719442205871745</v>
      </c>
      <c r="I140" s="124">
        <f t="shared" si="38"/>
        <v>2.6916758814715243</v>
      </c>
      <c r="J140" s="124">
        <f t="shared" si="38"/>
        <v>2.7990559428847628</v>
      </c>
      <c r="K140" s="124">
        <f t="shared" si="38"/>
        <v>3.0750986892578775</v>
      </c>
      <c r="L140" s="124">
        <f t="shared" si="38"/>
        <v>3.2421492964329941</v>
      </c>
      <c r="M140" s="124">
        <f t="shared" si="38"/>
        <v>3.3317420277509937</v>
      </c>
      <c r="N140" s="124">
        <f t="shared" si="38"/>
        <v>3.3921378826839552</v>
      </c>
      <c r="O140" s="124">
        <f t="shared" si="38"/>
        <v>3.4820568232468738</v>
      </c>
      <c r="P140" s="124">
        <f t="shared" si="38"/>
        <v>3.5356014754006089</v>
      </c>
      <c r="Q140" s="124">
        <f t="shared" si="38"/>
        <v>3.577076837217763</v>
      </c>
      <c r="R140" s="124">
        <f t="shared" ref="R140:V140" si="39">IF(R121=0,"",R121/R102)</f>
        <v>3.6191278831980873</v>
      </c>
      <c r="S140" s="124">
        <f t="shared" si="39"/>
        <v>3.7017792219504564</v>
      </c>
      <c r="T140" s="124">
        <f t="shared" si="39"/>
        <v>3.8072846670421763</v>
      </c>
      <c r="U140" s="124">
        <f t="shared" si="39"/>
        <v>3.9590950506575293</v>
      </c>
      <c r="V140" s="124">
        <f t="shared" si="39"/>
        <v>4.0953011696867367</v>
      </c>
      <c r="W140" s="124">
        <f t="shared" ref="W140" si="40">IF(W121=0,"",W121/W102)</f>
        <v>4.2576121573389463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1.8642351734849059</v>
      </c>
      <c r="C141" s="111">
        <f t="shared" si="41"/>
        <v>2.0631858405454957</v>
      </c>
      <c r="D141" s="111">
        <f t="shared" si="41"/>
        <v>2.163518837521329</v>
      </c>
      <c r="E141" s="111">
        <f t="shared" si="41"/>
        <v>2.2231349744458631</v>
      </c>
      <c r="F141" s="111">
        <f t="shared" si="41"/>
        <v>2.3062221895326487</v>
      </c>
      <c r="G141" s="111">
        <f t="shared" si="41"/>
        <v>2.4106469910020185</v>
      </c>
      <c r="H141" s="111">
        <f t="shared" si="41"/>
        <v>2.5719442205871745</v>
      </c>
      <c r="I141" s="111">
        <f t="shared" si="41"/>
        <v>2.6916758814715243</v>
      </c>
      <c r="J141" s="111">
        <f t="shared" si="41"/>
        <v>2.7990559428847628</v>
      </c>
      <c r="K141" s="111">
        <f t="shared" si="41"/>
        <v>3.0750986892578775</v>
      </c>
      <c r="L141" s="111">
        <f t="shared" si="41"/>
        <v>3.2421492964329941</v>
      </c>
      <c r="M141" s="111">
        <f t="shared" si="41"/>
        <v>3.3317420277509937</v>
      </c>
      <c r="N141" s="111">
        <f t="shared" si="41"/>
        <v>3.3921378826839552</v>
      </c>
      <c r="O141" s="111">
        <f t="shared" si="41"/>
        <v>3.4820568232468738</v>
      </c>
      <c r="P141" s="111">
        <f t="shared" si="41"/>
        <v>3.5356014754006089</v>
      </c>
      <c r="Q141" s="111">
        <f t="shared" si="41"/>
        <v>3.577076837217763</v>
      </c>
      <c r="R141" s="111">
        <f t="shared" ref="R141:V141" si="42">IF(R122=0,"",R122/R103)</f>
        <v>3.6191278831980873</v>
      </c>
      <c r="S141" s="111">
        <f t="shared" si="42"/>
        <v>3.7017792219504564</v>
      </c>
      <c r="T141" s="111">
        <f t="shared" si="42"/>
        <v>3.8072846670421763</v>
      </c>
      <c r="U141" s="111">
        <f t="shared" si="42"/>
        <v>3.9590950506575293</v>
      </c>
      <c r="V141" s="111">
        <f t="shared" si="42"/>
        <v>4.0953011696867367</v>
      </c>
      <c r="W141" s="111">
        <f t="shared" ref="W141" si="43">IF(W122=0,"",W122/W103)</f>
        <v>4.2576121573389463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0.51309956029926429</v>
      </c>
      <c r="C142" s="124">
        <f t="shared" si="44"/>
        <v>0.51481819291757436</v>
      </c>
      <c r="D142" s="124">
        <f t="shared" si="44"/>
        <v>0.51514812090764039</v>
      </c>
      <c r="E142" s="124">
        <f t="shared" si="44"/>
        <v>0.51682203262979409</v>
      </c>
      <c r="F142" s="124">
        <f t="shared" si="44"/>
        <v>0.52225864490558493</v>
      </c>
      <c r="G142" s="124">
        <f t="shared" si="44"/>
        <v>0.53242189594155076</v>
      </c>
      <c r="H142" s="124">
        <f t="shared" si="44"/>
        <v>0.54436774016864131</v>
      </c>
      <c r="I142" s="124">
        <f t="shared" si="44"/>
        <v>0.55319049085956251</v>
      </c>
      <c r="J142" s="124">
        <f t="shared" si="44"/>
        <v>0.55847340035420001</v>
      </c>
      <c r="K142" s="124">
        <f t="shared" si="44"/>
        <v>0.57003611692282252</v>
      </c>
      <c r="L142" s="124">
        <f t="shared" si="44"/>
        <v>0.60824837724733727</v>
      </c>
      <c r="M142" s="124">
        <f t="shared" si="44"/>
        <v>0.61738968085890544</v>
      </c>
      <c r="N142" s="124">
        <f t="shared" si="44"/>
        <v>0.64704545579341421</v>
      </c>
      <c r="O142" s="124">
        <f t="shared" si="44"/>
        <v>0.65198715730188039</v>
      </c>
      <c r="P142" s="124">
        <f t="shared" si="44"/>
        <v>0.66257525903349246</v>
      </c>
      <c r="Q142" s="124">
        <f t="shared" si="44"/>
        <v>0.67062367625061081</v>
      </c>
      <c r="R142" s="124">
        <f t="shared" ref="R142:V142" si="45">IF(R123=0,"",R123/R104)</f>
        <v>0.68288681578566557</v>
      </c>
      <c r="S142" s="124">
        <f t="shared" si="45"/>
        <v>0.67366972211703813</v>
      </c>
      <c r="T142" s="124">
        <f t="shared" si="45"/>
        <v>0.65665549309147286</v>
      </c>
      <c r="U142" s="124">
        <f t="shared" si="45"/>
        <v>0.66286768861785406</v>
      </c>
      <c r="V142" s="124">
        <f t="shared" si="45"/>
        <v>0.67085281901782745</v>
      </c>
      <c r="W142" s="124">
        <f t="shared" ref="W142" si="46">IF(W123=0,"",W123/W104)</f>
        <v>0.70295587768258727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0.51309956029926429</v>
      </c>
      <c r="C147" s="112">
        <f t="shared" si="59"/>
        <v>0.51481819291757436</v>
      </c>
      <c r="D147" s="112">
        <f t="shared" si="59"/>
        <v>0.51514812090764039</v>
      </c>
      <c r="E147" s="112">
        <f t="shared" si="59"/>
        <v>0.51628517543701657</v>
      </c>
      <c r="F147" s="112">
        <f t="shared" si="59"/>
        <v>0.52076894997861056</v>
      </c>
      <c r="G147" s="112">
        <f t="shared" si="59"/>
        <v>0.52716217411075705</v>
      </c>
      <c r="H147" s="112">
        <f t="shared" si="59"/>
        <v>0.53515494226588478</v>
      </c>
      <c r="I147" s="112">
        <f t="shared" si="59"/>
        <v>0.53925936877691361</v>
      </c>
      <c r="J147" s="112">
        <f t="shared" si="59"/>
        <v>0.54061545530560673</v>
      </c>
      <c r="K147" s="112">
        <f t="shared" si="59"/>
        <v>0.54166708147764264</v>
      </c>
      <c r="L147" s="112">
        <f t="shared" si="59"/>
        <v>0.54215307744627894</v>
      </c>
      <c r="M147" s="112">
        <f t="shared" si="59"/>
        <v>0.54451041580081516</v>
      </c>
      <c r="N147" s="112">
        <f t="shared" si="59"/>
        <v>0.54777172079210756</v>
      </c>
      <c r="O147" s="112">
        <f t="shared" si="59"/>
        <v>0.56027654160885765</v>
      </c>
      <c r="P147" s="112">
        <f t="shared" si="59"/>
        <v>0.56613371609594965</v>
      </c>
      <c r="Q147" s="112">
        <f t="shared" si="59"/>
        <v>0.57608291571986125</v>
      </c>
      <c r="R147" s="112">
        <f t="shared" ref="R147:V147" si="60">IF(R128=0,"",R128/R109)</f>
        <v>0.5857815274951369</v>
      </c>
      <c r="S147" s="112">
        <f t="shared" si="60"/>
        <v>0.59042811081552671</v>
      </c>
      <c r="T147" s="112">
        <f t="shared" si="60"/>
        <v>0.59314871971070848</v>
      </c>
      <c r="U147" s="112">
        <f t="shared" si="60"/>
        <v>0.60613535744630764</v>
      </c>
      <c r="V147" s="112">
        <f t="shared" si="60"/>
        <v>0.62181601441107304</v>
      </c>
      <c r="W147" s="112">
        <f t="shared" ref="W147" si="61">IF(W128=0,"",W128/W109)</f>
        <v>0.649372223240549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0.86876454608188458</v>
      </c>
      <c r="F148" s="113">
        <f t="shared" si="62"/>
        <v>0.86943534947450374</v>
      </c>
      <c r="G148" s="113">
        <f t="shared" si="62"/>
        <v>0.86998934270490857</v>
      </c>
      <c r="H148" s="113">
        <f t="shared" si="62"/>
        <v>0.87067906599693912</v>
      </c>
      <c r="I148" s="113">
        <f t="shared" si="62"/>
        <v>0.87166384263052943</v>
      </c>
      <c r="J148" s="113">
        <f t="shared" si="62"/>
        <v>0.87208373112937099</v>
      </c>
      <c r="K148" s="113">
        <f t="shared" si="62"/>
        <v>0.7282962754450929</v>
      </c>
      <c r="L148" s="113">
        <f t="shared" si="62"/>
        <v>0.92076851001642279</v>
      </c>
      <c r="M148" s="113">
        <f t="shared" si="62"/>
        <v>0.87459856320680762</v>
      </c>
      <c r="N148" s="113">
        <f t="shared" si="62"/>
        <v>0.87620568276255306</v>
      </c>
      <c r="O148" s="113">
        <f t="shared" si="62"/>
        <v>0.90610019252453888</v>
      </c>
      <c r="P148" s="113">
        <f t="shared" si="62"/>
        <v>0.92698795424813485</v>
      </c>
      <c r="Q148" s="113">
        <f t="shared" si="62"/>
        <v>0.91650118044371542</v>
      </c>
      <c r="R148" s="113">
        <f t="shared" ref="R148:V148" si="63">IF(R129=0,"",R129/R110)</f>
        <v>0.93186740931520684</v>
      </c>
      <c r="S148" s="113">
        <f t="shared" si="63"/>
        <v>0.91636406445106844</v>
      </c>
      <c r="T148" s="113">
        <f t="shared" si="63"/>
        <v>0.85434573648106393</v>
      </c>
      <c r="U148" s="113">
        <f t="shared" si="63"/>
        <v>0.87288986521555212</v>
      </c>
      <c r="V148" s="113">
        <f t="shared" si="63"/>
        <v>0.92058181995977872</v>
      </c>
      <c r="W148" s="113">
        <f t="shared" ref="W148" si="64">IF(W129=0,"",W129/W110)</f>
        <v>0.90901054004389881</v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0.53560192782473781</v>
      </c>
      <c r="F149" s="111">
        <f t="shared" si="65"/>
        <v>0.53669870066749781</v>
      </c>
      <c r="G149" s="111">
        <f t="shared" si="65"/>
        <v>0.53855067005341939</v>
      </c>
      <c r="H149" s="111">
        <f t="shared" si="65"/>
        <v>0.53969579074085794</v>
      </c>
      <c r="I149" s="111">
        <f t="shared" si="65"/>
        <v>0.54107724268092083</v>
      </c>
      <c r="J149" s="111">
        <f t="shared" si="65"/>
        <v>0.54261116802478204</v>
      </c>
      <c r="K149" s="111">
        <f t="shared" si="65"/>
        <v>0.5463343236280559</v>
      </c>
      <c r="L149" s="111">
        <f t="shared" si="65"/>
        <v>0.54776981033826677</v>
      </c>
      <c r="M149" s="111">
        <f t="shared" si="65"/>
        <v>0.54946511740225601</v>
      </c>
      <c r="N149" s="111">
        <f t="shared" si="65"/>
        <v>0.55364742461211125</v>
      </c>
      <c r="O149" s="111">
        <f t="shared" si="65"/>
        <v>0.55449724732457406</v>
      </c>
      <c r="P149" s="111">
        <f t="shared" si="65"/>
        <v>0.55746981589672107</v>
      </c>
      <c r="Q149" s="111">
        <f t="shared" si="65"/>
        <v>0.56382532631447313</v>
      </c>
      <c r="R149" s="111">
        <f t="shared" ref="R149:V149" si="66">IF(R130=0,"",R130/R111)</f>
        <v>0.57532599061216649</v>
      </c>
      <c r="S149" s="111">
        <f t="shared" si="66"/>
        <v>0.58729962578439832</v>
      </c>
      <c r="T149" s="111">
        <f t="shared" si="66"/>
        <v>0.59436713008587649</v>
      </c>
      <c r="U149" s="111">
        <f t="shared" si="66"/>
        <v>0.60279184924643359</v>
      </c>
      <c r="V149" s="111">
        <f t="shared" si="66"/>
        <v>0.63228995066363614</v>
      </c>
      <c r="W149" s="111">
        <f t="shared" ref="W149" si="67">IF(W130=0,"",W130/W111)</f>
        <v>0.6323863526316118</v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0.60705573651002054</v>
      </c>
      <c r="C151" s="124">
        <f t="shared" si="71"/>
        <v>0.59961365677750988</v>
      </c>
      <c r="D151" s="124">
        <f t="shared" si="71"/>
        <v>0.60583458724517614</v>
      </c>
      <c r="E151" s="124">
        <f t="shared" si="71"/>
        <v>0.61003642029289018</v>
      </c>
      <c r="F151" s="124">
        <f t="shared" si="71"/>
        <v>0.60971231043157226</v>
      </c>
      <c r="G151" s="124">
        <f t="shared" si="71"/>
        <v>0.61323448262865121</v>
      </c>
      <c r="H151" s="124">
        <f t="shared" si="71"/>
        <v>0.61707692703563699</v>
      </c>
      <c r="I151" s="124">
        <f t="shared" si="71"/>
        <v>0.61465568804490966</v>
      </c>
      <c r="J151" s="124">
        <f t="shared" si="71"/>
        <v>0.60923432453113435</v>
      </c>
      <c r="K151" s="124">
        <f t="shared" si="71"/>
        <v>0.60801460645177952</v>
      </c>
      <c r="L151" s="124">
        <f t="shared" si="71"/>
        <v>0.61753833488181187</v>
      </c>
      <c r="M151" s="124">
        <f t="shared" si="71"/>
        <v>0.62147716423861099</v>
      </c>
      <c r="N151" s="124">
        <f t="shared" si="71"/>
        <v>0.61126902677462713</v>
      </c>
      <c r="O151" s="124">
        <f t="shared" si="71"/>
        <v>0.62185655512016724</v>
      </c>
      <c r="P151" s="124">
        <f t="shared" si="71"/>
        <v>0.62604064675578697</v>
      </c>
      <c r="Q151" s="124">
        <f t="shared" si="71"/>
        <v>0.63209918536057874</v>
      </c>
      <c r="R151" s="124">
        <f t="shared" ref="R151:V151" si="72">IF(R132=0,"",R132/R113)</f>
        <v>0.64522945190133785</v>
      </c>
      <c r="S151" s="124">
        <f t="shared" si="72"/>
        <v>0.62125137614004422</v>
      </c>
      <c r="T151" s="124">
        <f t="shared" si="72"/>
        <v>0.63134154750357641</v>
      </c>
      <c r="U151" s="124">
        <f t="shared" si="72"/>
        <v>0.63971339526803173</v>
      </c>
      <c r="V151" s="124">
        <f t="shared" si="72"/>
        <v>0.65742699566074314</v>
      </c>
      <c r="W151" s="124">
        <f t="shared" ref="W151" si="73">IF(W132=0,"",W132/W113)</f>
        <v>0.65867958230289814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0.58041664793514103</v>
      </c>
      <c r="C152" s="111">
        <f t="shared" si="74"/>
        <v>0.58101455241818489</v>
      </c>
      <c r="D152" s="111">
        <f t="shared" si="74"/>
        <v>0.58112935237352459</v>
      </c>
      <c r="E152" s="111">
        <f t="shared" si="74"/>
        <v>0.58149980014249159</v>
      </c>
      <c r="F152" s="111">
        <f t="shared" si="74"/>
        <v>0.58304067493006861</v>
      </c>
      <c r="G152" s="111">
        <f t="shared" si="74"/>
        <v>0.58537704458338236</v>
      </c>
      <c r="H152" s="111">
        <f t="shared" si="74"/>
        <v>0.58818207237280462</v>
      </c>
      <c r="I152" s="111">
        <f t="shared" si="74"/>
        <v>0.58957523277678514</v>
      </c>
      <c r="J152" s="111">
        <f t="shared" si="74"/>
        <v>0.59001780259991032</v>
      </c>
      <c r="K152" s="111">
        <f t="shared" si="74"/>
        <v>0.59048658142112198</v>
      </c>
      <c r="L152" s="111">
        <f t="shared" si="74"/>
        <v>0.5907184733304478</v>
      </c>
      <c r="M152" s="111">
        <f t="shared" si="74"/>
        <v>0.59112982571219441</v>
      </c>
      <c r="N152" s="111">
        <f t="shared" si="74"/>
        <v>0.59165621625443043</v>
      </c>
      <c r="O152" s="111">
        <f t="shared" si="74"/>
        <v>0.59216846929659683</v>
      </c>
      <c r="P152" s="111">
        <f t="shared" si="74"/>
        <v>0.59235205079467435</v>
      </c>
      <c r="Q152" s="111">
        <f t="shared" si="74"/>
        <v>0.59260369936970803</v>
      </c>
      <c r="R152" s="111">
        <f t="shared" ref="R152:V152" si="75">IF(R133=0,"",R133/R114)</f>
        <v>0.59301800867761234</v>
      </c>
      <c r="S152" s="111">
        <f t="shared" si="75"/>
        <v>0.59345679437860743</v>
      </c>
      <c r="T152" s="111">
        <f t="shared" si="75"/>
        <v>0.59371474808485925</v>
      </c>
      <c r="U152" s="111">
        <f t="shared" si="75"/>
        <v>0.59485498492590239</v>
      </c>
      <c r="V152" s="111">
        <f t="shared" si="75"/>
        <v>0.59789218258701382</v>
      </c>
      <c r="W152" s="111">
        <f t="shared" ref="W152" si="76">IF(W133=0,"",W133/W114)</f>
        <v>0.60180861888847303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0.73541714996689911</v>
      </c>
      <c r="C153" s="45">
        <f t="shared" si="77"/>
        <v>0.73675999961575223</v>
      </c>
      <c r="D153" s="45">
        <f t="shared" si="77"/>
        <v>0.73701407980747191</v>
      </c>
      <c r="E153" s="45">
        <f t="shared" si="77"/>
        <v>0.73836722175531899</v>
      </c>
      <c r="F153" s="45">
        <f t="shared" si="77"/>
        <v>0.74249072227467616</v>
      </c>
      <c r="G153" s="45">
        <f t="shared" si="77"/>
        <v>0.74725819077977818</v>
      </c>
      <c r="H153" s="45">
        <f t="shared" si="77"/>
        <v>0.75251990670085078</v>
      </c>
      <c r="I153" s="45">
        <f t="shared" si="77"/>
        <v>0.75504194982884909</v>
      </c>
      <c r="J153" s="45">
        <f t="shared" si="77"/>
        <v>0.75588530306102619</v>
      </c>
      <c r="K153" s="45">
        <f t="shared" si="77"/>
        <v>0.75781153953970981</v>
      </c>
      <c r="L153" s="45">
        <f t="shared" si="77"/>
        <v>0.7591861030596968</v>
      </c>
      <c r="M153" s="45">
        <f t="shared" si="77"/>
        <v>0.76169430885870903</v>
      </c>
      <c r="N153" s="45">
        <f t="shared" si="77"/>
        <v>0.76399393750274003</v>
      </c>
      <c r="O153" s="45">
        <f t="shared" si="77"/>
        <v>0.768247227203256</v>
      </c>
      <c r="P153" s="45">
        <f t="shared" si="77"/>
        <v>0.77084235742707485</v>
      </c>
      <c r="Q153" s="45">
        <f t="shared" si="77"/>
        <v>0.77404479695170503</v>
      </c>
      <c r="R153" s="45">
        <f t="shared" ref="R153:V153" si="78">IF(R134=0,"",R134/R115)</f>
        <v>0.77780004269377212</v>
      </c>
      <c r="S153" s="45">
        <f t="shared" si="78"/>
        <v>0.78061931672499174</v>
      </c>
      <c r="T153" s="45">
        <f t="shared" si="78"/>
        <v>0.78267077477842673</v>
      </c>
      <c r="U153" s="45">
        <f t="shared" si="78"/>
        <v>0.78935874373339532</v>
      </c>
      <c r="V153" s="45">
        <f t="shared" si="78"/>
        <v>0.80295391644031289</v>
      </c>
      <c r="W153" s="45">
        <f t="shared" ref="W153" si="79">IF(W134=0,"",W134/W115)</f>
        <v>0.81582640449976729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1.8529532040137873</v>
      </c>
      <c r="C155" s="117">
        <f t="shared" si="80"/>
        <v>1.7429655132514608</v>
      </c>
      <c r="D155" s="117">
        <f t="shared" si="80"/>
        <v>1.5221121663563375</v>
      </c>
      <c r="E155" s="117">
        <f t="shared" si="80"/>
        <v>1.3277078805295937</v>
      </c>
      <c r="F155" s="117">
        <f t="shared" si="80"/>
        <v>1.3666561668253796</v>
      </c>
      <c r="G155" s="117">
        <f t="shared" si="80"/>
        <v>1.3120409965453703</v>
      </c>
      <c r="H155" s="117">
        <f t="shared" si="80"/>
        <v>1.2074643038425954</v>
      </c>
      <c r="I155" s="117">
        <f t="shared" si="80"/>
        <v>1.1777022368571344</v>
      </c>
      <c r="J155" s="117">
        <f t="shared" si="80"/>
        <v>1.2889012547260621</v>
      </c>
      <c r="K155" s="117">
        <f t="shared" si="80"/>
        <v>1.3702156838927029</v>
      </c>
      <c r="L155" s="117">
        <f t="shared" si="80"/>
        <v>1.2599140501544794</v>
      </c>
      <c r="M155" s="117">
        <f t="shared" si="80"/>
        <v>1.1767976554790494</v>
      </c>
      <c r="N155" s="117">
        <f t="shared" si="80"/>
        <v>1.1579003350488364</v>
      </c>
      <c r="O155" s="117">
        <f t="shared" si="80"/>
        <v>1.1833300214900537</v>
      </c>
      <c r="P155" s="117">
        <f t="shared" si="80"/>
        <v>1.1165449759634596</v>
      </c>
      <c r="Q155" s="117">
        <f t="shared" si="80"/>
        <v>1.1115137812100333</v>
      </c>
      <c r="R155" s="117">
        <f t="shared" ref="R155:V155" si="81">R156+R159+R161+R170</f>
        <v>1.0314000632682736</v>
      </c>
      <c r="S155" s="117">
        <f t="shared" si="81"/>
        <v>0.94202471928694087</v>
      </c>
      <c r="T155" s="117">
        <f t="shared" si="81"/>
        <v>0.30086973886960444</v>
      </c>
      <c r="U155" s="117">
        <f t="shared" si="81"/>
        <v>0.18464207994349341</v>
      </c>
      <c r="V155" s="117">
        <f t="shared" si="81"/>
        <v>0.10276791909410921</v>
      </c>
      <c r="W155" s="117">
        <f t="shared" ref="W155" si="82">W156+W159+W161+W170</f>
        <v>0.10100304414411386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0.68129306653077037</v>
      </c>
      <c r="C156" s="122">
        <f t="shared" si="83"/>
        <v>0.68129306653077037</v>
      </c>
      <c r="D156" s="122">
        <f t="shared" si="83"/>
        <v>0.68960405337418251</v>
      </c>
      <c r="E156" s="122">
        <f t="shared" si="83"/>
        <v>0.68960405337418251</v>
      </c>
      <c r="F156" s="122">
        <f t="shared" si="83"/>
        <v>0.68960405337418251</v>
      </c>
      <c r="G156" s="122">
        <f t="shared" si="83"/>
        <v>0.68577097224399353</v>
      </c>
      <c r="H156" s="122">
        <f t="shared" si="83"/>
        <v>0.6756815328902307</v>
      </c>
      <c r="I156" s="122">
        <f t="shared" si="83"/>
        <v>0.66495077629528521</v>
      </c>
      <c r="J156" s="122">
        <f t="shared" si="83"/>
        <v>0.6756815328902307</v>
      </c>
      <c r="K156" s="122">
        <f t="shared" si="83"/>
        <v>0.70675422869652516</v>
      </c>
      <c r="L156" s="122">
        <f t="shared" si="83"/>
        <v>0.69635607214417672</v>
      </c>
      <c r="M156" s="122">
        <f t="shared" si="83"/>
        <v>0.68529697529180555</v>
      </c>
      <c r="N156" s="122">
        <f t="shared" si="83"/>
        <v>0.69635607214417661</v>
      </c>
      <c r="O156" s="122">
        <f t="shared" si="83"/>
        <v>0.70675422869652482</v>
      </c>
      <c r="P156" s="122">
        <f t="shared" si="83"/>
        <v>0.69635607214417661</v>
      </c>
      <c r="Q156" s="122">
        <f t="shared" si="83"/>
        <v>0.71657418343336599</v>
      </c>
      <c r="R156" s="122">
        <f t="shared" ref="R156:V156" si="84">SUM(R157:R158)</f>
        <v>0.69635607214417627</v>
      </c>
      <c r="S156" s="122">
        <f t="shared" si="84"/>
        <v>0.71384976000000222</v>
      </c>
      <c r="T156" s="122">
        <f t="shared" si="84"/>
        <v>0.17526131999999708</v>
      </c>
      <c r="U156" s="122">
        <f t="shared" si="84"/>
        <v>0.12751128000000025</v>
      </c>
      <c r="V156" s="122">
        <f t="shared" si="84"/>
        <v>7.9761240000003397E-2</v>
      </c>
      <c r="W156" s="122">
        <f t="shared" ref="W156" si="85">SUM(W157:W158)</f>
        <v>8.2962360000003343E-2</v>
      </c>
      <c r="DA156" s="130" t="s">
        <v>2114</v>
      </c>
    </row>
    <row r="157" spans="1:105" ht="12" customHeight="1" x14ac:dyDescent="0.25">
      <c r="A157" s="97" t="s">
        <v>216</v>
      </c>
      <c r="B157" s="98">
        <v>0.68129306653077037</v>
      </c>
      <c r="C157" s="98">
        <v>0.68129306653077037</v>
      </c>
      <c r="D157" s="98">
        <v>0.68960405337418251</v>
      </c>
      <c r="E157" s="98">
        <v>0.68960405337418251</v>
      </c>
      <c r="F157" s="98">
        <v>0.68960405337418251</v>
      </c>
      <c r="G157" s="98">
        <v>0.68577097224399353</v>
      </c>
      <c r="H157" s="98">
        <v>0.6756815328902307</v>
      </c>
      <c r="I157" s="98">
        <v>0.66495077629528521</v>
      </c>
      <c r="J157" s="98">
        <v>0.6756815328902307</v>
      </c>
      <c r="K157" s="98">
        <v>0.70675422869652516</v>
      </c>
      <c r="L157" s="98">
        <v>0.69635607214417672</v>
      </c>
      <c r="M157" s="98">
        <v>0.68529697529180555</v>
      </c>
      <c r="N157" s="98">
        <v>0.69635607214417661</v>
      </c>
      <c r="O157" s="98">
        <v>0.70675422869652482</v>
      </c>
      <c r="P157" s="98">
        <v>0.69635607214417661</v>
      </c>
      <c r="Q157" s="98">
        <v>0.71657418343336599</v>
      </c>
      <c r="R157" s="98">
        <v>0.69635607214417627</v>
      </c>
      <c r="S157" s="98">
        <v>0.71384976000000222</v>
      </c>
      <c r="T157" s="98">
        <v>0.17526131999999708</v>
      </c>
      <c r="U157" s="98">
        <v>0.12751128000000025</v>
      </c>
      <c r="V157" s="98">
        <v>7.9761240000003397E-2</v>
      </c>
      <c r="W157" s="98">
        <v>8.2962360000003343E-2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1.1716601374830169</v>
      </c>
      <c r="C170" s="122">
        <v>1.0616724467206904</v>
      </c>
      <c r="D170" s="122">
        <v>0.83250811298215499</v>
      </c>
      <c r="E170" s="122">
        <v>0.63810382715541114</v>
      </c>
      <c r="F170" s="122">
        <v>0.67705211345119698</v>
      </c>
      <c r="G170" s="122">
        <v>0.62627002430137679</v>
      </c>
      <c r="H170" s="122">
        <v>0.53178277095236481</v>
      </c>
      <c r="I170" s="122">
        <v>0.51275146056184928</v>
      </c>
      <c r="J170" s="122">
        <v>0.61321972183583151</v>
      </c>
      <c r="K170" s="122">
        <v>0.66346145519617761</v>
      </c>
      <c r="L170" s="122">
        <v>0.56355797801030272</v>
      </c>
      <c r="M170" s="122">
        <v>0.4915006801872438</v>
      </c>
      <c r="N170" s="122">
        <v>0.46154426290465983</v>
      </c>
      <c r="O170" s="122">
        <v>0.47657579279352885</v>
      </c>
      <c r="P170" s="122">
        <v>0.42018890381928298</v>
      </c>
      <c r="Q170" s="122">
        <v>0.39493959777666732</v>
      </c>
      <c r="R170" s="122">
        <v>0.33504399112409733</v>
      </c>
      <c r="S170" s="122">
        <v>0.22817495928693859</v>
      </c>
      <c r="T170" s="122">
        <v>0.12560841886960733</v>
      </c>
      <c r="U170" s="122">
        <v>5.7130799943493168E-2</v>
      </c>
      <c r="V170" s="122">
        <v>2.3006679094105809E-2</v>
      </c>
      <c r="W170" s="122">
        <v>1.8040684144110516E-2</v>
      </c>
      <c r="DA170" s="130" t="s">
        <v>2128</v>
      </c>
    </row>
    <row r="171" spans="1:105" ht="12" customHeight="1" x14ac:dyDescent="0.25">
      <c r="A171" s="97" t="s">
        <v>50</v>
      </c>
      <c r="B171" s="98">
        <v>1.1716601374830169</v>
      </c>
      <c r="C171" s="98">
        <v>1.0616724467206904</v>
      </c>
      <c r="D171" s="98">
        <v>0.83250811298215499</v>
      </c>
      <c r="E171" s="98">
        <v>0.63810382715541114</v>
      </c>
      <c r="F171" s="98">
        <v>0.67705211345119698</v>
      </c>
      <c r="G171" s="98">
        <v>0.62627002430137679</v>
      </c>
      <c r="H171" s="98">
        <v>0.53178277095236481</v>
      </c>
      <c r="I171" s="98">
        <v>0.51275146056184928</v>
      </c>
      <c r="J171" s="98">
        <v>0.61321972183583151</v>
      </c>
      <c r="K171" s="98">
        <v>0.66346145519617761</v>
      </c>
      <c r="L171" s="98">
        <v>0.56355797801030272</v>
      </c>
      <c r="M171" s="98">
        <v>0.4915006801872438</v>
      </c>
      <c r="N171" s="98">
        <v>0.46154426290465983</v>
      </c>
      <c r="O171" s="98">
        <v>0.47657579279352885</v>
      </c>
      <c r="P171" s="98">
        <v>0.42018890381928298</v>
      </c>
      <c r="Q171" s="98">
        <v>0.39493959777666732</v>
      </c>
      <c r="R171" s="98">
        <v>0.33504399112409733</v>
      </c>
      <c r="S171" s="98">
        <v>0.22817495928693859</v>
      </c>
      <c r="T171" s="98">
        <v>0.12560841886960733</v>
      </c>
      <c r="U171" s="98">
        <v>5.7130799943493168E-2</v>
      </c>
      <c r="V171" s="98">
        <v>2.3006679094105809E-2</v>
      </c>
      <c r="W171" s="98">
        <v>1.8040684144110516E-2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3322.648660056765</v>
      </c>
      <c r="C174" s="117">
        <f t="shared" si="87"/>
        <v>3120.3340408009758</v>
      </c>
      <c r="D174" s="117">
        <f t="shared" si="87"/>
        <v>3525.1100946610877</v>
      </c>
      <c r="E174" s="117">
        <f t="shared" si="87"/>
        <v>3759.9245491802453</v>
      </c>
      <c r="F174" s="117">
        <f t="shared" si="87"/>
        <v>3967.2616474487477</v>
      </c>
      <c r="G174" s="117">
        <f t="shared" si="87"/>
        <v>3945.0904618665031</v>
      </c>
      <c r="H174" s="117">
        <f t="shared" si="87"/>
        <v>3886.0747900740312</v>
      </c>
      <c r="I174" s="117">
        <f t="shared" si="87"/>
        <v>3697.4563653049008</v>
      </c>
      <c r="J174" s="117">
        <f t="shared" si="87"/>
        <v>3703.1238787159696</v>
      </c>
      <c r="K174" s="117">
        <f t="shared" si="87"/>
        <v>3203.975377149497</v>
      </c>
      <c r="L174" s="117">
        <f t="shared" si="87"/>
        <v>3586.6090105825533</v>
      </c>
      <c r="M174" s="117">
        <f t="shared" si="87"/>
        <v>3639.8194830952802</v>
      </c>
      <c r="N174" s="117">
        <f t="shared" si="87"/>
        <v>3713.4985976003954</v>
      </c>
      <c r="O174" s="117">
        <f t="shared" si="87"/>
        <v>3805.6127516876099</v>
      </c>
      <c r="P174" s="117">
        <f t="shared" si="87"/>
        <v>3761.9951560730378</v>
      </c>
      <c r="Q174" s="117">
        <f t="shared" si="87"/>
        <v>3980.878585966113</v>
      </c>
      <c r="R174" s="117">
        <f t="shared" ref="R174:V174" si="88">R175+R178+R180+R189</f>
        <v>4016.9354875986005</v>
      </c>
      <c r="S174" s="117">
        <f t="shared" si="88"/>
        <v>4547.8534625441607</v>
      </c>
      <c r="T174" s="117">
        <f t="shared" si="88"/>
        <v>3744.4468516460306</v>
      </c>
      <c r="U174" s="117">
        <f t="shared" si="88"/>
        <v>4055.3024411640786</v>
      </c>
      <c r="V174" s="117">
        <f t="shared" si="88"/>
        <v>4389.2313657927443</v>
      </c>
      <c r="W174" s="117">
        <f t="shared" ref="W174" si="89">W175+W178+W180+W189</f>
        <v>4466.8796959125893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482.33442409303228</v>
      </c>
      <c r="C175" s="122">
        <f t="shared" si="90"/>
        <v>517.87728535296912</v>
      </c>
      <c r="D175" s="122">
        <f t="shared" si="90"/>
        <v>645.36823984247872</v>
      </c>
      <c r="E175" s="122">
        <f t="shared" si="90"/>
        <v>763.39414301136696</v>
      </c>
      <c r="F175" s="122">
        <f t="shared" si="90"/>
        <v>831.8813001374092</v>
      </c>
      <c r="G175" s="122">
        <f t="shared" si="90"/>
        <v>859.91671453203844</v>
      </c>
      <c r="H175" s="122">
        <f t="shared" si="90"/>
        <v>876.8218813123467</v>
      </c>
      <c r="I175" s="122">
        <f t="shared" si="90"/>
        <v>857.17516870700399</v>
      </c>
      <c r="J175" s="122">
        <f t="shared" si="90"/>
        <v>854.35740727189864</v>
      </c>
      <c r="K175" s="122">
        <f t="shared" si="90"/>
        <v>855.65669137073166</v>
      </c>
      <c r="L175" s="122">
        <f t="shared" si="90"/>
        <v>928.04514937712781</v>
      </c>
      <c r="M175" s="122">
        <f t="shared" si="90"/>
        <v>962.75507238813088</v>
      </c>
      <c r="N175" s="122">
        <f t="shared" si="90"/>
        <v>1045.8891801815862</v>
      </c>
      <c r="O175" s="122">
        <f t="shared" si="90"/>
        <v>1085.2261973462525</v>
      </c>
      <c r="P175" s="122">
        <f t="shared" si="90"/>
        <v>1099.2833431413358</v>
      </c>
      <c r="Q175" s="122">
        <f t="shared" si="90"/>
        <v>1233.1027000279173</v>
      </c>
      <c r="R175" s="122">
        <f t="shared" ref="R175:V175" si="91">SUM(R176:R177)</f>
        <v>1331.844090006208</v>
      </c>
      <c r="S175" s="122">
        <f t="shared" si="91"/>
        <v>1878.1173029445767</v>
      </c>
      <c r="T175" s="122">
        <f t="shared" si="91"/>
        <v>818.34986992431357</v>
      </c>
      <c r="U175" s="122">
        <f t="shared" si="91"/>
        <v>1177.9109798307436</v>
      </c>
      <c r="V175" s="122">
        <f t="shared" si="91"/>
        <v>1585.0845066746858</v>
      </c>
      <c r="W175" s="122">
        <f t="shared" ref="W175" si="92">SUM(W176:W177)</f>
        <v>2005.914458028293</v>
      </c>
      <c r="DA175" s="130" t="s">
        <v>2282</v>
      </c>
    </row>
    <row r="176" spans="1:105" ht="12" customHeight="1" x14ac:dyDescent="0.25">
      <c r="A176" s="97" t="s">
        <v>216</v>
      </c>
      <c r="B176" s="98">
        <v>477.69531194092781</v>
      </c>
      <c r="C176" s="98">
        <v>513.38037230242094</v>
      </c>
      <c r="D176" s="98">
        <v>639.05247217717488</v>
      </c>
      <c r="E176" s="98">
        <v>757.09285493226537</v>
      </c>
      <c r="F176" s="98">
        <v>823.30338581787453</v>
      </c>
      <c r="G176" s="98">
        <v>851.07647518099668</v>
      </c>
      <c r="H176" s="98">
        <v>868.40373352382107</v>
      </c>
      <c r="I176" s="98">
        <v>848.96382014618621</v>
      </c>
      <c r="J176" s="98">
        <v>845.61762972873544</v>
      </c>
      <c r="K176" s="98">
        <v>846.72453411263757</v>
      </c>
      <c r="L176" s="98">
        <v>917.54714339986162</v>
      </c>
      <c r="M176" s="98">
        <v>951.82086689972527</v>
      </c>
      <c r="N176" s="98">
        <v>1036.7043776698197</v>
      </c>
      <c r="O176" s="98">
        <v>1073.0664508863676</v>
      </c>
      <c r="P176" s="98">
        <v>1087.2226667940881</v>
      </c>
      <c r="Q176" s="98">
        <v>1219.3431744532286</v>
      </c>
      <c r="R176" s="98">
        <v>1317.0643910053502</v>
      </c>
      <c r="S176" s="98">
        <v>1855.7558945908352</v>
      </c>
      <c r="T176" s="98">
        <v>807.12530712531009</v>
      </c>
      <c r="U176" s="98">
        <v>1163.0170316301903</v>
      </c>
      <c r="V176" s="98">
        <v>1565.4450261779757</v>
      </c>
      <c r="W176" s="98">
        <v>1980.8917197452722</v>
      </c>
      <c r="DA176" s="63" t="s">
        <v>2283</v>
      </c>
    </row>
    <row r="177" spans="1:105" ht="12" customHeight="1" x14ac:dyDescent="0.25">
      <c r="A177" s="97" t="s">
        <v>53</v>
      </c>
      <c r="B177" s="98">
        <v>4.6391121521044703</v>
      </c>
      <c r="C177" s="98">
        <v>4.4969130505481605</v>
      </c>
      <c r="D177" s="98">
        <v>6.3157676653038015</v>
      </c>
      <c r="E177" s="98">
        <v>6.3012880791016359</v>
      </c>
      <c r="F177" s="98">
        <v>8.5779143195346919</v>
      </c>
      <c r="G177" s="98">
        <v>8.8402393510417916</v>
      </c>
      <c r="H177" s="98">
        <v>8.4181477885256246</v>
      </c>
      <c r="I177" s="98">
        <v>8.2113485608177363</v>
      </c>
      <c r="J177" s="98">
        <v>8.7397775431631448</v>
      </c>
      <c r="K177" s="98">
        <v>8.9321572580941382</v>
      </c>
      <c r="L177" s="98">
        <v>10.498005977266244</v>
      </c>
      <c r="M177" s="98">
        <v>10.934205488405643</v>
      </c>
      <c r="N177" s="98">
        <v>9.1848025117665539</v>
      </c>
      <c r="O177" s="98">
        <v>12.159746459884833</v>
      </c>
      <c r="P177" s="98">
        <v>12.060676347247664</v>
      </c>
      <c r="Q177" s="98">
        <v>13.759525574688771</v>
      </c>
      <c r="R177" s="98">
        <v>14.779699000857814</v>
      </c>
      <c r="S177" s="98">
        <v>22.361408353741663</v>
      </c>
      <c r="T177" s="98">
        <v>11.224562799003449</v>
      </c>
      <c r="U177" s="98">
        <v>14.893948200553318</v>
      </c>
      <c r="V177" s="98">
        <v>19.639480496710167</v>
      </c>
      <c r="W177" s="98">
        <v>25.022738283020768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253.65638726562526</v>
      </c>
      <c r="C178" s="122">
        <f t="shared" si="93"/>
        <v>351.94329602988654</v>
      </c>
      <c r="D178" s="122">
        <f t="shared" si="93"/>
        <v>345.38140127694243</v>
      </c>
      <c r="E178" s="122">
        <f t="shared" si="93"/>
        <v>567.76312450642956</v>
      </c>
      <c r="F178" s="122">
        <f t="shared" si="93"/>
        <v>292.39520316808114</v>
      </c>
      <c r="G178" s="122">
        <f t="shared" si="93"/>
        <v>256.31663761946243</v>
      </c>
      <c r="H178" s="122">
        <f t="shared" si="93"/>
        <v>287.77317056148581</v>
      </c>
      <c r="I178" s="122">
        <f t="shared" si="93"/>
        <v>240.91571385312233</v>
      </c>
      <c r="J178" s="122">
        <f t="shared" si="93"/>
        <v>175.18225157021584</v>
      </c>
      <c r="K178" s="122">
        <f t="shared" si="93"/>
        <v>181.84282636980538</v>
      </c>
      <c r="L178" s="122">
        <f t="shared" si="93"/>
        <v>211.83763099337293</v>
      </c>
      <c r="M178" s="122">
        <f t="shared" si="93"/>
        <v>304.87418432936533</v>
      </c>
      <c r="N178" s="122">
        <f t="shared" si="93"/>
        <v>587.27208927341826</v>
      </c>
      <c r="O178" s="122">
        <f t="shared" si="93"/>
        <v>417.36031645712592</v>
      </c>
      <c r="P178" s="122">
        <f t="shared" si="93"/>
        <v>456.89766263050427</v>
      </c>
      <c r="Q178" s="122">
        <f t="shared" si="93"/>
        <v>429.35849349488956</v>
      </c>
      <c r="R178" s="122">
        <f t="shared" si="93"/>
        <v>390.93086288453907</v>
      </c>
      <c r="S178" s="122">
        <f t="shared" si="93"/>
        <v>508.20024517543806</v>
      </c>
      <c r="T178" s="122">
        <f t="shared" si="93"/>
        <v>432.36593276333622</v>
      </c>
      <c r="U178" s="122">
        <f t="shared" si="93"/>
        <v>417.28930117104062</v>
      </c>
      <c r="V178" s="122">
        <f t="shared" si="93"/>
        <v>482.64984305950281</v>
      </c>
      <c r="W178" s="122">
        <f t="shared" si="93"/>
        <v>542.44790580122424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253.65638726562526</v>
      </c>
      <c r="C179" s="98">
        <f>RES_hhdet_fech!C48</f>
        <v>351.94329602988654</v>
      </c>
      <c r="D179" s="98">
        <f>RES_hhdet_fech!D48</f>
        <v>345.38140127694243</v>
      </c>
      <c r="E179" s="98">
        <f>RES_hhdet_fech!E48</f>
        <v>567.76312450642956</v>
      </c>
      <c r="F179" s="98">
        <f>RES_hhdet_fech!F48</f>
        <v>292.39520316808114</v>
      </c>
      <c r="G179" s="98">
        <f>RES_hhdet_fech!G48</f>
        <v>256.31663761946243</v>
      </c>
      <c r="H179" s="98">
        <f>RES_hhdet_fech!H48</f>
        <v>287.77317056148581</v>
      </c>
      <c r="I179" s="98">
        <f>RES_hhdet_fech!I48</f>
        <v>240.91571385312233</v>
      </c>
      <c r="J179" s="98">
        <f>RES_hhdet_fech!J48</f>
        <v>175.18225157021584</v>
      </c>
      <c r="K179" s="98">
        <f>RES_hhdet_fech!K48</f>
        <v>181.84282636980538</v>
      </c>
      <c r="L179" s="98">
        <f>RES_hhdet_fech!L48</f>
        <v>211.83763099337293</v>
      </c>
      <c r="M179" s="98">
        <f>RES_hhdet_fech!M48</f>
        <v>304.87418432936533</v>
      </c>
      <c r="N179" s="98">
        <f>RES_hhdet_fech!N48</f>
        <v>587.27208927341826</v>
      </c>
      <c r="O179" s="98">
        <f>RES_hhdet_fech!O48</f>
        <v>417.36031645712592</v>
      </c>
      <c r="P179" s="98">
        <f>RES_hhdet_fech!P48</f>
        <v>456.89766263050427</v>
      </c>
      <c r="Q179" s="98">
        <f>RES_hhdet_fech!Q48</f>
        <v>429.35849349488956</v>
      </c>
      <c r="R179" s="98">
        <f>RES_hhdet_fech!R48</f>
        <v>390.93086288453907</v>
      </c>
      <c r="S179" s="98">
        <f>RES_hhdet_fech!S48</f>
        <v>508.20024517543806</v>
      </c>
      <c r="T179" s="98">
        <f>RES_hhdet_fech!T48</f>
        <v>432.36593276333622</v>
      </c>
      <c r="U179" s="98">
        <f>RES_hhdet_fech!U48</f>
        <v>417.28930117104062</v>
      </c>
      <c r="V179" s="98">
        <f>RES_hhdet_fech!V48</f>
        <v>482.64984305950281</v>
      </c>
      <c r="W179" s="98">
        <f>RES_hhdet_fech!W48</f>
        <v>542.44790580122424</v>
      </c>
      <c r="DA179" s="63" t="s">
        <v>2286</v>
      </c>
    </row>
    <row r="180" spans="1:105" ht="12" customHeight="1" x14ac:dyDescent="0.25">
      <c r="A180" s="121" t="s">
        <v>55</v>
      </c>
      <c r="B180" s="122">
        <v>1456.2977732415927</v>
      </c>
      <c r="C180" s="122">
        <v>1215.3081330721175</v>
      </c>
      <c r="D180" s="122">
        <v>1489.730821994425</v>
      </c>
      <c r="E180" s="122">
        <v>1453.0093859792571</v>
      </c>
      <c r="F180" s="122">
        <v>1736.9245805220255</v>
      </c>
      <c r="G180" s="122">
        <v>1759.1490069922174</v>
      </c>
      <c r="H180" s="122">
        <v>1776.5609453922027</v>
      </c>
      <c r="I180" s="122">
        <v>1720.1564059620923</v>
      </c>
      <c r="J180" s="122">
        <v>1684.5212114901542</v>
      </c>
      <c r="K180" s="122">
        <v>1123.831790819607</v>
      </c>
      <c r="L180" s="122">
        <v>1409.6009964992375</v>
      </c>
      <c r="M180" s="122">
        <v>1397.0280178119062</v>
      </c>
      <c r="N180" s="122">
        <v>1169.8031812274903</v>
      </c>
      <c r="O180" s="122">
        <v>1280.9751840284973</v>
      </c>
      <c r="P180" s="122">
        <v>1256.1686768073071</v>
      </c>
      <c r="Q180" s="122">
        <v>1309.6337850821574</v>
      </c>
      <c r="R180" s="122">
        <v>1256.9214459590648</v>
      </c>
      <c r="S180" s="122">
        <v>1343.4690722769431</v>
      </c>
      <c r="T180" s="122">
        <v>1645.5268508256215</v>
      </c>
      <c r="U180" s="122">
        <v>1664.746456514981</v>
      </c>
      <c r="V180" s="122">
        <v>1574.3088369098728</v>
      </c>
      <c r="W180" s="122">
        <v>1229.6021533952674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1456.2977732415927</v>
      </c>
      <c r="C185" s="101">
        <v>1215.3081330721175</v>
      </c>
      <c r="D185" s="101">
        <v>1489.730821994425</v>
      </c>
      <c r="E185" s="101">
        <v>1454.5163150112762</v>
      </c>
      <c r="F185" s="101">
        <v>1741.8839923544792</v>
      </c>
      <c r="G185" s="101">
        <v>1776.6765891724697</v>
      </c>
      <c r="H185" s="101">
        <v>1807.1355113061741</v>
      </c>
      <c r="I185" s="101">
        <v>1764.7002271030817</v>
      </c>
      <c r="J185" s="101">
        <v>1740.3463880994816</v>
      </c>
      <c r="K185" s="101">
        <v>1183.3095010658849</v>
      </c>
      <c r="L185" s="101">
        <v>1580.8165701434907</v>
      </c>
      <c r="M185" s="101">
        <v>1583.8721363973807</v>
      </c>
      <c r="N185" s="101">
        <v>1381.2006594354871</v>
      </c>
      <c r="O185" s="101">
        <v>1492.6069034032489</v>
      </c>
      <c r="P185" s="101">
        <v>1474.3105718609286</v>
      </c>
      <c r="Q185" s="101">
        <v>1530.0062409070415</v>
      </c>
      <c r="R185" s="101">
        <v>1469.0398288613947</v>
      </c>
      <c r="S185" s="101">
        <v>1532.9595403651927</v>
      </c>
      <c r="T185" s="101">
        <v>1820.0830562663702</v>
      </c>
      <c r="U185" s="101">
        <v>1819.9170674856059</v>
      </c>
      <c r="V185" s="101">
        <v>1698.2423811236526</v>
      </c>
      <c r="W185" s="101">
        <v>1332.2326953203394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865.30706349189131</v>
      </c>
      <c r="F186" s="104">
        <v>1044.1163101883546</v>
      </c>
      <c r="G186" s="104">
        <v>1077.1462901067696</v>
      </c>
      <c r="H186" s="104">
        <v>1110.8692602652825</v>
      </c>
      <c r="I186" s="104">
        <v>1090.7522132399092</v>
      </c>
      <c r="J186" s="104">
        <v>1077.5297719725852</v>
      </c>
      <c r="K186" s="104">
        <v>877.7171277315623</v>
      </c>
      <c r="L186" s="104">
        <v>932.20364468689866</v>
      </c>
      <c r="M186" s="104">
        <v>986.36943964122565</v>
      </c>
      <c r="N186" s="104">
        <v>864.40565931147182</v>
      </c>
      <c r="O186" s="104">
        <v>919.66971575383945</v>
      </c>
      <c r="P186" s="104">
        <v>893.64683569269607</v>
      </c>
      <c r="Q186" s="104">
        <v>952.74046185565055</v>
      </c>
      <c r="R186" s="104">
        <v>917.30933685034813</v>
      </c>
      <c r="S186" s="104">
        <v>987.55982981977149</v>
      </c>
      <c r="T186" s="104">
        <v>1267.2085378664892</v>
      </c>
      <c r="U186" s="104">
        <v>1265.3507969731993</v>
      </c>
      <c r="V186" s="104">
        <v>1147.7468707787241</v>
      </c>
      <c r="W186" s="104">
        <v>948.58995526709464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244.52936405182405</v>
      </c>
      <c r="F187" s="98">
        <v>294.24627417216823</v>
      </c>
      <c r="G187" s="98">
        <v>303.47968474883692</v>
      </c>
      <c r="H187" s="98">
        <v>312.09501760588637</v>
      </c>
      <c r="I187" s="98">
        <v>305.02507329818098</v>
      </c>
      <c r="J187" s="98">
        <v>301.34882706366739</v>
      </c>
      <c r="K187" s="98">
        <v>525.67127100614141</v>
      </c>
      <c r="L187" s="98">
        <v>163.3236467293595</v>
      </c>
      <c r="M187" s="98">
        <v>274.54510120660956</v>
      </c>
      <c r="N187" s="98">
        <v>239.73987002910499</v>
      </c>
      <c r="O187" s="98">
        <v>193.84124729126736</v>
      </c>
      <c r="P187" s="98">
        <v>147.4407531902435</v>
      </c>
      <c r="Q187" s="98">
        <v>182.38726067303074</v>
      </c>
      <c r="R187" s="98">
        <v>147.16855799358981</v>
      </c>
      <c r="S187" s="98">
        <v>200.13427522207866</v>
      </c>
      <c r="T187" s="98">
        <v>455.02803149786047</v>
      </c>
      <c r="U187" s="98">
        <v>404.92348922783992</v>
      </c>
      <c r="V187" s="98">
        <v>247.89087975325813</v>
      </c>
      <c r="W187" s="98">
        <v>234.78912811700263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620.77769944006741</v>
      </c>
      <c r="F188" s="98">
        <v>749.87003601618642</v>
      </c>
      <c r="G188" s="98">
        <v>773.66660535793244</v>
      </c>
      <c r="H188" s="98">
        <v>798.7742426593959</v>
      </c>
      <c r="I188" s="98">
        <v>785.72713994172841</v>
      </c>
      <c r="J188" s="98">
        <v>776.18094490891758</v>
      </c>
      <c r="K188" s="98">
        <v>352.04585672542083</v>
      </c>
      <c r="L188" s="98">
        <v>768.87999795753888</v>
      </c>
      <c r="M188" s="98">
        <v>711.82433843461592</v>
      </c>
      <c r="N188" s="98">
        <v>624.66578928236675</v>
      </c>
      <c r="O188" s="98">
        <v>725.828468462572</v>
      </c>
      <c r="P188" s="98">
        <v>746.20608250245255</v>
      </c>
      <c r="Q188" s="98">
        <v>770.35320118262007</v>
      </c>
      <c r="R188" s="98">
        <v>770.14077885675817</v>
      </c>
      <c r="S188" s="98">
        <v>787.42555459769267</v>
      </c>
      <c r="T188" s="98">
        <v>812.18050636862858</v>
      </c>
      <c r="U188" s="98">
        <v>860.42730774535971</v>
      </c>
      <c r="V188" s="98">
        <v>899.85599102546598</v>
      </c>
      <c r="W188" s="98">
        <v>713.80082715009189</v>
      </c>
      <c r="DA188" s="63" t="s">
        <v>2295</v>
      </c>
    </row>
    <row r="189" spans="1:105" ht="12" customHeight="1" x14ac:dyDescent="0.25">
      <c r="A189" s="121" t="s">
        <v>54</v>
      </c>
      <c r="B189" s="122">
        <v>1130.3600754565148</v>
      </c>
      <c r="C189" s="122">
        <v>1035.2053263460025</v>
      </c>
      <c r="D189" s="122">
        <v>1044.6296315472418</v>
      </c>
      <c r="E189" s="122">
        <v>975.75789568319169</v>
      </c>
      <c r="F189" s="122">
        <v>1106.0605636212322</v>
      </c>
      <c r="G189" s="122">
        <v>1069.7081027227846</v>
      </c>
      <c r="H189" s="122">
        <v>944.91879280799594</v>
      </c>
      <c r="I189" s="122">
        <v>879.20907678268236</v>
      </c>
      <c r="J189" s="122">
        <v>989.06300838370089</v>
      </c>
      <c r="K189" s="122">
        <v>1042.6440685893531</v>
      </c>
      <c r="L189" s="122">
        <v>1037.1252337128151</v>
      </c>
      <c r="M189" s="122">
        <v>975.16220856587779</v>
      </c>
      <c r="N189" s="122">
        <v>910.53414691790067</v>
      </c>
      <c r="O189" s="122">
        <v>1022.0510538557342</v>
      </c>
      <c r="P189" s="122">
        <v>949.64547349389068</v>
      </c>
      <c r="Q189" s="122">
        <v>1008.7836073611487</v>
      </c>
      <c r="R189" s="122">
        <v>1037.2390887487886</v>
      </c>
      <c r="S189" s="122">
        <v>818.06684214720303</v>
      </c>
      <c r="T189" s="122">
        <v>848.2041981327593</v>
      </c>
      <c r="U189" s="122">
        <v>795.35570364731336</v>
      </c>
      <c r="V189" s="122">
        <v>747.18817914868271</v>
      </c>
      <c r="W189" s="122">
        <v>688.91517868780431</v>
      </c>
      <c r="DA189" s="130" t="s">
        <v>2296</v>
      </c>
    </row>
    <row r="190" spans="1:105" ht="12" customHeight="1" x14ac:dyDescent="0.25">
      <c r="A190" s="97" t="s">
        <v>50</v>
      </c>
      <c r="B190" s="98">
        <v>1153.1104191652396</v>
      </c>
      <c r="C190" s="98">
        <v>1123.7501585280254</v>
      </c>
      <c r="D190" s="98">
        <v>1083.9554760247986</v>
      </c>
      <c r="E190" s="98">
        <v>991.54610954728855</v>
      </c>
      <c r="F190" s="98">
        <v>1161.5384376345389</v>
      </c>
      <c r="G190" s="98">
        <v>1121.1694009281298</v>
      </c>
      <c r="H190" s="98">
        <v>973.39098995197446</v>
      </c>
      <c r="I190" s="98">
        <v>907.24518109862561</v>
      </c>
      <c r="J190" s="98">
        <v>1042.2802049884922</v>
      </c>
      <c r="K190" s="98">
        <v>1119.4630355219551</v>
      </c>
      <c r="L190" s="98">
        <v>1055.6960095804675</v>
      </c>
      <c r="M190" s="98">
        <v>986.1787494107889</v>
      </c>
      <c r="N190" s="98">
        <v>989.19305298724316</v>
      </c>
      <c r="O190" s="98">
        <v>1075.3326926893446</v>
      </c>
      <c r="P190" s="98">
        <v>1005.8448353106604</v>
      </c>
      <c r="Q190" s="98">
        <v>1062.0626598155764</v>
      </c>
      <c r="R190" s="98">
        <v>1012.3027617072315</v>
      </c>
      <c r="S190" s="98">
        <v>946.71822526756466</v>
      </c>
      <c r="T190" s="98">
        <v>917.00050891290516</v>
      </c>
      <c r="U190" s="98">
        <v>838.33421294085178</v>
      </c>
      <c r="V190" s="98">
        <v>803.80652942006486</v>
      </c>
      <c r="W190" s="98">
        <v>763.63847847461443</v>
      </c>
      <c r="DA190" s="63" t="s">
        <v>2297</v>
      </c>
    </row>
    <row r="191" spans="1:105" ht="12" customHeight="1" x14ac:dyDescent="0.25">
      <c r="A191" s="109" t="s">
        <v>120</v>
      </c>
      <c r="B191" s="33">
        <v>1032.2286507611195</v>
      </c>
      <c r="C191" s="33">
        <v>654.7735525391488</v>
      </c>
      <c r="D191" s="33">
        <v>875.89780390940018</v>
      </c>
      <c r="E191" s="33">
        <v>910.55671510449304</v>
      </c>
      <c r="F191" s="33">
        <v>893.58858642996938</v>
      </c>
      <c r="G191" s="33">
        <v>876.21676895069879</v>
      </c>
      <c r="H191" s="33">
        <v>830.98262952801497</v>
      </c>
      <c r="I191" s="33">
        <v>749.55512225095936</v>
      </c>
      <c r="J191" s="33">
        <v>711.7339556545071</v>
      </c>
      <c r="K191" s="33">
        <v>657.21967488327778</v>
      </c>
      <c r="L191" s="33">
        <v>948.96094424012244</v>
      </c>
      <c r="M191" s="33">
        <v>927.30024695452119</v>
      </c>
      <c r="N191" s="33">
        <v>562.33286875749138</v>
      </c>
      <c r="O191" s="33">
        <v>821.37059562335298</v>
      </c>
      <c r="P191" s="33">
        <v>765.74756178385542</v>
      </c>
      <c r="Q191" s="33">
        <v>854.68853868995052</v>
      </c>
      <c r="R191" s="33">
        <v>1106.4433335098331</v>
      </c>
      <c r="S191" s="33">
        <v>459.80144190913546</v>
      </c>
      <c r="T191" s="33">
        <v>651.59673178002004</v>
      </c>
      <c r="U191" s="33">
        <v>679.19757042153401</v>
      </c>
      <c r="V191" s="33">
        <v>637.43568477646522</v>
      </c>
      <c r="W191" s="33">
        <v>542.28832627595057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2120.0337091758847</v>
      </c>
      <c r="C193" s="117">
        <f t="shared" si="94"/>
        <v>2201.9883759844724</v>
      </c>
      <c r="D193" s="117">
        <f t="shared" si="94"/>
        <v>2433.9463856638449</v>
      </c>
      <c r="E193" s="117">
        <f t="shared" si="94"/>
        <v>2946.538849143777</v>
      </c>
      <c r="F193" s="117">
        <f t="shared" si="94"/>
        <v>2625.2553589386889</v>
      </c>
      <c r="G193" s="117">
        <f t="shared" si="94"/>
        <v>2592.3438187932506</v>
      </c>
      <c r="H193" s="117">
        <f t="shared" si="94"/>
        <v>2680.4027532233795</v>
      </c>
      <c r="I193" s="117">
        <f t="shared" si="94"/>
        <v>2532.0813408060944</v>
      </c>
      <c r="J193" s="117">
        <f t="shared" si="94"/>
        <v>2436.3327952120549</v>
      </c>
      <c r="K193" s="117">
        <f t="shared" si="94"/>
        <v>2249.779836235834</v>
      </c>
      <c r="L193" s="117">
        <f t="shared" si="94"/>
        <v>2646.1225952008544</v>
      </c>
      <c r="M193" s="117">
        <f t="shared" si="94"/>
        <v>2979.326848121555</v>
      </c>
      <c r="N193" s="117">
        <f t="shared" si="94"/>
        <v>3864.5579266492423</v>
      </c>
      <c r="O193" s="117">
        <f t="shared" si="94"/>
        <v>3532.8445766898531</v>
      </c>
      <c r="P193" s="117">
        <f t="shared" si="94"/>
        <v>3659.2815236725596</v>
      </c>
      <c r="Q193" s="117">
        <f t="shared" si="94"/>
        <v>3744.6561295142187</v>
      </c>
      <c r="R193" s="117">
        <f t="shared" ref="R193:V193" si="95">R194+R197+R199+R208</f>
        <v>3691.0777576478627</v>
      </c>
      <c r="S193" s="117">
        <f t="shared" si="95"/>
        <v>4351.6455425226031</v>
      </c>
      <c r="T193" s="117">
        <f t="shared" si="95"/>
        <v>3723.7988322373103</v>
      </c>
      <c r="U193" s="117">
        <f t="shared" si="95"/>
        <v>3929.7707392151597</v>
      </c>
      <c r="V193" s="117">
        <f t="shared" si="95"/>
        <v>4431.3999062776002</v>
      </c>
      <c r="W193" s="117">
        <f t="shared" ref="W193" si="96">W194+W197+W199+W208</f>
        <v>4777.8162832307062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213.74123481336144</v>
      </c>
      <c r="C194" s="122">
        <f t="shared" si="97"/>
        <v>229.47796278859764</v>
      </c>
      <c r="D194" s="122">
        <f t="shared" si="97"/>
        <v>286.40242261054067</v>
      </c>
      <c r="E194" s="122">
        <f t="shared" si="97"/>
        <v>338.12967180580625</v>
      </c>
      <c r="F194" s="122">
        <f t="shared" si="97"/>
        <v>369.42443383017002</v>
      </c>
      <c r="G194" s="122">
        <f t="shared" si="97"/>
        <v>381.86354308876321</v>
      </c>
      <c r="H194" s="122">
        <f t="shared" si="97"/>
        <v>390.07615827851879</v>
      </c>
      <c r="I194" s="122">
        <f t="shared" si="97"/>
        <v>391.62929776556956</v>
      </c>
      <c r="J194" s="122">
        <f t="shared" si="97"/>
        <v>402.65645008544988</v>
      </c>
      <c r="K194" s="122">
        <f t="shared" si="97"/>
        <v>416.02766606922933</v>
      </c>
      <c r="L194" s="122">
        <f t="shared" si="97"/>
        <v>461.46126033984592</v>
      </c>
      <c r="M194" s="122">
        <f t="shared" si="97"/>
        <v>495.01298889508018</v>
      </c>
      <c r="N194" s="122">
        <f t="shared" si="97"/>
        <v>558.95287076442855</v>
      </c>
      <c r="O194" s="122">
        <f t="shared" si="97"/>
        <v>608.82372270118697</v>
      </c>
      <c r="P194" s="122">
        <f t="shared" si="97"/>
        <v>617.05052072887781</v>
      </c>
      <c r="Q194" s="122">
        <f t="shared" si="97"/>
        <v>692.8850876590493</v>
      </c>
      <c r="R194" s="122">
        <f t="shared" ref="R194:V194" si="98">SUM(R195:R196)</f>
        <v>748.65667873201539</v>
      </c>
      <c r="S194" s="122">
        <f t="shared" si="98"/>
        <v>1057.1208462899056</v>
      </c>
      <c r="T194" s="122">
        <f t="shared" si="98"/>
        <v>461.60784920374829</v>
      </c>
      <c r="U194" s="122">
        <f t="shared" si="98"/>
        <v>665.37639886568763</v>
      </c>
      <c r="V194" s="122">
        <f t="shared" si="98"/>
        <v>907.45223839029279</v>
      </c>
      <c r="W194" s="122">
        <f t="shared" ref="W194" si="99">SUM(W195:W196)</f>
        <v>1150.1530616877831</v>
      </c>
      <c r="DA194" s="130" t="s">
        <v>2450</v>
      </c>
    </row>
    <row r="195" spans="1:105" ht="12" customHeight="1" x14ac:dyDescent="0.25">
      <c r="A195" s="97" t="s">
        <v>216</v>
      </c>
      <c r="B195" s="98">
        <v>209.10212266125697</v>
      </c>
      <c r="C195" s="98">
        <v>224.98104973804948</v>
      </c>
      <c r="D195" s="98">
        <v>280.08665494523689</v>
      </c>
      <c r="E195" s="98">
        <v>331.8283837267046</v>
      </c>
      <c r="F195" s="98">
        <v>360.84651951063535</v>
      </c>
      <c r="G195" s="98">
        <v>373.02330373772139</v>
      </c>
      <c r="H195" s="98">
        <v>381.65801048999316</v>
      </c>
      <c r="I195" s="98">
        <v>383.41794920475184</v>
      </c>
      <c r="J195" s="98">
        <v>393.91667254228673</v>
      </c>
      <c r="K195" s="98">
        <v>407.09550881113518</v>
      </c>
      <c r="L195" s="98">
        <v>450.96325436257968</v>
      </c>
      <c r="M195" s="98">
        <v>484.07878340667452</v>
      </c>
      <c r="N195" s="98">
        <v>549.76806825266203</v>
      </c>
      <c r="O195" s="98">
        <v>596.66397624130218</v>
      </c>
      <c r="P195" s="98">
        <v>604.98984438163018</v>
      </c>
      <c r="Q195" s="98">
        <v>679.12556208436058</v>
      </c>
      <c r="R195" s="98">
        <v>733.87697973115758</v>
      </c>
      <c r="S195" s="98">
        <v>1034.759437936164</v>
      </c>
      <c r="T195" s="98">
        <v>450.38328640474487</v>
      </c>
      <c r="U195" s="98">
        <v>650.48245066513437</v>
      </c>
      <c r="V195" s="98">
        <v>887.81275789358267</v>
      </c>
      <c r="W195" s="98">
        <v>1125.1303234047623</v>
      </c>
      <c r="DA195" s="63" t="s">
        <v>2451</v>
      </c>
    </row>
    <row r="196" spans="1:105" ht="12" customHeight="1" x14ac:dyDescent="0.25">
      <c r="A196" s="97" t="s">
        <v>53</v>
      </c>
      <c r="B196" s="98">
        <v>4.6391121521044703</v>
      </c>
      <c r="C196" s="98">
        <v>4.4969130505481605</v>
      </c>
      <c r="D196" s="98">
        <v>6.3157676653038015</v>
      </c>
      <c r="E196" s="98">
        <v>6.3012880791016359</v>
      </c>
      <c r="F196" s="98">
        <v>8.5779143195346919</v>
      </c>
      <c r="G196" s="98">
        <v>8.8402393510417916</v>
      </c>
      <c r="H196" s="98">
        <v>8.4181477885256246</v>
      </c>
      <c r="I196" s="98">
        <v>8.2113485608177363</v>
      </c>
      <c r="J196" s="98">
        <v>8.7397775431631448</v>
      </c>
      <c r="K196" s="98">
        <v>8.9321572580941382</v>
      </c>
      <c r="L196" s="98">
        <v>10.498005977266244</v>
      </c>
      <c r="M196" s="98">
        <v>10.934205488405643</v>
      </c>
      <c r="N196" s="98">
        <v>9.1848025117665539</v>
      </c>
      <c r="O196" s="98">
        <v>12.159746459884833</v>
      </c>
      <c r="P196" s="98">
        <v>12.060676347247664</v>
      </c>
      <c r="Q196" s="98">
        <v>13.759525574688771</v>
      </c>
      <c r="R196" s="98">
        <v>14.779699000857814</v>
      </c>
      <c r="S196" s="98">
        <v>22.361408353741663</v>
      </c>
      <c r="T196" s="98">
        <v>11.224562799003449</v>
      </c>
      <c r="U196" s="98">
        <v>14.893948200553318</v>
      </c>
      <c r="V196" s="98">
        <v>19.639480496710167</v>
      </c>
      <c r="W196" s="98">
        <v>25.022738283020768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472.87515911968734</v>
      </c>
      <c r="C197" s="122">
        <f t="shared" si="100"/>
        <v>726.12442504377384</v>
      </c>
      <c r="D197" s="122">
        <f t="shared" si="100"/>
        <v>747.23916779217814</v>
      </c>
      <c r="E197" s="122">
        <f t="shared" si="100"/>
        <v>1262.2140592909043</v>
      </c>
      <c r="F197" s="122">
        <f t="shared" si="100"/>
        <v>674.32830565913594</v>
      </c>
      <c r="G197" s="122">
        <f t="shared" si="100"/>
        <v>617.88893122111187</v>
      </c>
      <c r="H197" s="122">
        <f t="shared" si="100"/>
        <v>740.13654286566054</v>
      </c>
      <c r="I197" s="122">
        <f t="shared" si="100"/>
        <v>648.46701644594452</v>
      </c>
      <c r="J197" s="122">
        <f t="shared" si="100"/>
        <v>490.34492234554631</v>
      </c>
      <c r="K197" s="122">
        <f t="shared" si="100"/>
        <v>559.18463702073632</v>
      </c>
      <c r="L197" s="122">
        <f t="shared" si="100"/>
        <v>686.80922628319615</v>
      </c>
      <c r="M197" s="122">
        <f t="shared" si="100"/>
        <v>1015.7621331064499</v>
      </c>
      <c r="N197" s="122">
        <f t="shared" si="100"/>
        <v>1992.1079014673155</v>
      </c>
      <c r="O197" s="122">
        <f t="shared" si="100"/>
        <v>1453.2723376720101</v>
      </c>
      <c r="P197" s="122">
        <f t="shared" si="100"/>
        <v>1615.4080501035003</v>
      </c>
      <c r="Q197" s="122">
        <f t="shared" si="100"/>
        <v>1535.8483219432831</v>
      </c>
      <c r="R197" s="122">
        <f t="shared" si="100"/>
        <v>1414.8287862681234</v>
      </c>
      <c r="S197" s="122">
        <f t="shared" si="100"/>
        <v>1881.2451081805643</v>
      </c>
      <c r="T197" s="122">
        <f t="shared" si="100"/>
        <v>1646.1401863612386</v>
      </c>
      <c r="U197" s="122">
        <f t="shared" si="100"/>
        <v>1652.088006958606</v>
      </c>
      <c r="V197" s="122">
        <f t="shared" si="100"/>
        <v>1976.5964668307022</v>
      </c>
      <c r="W197" s="122">
        <f t="shared" si="100"/>
        <v>2309.5327984623436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472.87515911968734</v>
      </c>
      <c r="C198" s="98">
        <f>RES_hhdet_tesh!C48</f>
        <v>726.12442504377384</v>
      </c>
      <c r="D198" s="98">
        <f>RES_hhdet_tesh!D48</f>
        <v>747.23916779217814</v>
      </c>
      <c r="E198" s="98">
        <f>RES_hhdet_tesh!E48</f>
        <v>1262.2140592909043</v>
      </c>
      <c r="F198" s="98">
        <f>RES_hhdet_tesh!F48</f>
        <v>674.32830565913594</v>
      </c>
      <c r="G198" s="98">
        <f>RES_hhdet_tesh!G48</f>
        <v>617.88893122111187</v>
      </c>
      <c r="H198" s="98">
        <f>RES_hhdet_tesh!H48</f>
        <v>740.13654286566054</v>
      </c>
      <c r="I198" s="98">
        <f>RES_hhdet_tesh!I48</f>
        <v>648.46701644594452</v>
      </c>
      <c r="J198" s="98">
        <f>RES_hhdet_tesh!J48</f>
        <v>490.34492234554631</v>
      </c>
      <c r="K198" s="98">
        <f>RES_hhdet_tesh!K48</f>
        <v>559.18463702073632</v>
      </c>
      <c r="L198" s="98">
        <f>RES_hhdet_tesh!L48</f>
        <v>686.80922628319615</v>
      </c>
      <c r="M198" s="98">
        <f>RES_hhdet_tesh!M48</f>
        <v>1015.7621331064499</v>
      </c>
      <c r="N198" s="98">
        <f>RES_hhdet_tesh!N48</f>
        <v>1992.1079014673155</v>
      </c>
      <c r="O198" s="98">
        <f>RES_hhdet_tesh!O48</f>
        <v>1453.2723376720101</v>
      </c>
      <c r="P198" s="98">
        <f>RES_hhdet_tesh!P48</f>
        <v>1615.4080501035003</v>
      </c>
      <c r="Q198" s="98">
        <f>RES_hhdet_tesh!Q48</f>
        <v>1535.8483219432831</v>
      </c>
      <c r="R198" s="98">
        <f>RES_hhdet_tesh!R48</f>
        <v>1414.8287862681234</v>
      </c>
      <c r="S198" s="98">
        <f>RES_hhdet_tesh!S48</f>
        <v>1881.2451081805643</v>
      </c>
      <c r="T198" s="98">
        <f>RES_hhdet_tesh!T48</f>
        <v>1646.1401863612386</v>
      </c>
      <c r="U198" s="98">
        <f>RES_hhdet_tesh!U48</f>
        <v>1652.088006958606</v>
      </c>
      <c r="V198" s="98">
        <f>RES_hhdet_tesh!V48</f>
        <v>1976.5964668307022</v>
      </c>
      <c r="W198" s="98">
        <f>RES_hhdet_tesh!W48</f>
        <v>2309.5327984623436</v>
      </c>
      <c r="DA198" s="63" t="s">
        <v>2454</v>
      </c>
    </row>
    <row r="199" spans="1:105" ht="12" customHeight="1" x14ac:dyDescent="0.25">
      <c r="A199" s="121" t="s">
        <v>55</v>
      </c>
      <c r="B199" s="122">
        <v>747.22574711505888</v>
      </c>
      <c r="C199" s="122">
        <v>625.66273690621858</v>
      </c>
      <c r="D199" s="122">
        <v>767.43203360862265</v>
      </c>
      <c r="E199" s="122">
        <v>750.94726429196862</v>
      </c>
      <c r="F199" s="122">
        <v>907.12387772663442</v>
      </c>
      <c r="G199" s="122">
        <v>936.60944954649278</v>
      </c>
      <c r="H199" s="122">
        <v>967.10246711501838</v>
      </c>
      <c r="I199" s="122">
        <v>951.57416656939085</v>
      </c>
      <c r="J199" s="122">
        <v>940.76028894968294</v>
      </c>
      <c r="K199" s="122">
        <v>640.62471011323066</v>
      </c>
      <c r="L199" s="122">
        <v>857.38751868689076</v>
      </c>
      <c r="M199" s="122">
        <v>862.51068206784214</v>
      </c>
      <c r="N199" s="122">
        <v>756.91583258592732</v>
      </c>
      <c r="O199" s="122">
        <v>835.17936880899299</v>
      </c>
      <c r="P199" s="122">
        <v>832.30628642536078</v>
      </c>
      <c r="Q199" s="122">
        <v>878.27142349379869</v>
      </c>
      <c r="R199" s="122">
        <v>858.33508392370027</v>
      </c>
      <c r="S199" s="122">
        <v>905.05443659364312</v>
      </c>
      <c r="T199" s="122">
        <v>1080.5442456241572</v>
      </c>
      <c r="U199" s="122">
        <v>1103.5066357648482</v>
      </c>
      <c r="V199" s="122">
        <v>1056.1295212456655</v>
      </c>
      <c r="W199" s="122">
        <v>864.35606094036962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747.22574711505888</v>
      </c>
      <c r="C204" s="101">
        <v>625.66273690621858</v>
      </c>
      <c r="D204" s="101">
        <v>767.43203360862265</v>
      </c>
      <c r="E204" s="101">
        <v>750.94521087159956</v>
      </c>
      <c r="F204" s="101">
        <v>907.11909768299233</v>
      </c>
      <c r="G204" s="101">
        <v>936.59669343984331</v>
      </c>
      <c r="H204" s="101">
        <v>967.09750021968591</v>
      </c>
      <c r="I204" s="101">
        <v>951.631130548084</v>
      </c>
      <c r="J204" s="101">
        <v>940.85815499186924</v>
      </c>
      <c r="K204" s="101">
        <v>640.95980392712329</v>
      </c>
      <c r="L204" s="101">
        <v>857.04456838136491</v>
      </c>
      <c r="M204" s="101">
        <v>862.43487556506318</v>
      </c>
      <c r="N204" s="101">
        <v>756.58266197817045</v>
      </c>
      <c r="O204" s="101">
        <v>836.27263382027843</v>
      </c>
      <c r="P204" s="101">
        <v>834.65692272717217</v>
      </c>
      <c r="Q204" s="101">
        <v>881.41045633131273</v>
      </c>
      <c r="R204" s="101">
        <v>860.53639490162209</v>
      </c>
      <c r="S204" s="101">
        <v>905.10240537445873</v>
      </c>
      <c r="T204" s="101">
        <v>1079.5799345915509</v>
      </c>
      <c r="U204" s="101">
        <v>1103.1160822230238</v>
      </c>
      <c r="V204" s="101">
        <v>1055.9943089342801</v>
      </c>
      <c r="W204" s="101">
        <v>865.11490723391773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751.7480982359815</v>
      </c>
      <c r="F205" s="104">
        <v>907.79162904064128</v>
      </c>
      <c r="G205" s="104">
        <v>937.10579292701914</v>
      </c>
      <c r="H205" s="104">
        <v>967.21060997248685</v>
      </c>
      <c r="I205" s="104">
        <v>950.76926555045384</v>
      </c>
      <c r="J205" s="104">
        <v>939.69618394483211</v>
      </c>
      <c r="K205" s="104">
        <v>639.23811502126171</v>
      </c>
      <c r="L205" s="104">
        <v>858.34376095023424</v>
      </c>
      <c r="M205" s="104">
        <v>862.67729470131974</v>
      </c>
      <c r="N205" s="104">
        <v>757.39715090082302</v>
      </c>
      <c r="O205" s="104">
        <v>833.31290650354197</v>
      </c>
      <c r="P205" s="104">
        <v>828.39985203909134</v>
      </c>
      <c r="Q205" s="104">
        <v>873.18775794719454</v>
      </c>
      <c r="R205" s="104">
        <v>854.81067527138418</v>
      </c>
      <c r="S205" s="104">
        <v>904.9643395422512</v>
      </c>
      <c r="T205" s="104">
        <v>1082.6342115586378</v>
      </c>
      <c r="U205" s="104">
        <v>1104.5118866203277</v>
      </c>
      <c r="V205" s="104">
        <v>1056.594903154619</v>
      </c>
      <c r="W205" s="104">
        <v>862.27826751755924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130.97039879591409</v>
      </c>
      <c r="F206" s="98">
        <v>157.92159302445501</v>
      </c>
      <c r="G206" s="98">
        <v>163.43918756908658</v>
      </c>
      <c r="H206" s="98">
        <v>168.43636731309084</v>
      </c>
      <c r="I206" s="98">
        <v>165.04212560872551</v>
      </c>
      <c r="J206" s="98">
        <v>163.51523903591459</v>
      </c>
      <c r="K206" s="98">
        <v>287.19225829584076</v>
      </c>
      <c r="L206" s="98">
        <v>89.463762992695337</v>
      </c>
      <c r="M206" s="98">
        <v>150.85295626670396</v>
      </c>
      <c r="N206" s="98">
        <v>132.73136161845625</v>
      </c>
      <c r="O206" s="98">
        <v>107.48443804096979</v>
      </c>
      <c r="P206" s="98">
        <v>82.193769536638953</v>
      </c>
      <c r="Q206" s="98">
        <v>102.83455676457442</v>
      </c>
      <c r="R206" s="98">
        <v>84.669896414626137</v>
      </c>
      <c r="S206" s="98">
        <v>117.53878494455857</v>
      </c>
      <c r="T206" s="98">
        <v>270.45370519000915</v>
      </c>
      <c r="U206" s="98">
        <v>244.08457887496795</v>
      </c>
      <c r="V206" s="98">
        <v>156.73891212915296</v>
      </c>
      <c r="W206" s="98">
        <v>148.47744036746752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620.77769944006741</v>
      </c>
      <c r="F207" s="98">
        <v>749.87003601618642</v>
      </c>
      <c r="G207" s="98">
        <v>773.66660535793244</v>
      </c>
      <c r="H207" s="98">
        <v>798.7742426593959</v>
      </c>
      <c r="I207" s="98">
        <v>785.72713994172841</v>
      </c>
      <c r="J207" s="98">
        <v>776.18094490891758</v>
      </c>
      <c r="K207" s="98">
        <v>352.04585672542083</v>
      </c>
      <c r="L207" s="98">
        <v>768.87999795753888</v>
      </c>
      <c r="M207" s="98">
        <v>711.82433843461592</v>
      </c>
      <c r="N207" s="98">
        <v>624.66578928236675</v>
      </c>
      <c r="O207" s="98">
        <v>725.828468462572</v>
      </c>
      <c r="P207" s="98">
        <v>746.20608250245255</v>
      </c>
      <c r="Q207" s="98">
        <v>770.35320118262007</v>
      </c>
      <c r="R207" s="98">
        <v>770.14077885675817</v>
      </c>
      <c r="S207" s="98">
        <v>787.42555459769267</v>
      </c>
      <c r="T207" s="98">
        <v>812.18050636862858</v>
      </c>
      <c r="U207" s="98">
        <v>860.42730774535971</v>
      </c>
      <c r="V207" s="98">
        <v>899.85599102546598</v>
      </c>
      <c r="W207" s="98">
        <v>713.80082715009189</v>
      </c>
      <c r="DA207" s="63" t="s">
        <v>2463</v>
      </c>
    </row>
    <row r="208" spans="1:105" ht="12" customHeight="1" x14ac:dyDescent="0.25">
      <c r="A208" s="121" t="s">
        <v>54</v>
      </c>
      <c r="B208" s="122">
        <v>686.19156812777715</v>
      </c>
      <c r="C208" s="122">
        <v>620.72325124588201</v>
      </c>
      <c r="D208" s="122">
        <v>632.87276165250364</v>
      </c>
      <c r="E208" s="122">
        <v>595.24785375509759</v>
      </c>
      <c r="F208" s="122">
        <v>674.37874172274837</v>
      </c>
      <c r="G208" s="122">
        <v>655.9818949368829</v>
      </c>
      <c r="H208" s="122">
        <v>583.08758496418181</v>
      </c>
      <c r="I208" s="122">
        <v>540.41086002518955</v>
      </c>
      <c r="J208" s="122">
        <v>602.57113383137573</v>
      </c>
      <c r="K208" s="122">
        <v>633.94282303263765</v>
      </c>
      <c r="L208" s="122">
        <v>640.46458989092184</v>
      </c>
      <c r="M208" s="122">
        <v>606.04104405218266</v>
      </c>
      <c r="N208" s="122">
        <v>556.58132183157045</v>
      </c>
      <c r="O208" s="122">
        <v>635.56914750766339</v>
      </c>
      <c r="P208" s="122">
        <v>594.51666641482086</v>
      </c>
      <c r="Q208" s="122">
        <v>637.65129641808801</v>
      </c>
      <c r="R208" s="122">
        <v>669.25720872402383</v>
      </c>
      <c r="S208" s="122">
        <v>508.22515145849019</v>
      </c>
      <c r="T208" s="122">
        <v>535.50655104816633</v>
      </c>
      <c r="U208" s="122">
        <v>508.79969762601729</v>
      </c>
      <c r="V208" s="122">
        <v>491.22167981093963</v>
      </c>
      <c r="W208" s="122">
        <v>453.77436214020935</v>
      </c>
      <c r="DA208" s="130" t="s">
        <v>2464</v>
      </c>
    </row>
    <row r="209" spans="1:105" ht="12" customHeight="1" x14ac:dyDescent="0.25">
      <c r="A209" s="97" t="s">
        <v>50</v>
      </c>
      <c r="B209" s="98">
        <v>669.28448419097379</v>
      </c>
      <c r="C209" s="98">
        <v>652.91519538702516</v>
      </c>
      <c r="D209" s="98">
        <v>629.91834378402666</v>
      </c>
      <c r="E209" s="98">
        <v>576.58386453381331</v>
      </c>
      <c r="F209" s="98">
        <v>677.22415463565903</v>
      </c>
      <c r="G209" s="98">
        <v>656.30683039262988</v>
      </c>
      <c r="H209" s="98">
        <v>572.53112969896824</v>
      </c>
      <c r="I209" s="98">
        <v>534.88928883183883</v>
      </c>
      <c r="J209" s="98">
        <v>614.96387624069416</v>
      </c>
      <c r="K209" s="98">
        <v>661.02790087267135</v>
      </c>
      <c r="L209" s="98">
        <v>623.6191350804196</v>
      </c>
      <c r="M209" s="98">
        <v>582.9596722602696</v>
      </c>
      <c r="N209" s="98">
        <v>585.26221887560052</v>
      </c>
      <c r="O209" s="98">
        <v>636.77811461443684</v>
      </c>
      <c r="P209" s="98">
        <v>595.81425097750127</v>
      </c>
      <c r="Q209" s="98">
        <v>629.38226116914234</v>
      </c>
      <c r="R209" s="98">
        <v>600.31376792646995</v>
      </c>
      <c r="S209" s="98">
        <v>561.83636314709315</v>
      </c>
      <c r="T209" s="98">
        <v>544.43672614291324</v>
      </c>
      <c r="U209" s="98">
        <v>498.68728560179858</v>
      </c>
      <c r="V209" s="98">
        <v>480.58964025265533</v>
      </c>
      <c r="W209" s="98">
        <v>459.56421806090265</v>
      </c>
      <c r="DA209" s="63" t="s">
        <v>2465</v>
      </c>
    </row>
    <row r="210" spans="1:105" ht="12" customHeight="1" x14ac:dyDescent="0.25">
      <c r="A210" s="109" t="s">
        <v>120</v>
      </c>
      <c r="B210" s="33">
        <v>759.11865245692002</v>
      </c>
      <c r="C210" s="33">
        <v>482.41096231714795</v>
      </c>
      <c r="D210" s="33">
        <v>645.54901395367199</v>
      </c>
      <c r="E210" s="33">
        <v>672.32523198235413</v>
      </c>
      <c r="F210" s="33">
        <v>663.48123495479479</v>
      </c>
      <c r="G210" s="33">
        <v>654.76015749700207</v>
      </c>
      <c r="H210" s="33">
        <v>625.33097084244946</v>
      </c>
      <c r="I210" s="33">
        <v>565.94556100856573</v>
      </c>
      <c r="J210" s="33">
        <v>537.98923676873017</v>
      </c>
      <c r="K210" s="33">
        <v>498.04865363908431</v>
      </c>
      <c r="L210" s="33">
        <v>720.43796121350874</v>
      </c>
      <c r="M210" s="33">
        <v>706.31932070853418</v>
      </c>
      <c r="N210" s="33">
        <v>429.6189025892474</v>
      </c>
      <c r="O210" s="33">
        <v>631.01568259392764</v>
      </c>
      <c r="P210" s="33">
        <v>590.27065571950186</v>
      </c>
      <c r="Q210" s="33">
        <v>661.56721638721217</v>
      </c>
      <c r="R210" s="33">
        <v>860.59167204218772</v>
      </c>
      <c r="S210" s="33">
        <v>358.92988741227526</v>
      </c>
      <c r="T210" s="33">
        <v>509.98571890535897</v>
      </c>
      <c r="U210" s="33">
        <v>536.13054093471635</v>
      </c>
      <c r="V210" s="33">
        <v>511.83147957007549</v>
      </c>
      <c r="W210" s="33">
        <v>442.4131354279055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336.28914773389965</v>
      </c>
      <c r="C212" s="117">
        <f t="shared" si="101"/>
        <v>339.95816525286932</v>
      </c>
      <c r="D212" s="117">
        <f t="shared" si="101"/>
        <v>365.10246254649496</v>
      </c>
      <c r="E212" s="117">
        <f t="shared" si="101"/>
        <v>377.2969254133543</v>
      </c>
      <c r="F212" s="117">
        <f t="shared" si="101"/>
        <v>422.32885254183543</v>
      </c>
      <c r="G212" s="117">
        <f t="shared" si="101"/>
        <v>421.47156972225196</v>
      </c>
      <c r="H212" s="117">
        <f t="shared" si="101"/>
        <v>401.68473181723067</v>
      </c>
      <c r="I212" s="117">
        <f t="shared" si="101"/>
        <v>389.19439420262211</v>
      </c>
      <c r="J212" s="117">
        <f t="shared" si="101"/>
        <v>417.52551173503798</v>
      </c>
      <c r="K212" s="117">
        <f t="shared" si="101"/>
        <v>437.90849597082229</v>
      </c>
      <c r="L212" s="117">
        <f t="shared" si="101"/>
        <v>442.852038718622</v>
      </c>
      <c r="M212" s="117">
        <f t="shared" si="101"/>
        <v>436.0124696106148</v>
      </c>
      <c r="N212" s="117">
        <f t="shared" si="101"/>
        <v>459.84921963813997</v>
      </c>
      <c r="O212" s="117">
        <f t="shared" si="101"/>
        <v>479.27501882950742</v>
      </c>
      <c r="P212" s="117">
        <f t="shared" si="101"/>
        <v>465.03330943917513</v>
      </c>
      <c r="Q212" s="117">
        <f t="shared" si="101"/>
        <v>504.54552029506732</v>
      </c>
      <c r="R212" s="117">
        <f t="shared" ref="R212:V212" si="102">R213+R216+R218+R227</f>
        <v>520.38348298096548</v>
      </c>
      <c r="S212" s="117">
        <f t="shared" si="102"/>
        <v>653.27650435987573</v>
      </c>
      <c r="T212" s="117">
        <f t="shared" si="102"/>
        <v>369.61884382015285</v>
      </c>
      <c r="U212" s="117">
        <f t="shared" si="102"/>
        <v>449.25080278222242</v>
      </c>
      <c r="V212" s="117">
        <f t="shared" si="102"/>
        <v>538.05193242989117</v>
      </c>
      <c r="W212" s="117">
        <f t="shared" ref="W212" si="103">W213+W216+W218+W227</f>
        <v>643.33149136378256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123.64665454278955</v>
      </c>
      <c r="C213" s="122">
        <f t="shared" si="104"/>
        <v>132.88337556675842</v>
      </c>
      <c r="D213" s="122">
        <f t="shared" si="104"/>
        <v>165.41234189834074</v>
      </c>
      <c r="E213" s="122">
        <f t="shared" si="104"/>
        <v>195.96591457066853</v>
      </c>
      <c r="F213" s="122">
        <f t="shared" si="104"/>
        <v>213.10384838509967</v>
      </c>
      <c r="G213" s="122">
        <f t="shared" si="104"/>
        <v>220.29263483584759</v>
      </c>
      <c r="H213" s="122">
        <f t="shared" si="104"/>
        <v>224.77762238530627</v>
      </c>
      <c r="I213" s="122">
        <f t="shared" si="104"/>
        <v>219.74579520663755</v>
      </c>
      <c r="J213" s="122">
        <f t="shared" si="104"/>
        <v>218.87966727898629</v>
      </c>
      <c r="K213" s="122">
        <f t="shared" si="104"/>
        <v>225.87223671988662</v>
      </c>
      <c r="L213" s="122">
        <f t="shared" si="104"/>
        <v>244.76487597334858</v>
      </c>
      <c r="M213" s="122">
        <f t="shared" si="104"/>
        <v>253.90773445417028</v>
      </c>
      <c r="N213" s="122">
        <f t="shared" si="104"/>
        <v>276.55125978720275</v>
      </c>
      <c r="O213" s="122">
        <f t="shared" si="104"/>
        <v>286.25120643844667</v>
      </c>
      <c r="P213" s="122">
        <f t="shared" si="104"/>
        <v>290.02751859399274</v>
      </c>
      <c r="Q213" s="122">
        <f t="shared" si="104"/>
        <v>325.27198521714297</v>
      </c>
      <c r="R213" s="122">
        <f t="shared" ref="R213:V213" si="105">SUM(R214:R215)</f>
        <v>351.34009694458945</v>
      </c>
      <c r="S213" s="122">
        <f t="shared" si="105"/>
        <v>495.04144244105561</v>
      </c>
      <c r="T213" s="122">
        <f t="shared" si="105"/>
        <v>215.30874692874337</v>
      </c>
      <c r="U213" s="122">
        <f t="shared" si="105"/>
        <v>310.24642335766487</v>
      </c>
      <c r="V213" s="122">
        <f t="shared" si="105"/>
        <v>417.59811518326387</v>
      </c>
      <c r="W213" s="122">
        <f t="shared" ref="W213" si="106">SUM(W214:W215)</f>
        <v>528.42267515925698</v>
      </c>
      <c r="DA213" s="130" t="s">
        <v>2618</v>
      </c>
    </row>
    <row r="214" spans="1:105" ht="12" customHeight="1" x14ac:dyDescent="0.25">
      <c r="A214" s="97" t="s">
        <v>216</v>
      </c>
      <c r="B214" s="98">
        <v>123.64665454278955</v>
      </c>
      <c r="C214" s="98">
        <v>132.88337556675842</v>
      </c>
      <c r="D214" s="98">
        <v>165.41234189834074</v>
      </c>
      <c r="E214" s="98">
        <v>195.96591457066853</v>
      </c>
      <c r="F214" s="98">
        <v>213.10384838509967</v>
      </c>
      <c r="G214" s="98">
        <v>220.29263483584759</v>
      </c>
      <c r="H214" s="98">
        <v>224.77762238530627</v>
      </c>
      <c r="I214" s="98">
        <v>219.74579520663755</v>
      </c>
      <c r="J214" s="98">
        <v>218.87966727898629</v>
      </c>
      <c r="K214" s="98">
        <v>225.87223671988662</v>
      </c>
      <c r="L214" s="98">
        <v>244.76487597334858</v>
      </c>
      <c r="M214" s="98">
        <v>253.90773445417028</v>
      </c>
      <c r="N214" s="98">
        <v>276.55125978720275</v>
      </c>
      <c r="O214" s="98">
        <v>286.25120643844667</v>
      </c>
      <c r="P214" s="98">
        <v>290.02751859399274</v>
      </c>
      <c r="Q214" s="98">
        <v>325.27198521714297</v>
      </c>
      <c r="R214" s="98">
        <v>351.34009694458945</v>
      </c>
      <c r="S214" s="98">
        <v>495.04144244105561</v>
      </c>
      <c r="T214" s="98">
        <v>215.30874692874337</v>
      </c>
      <c r="U214" s="98">
        <v>310.24642335766487</v>
      </c>
      <c r="V214" s="98">
        <v>417.59811518326387</v>
      </c>
      <c r="W214" s="98">
        <v>528.42267515925698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212.64249319111013</v>
      </c>
      <c r="C227" s="122">
        <v>207.07478968611088</v>
      </c>
      <c r="D227" s="122">
        <v>199.69012064815422</v>
      </c>
      <c r="E227" s="122">
        <v>181.33101084268574</v>
      </c>
      <c r="F227" s="122">
        <v>209.22500415673576</v>
      </c>
      <c r="G227" s="122">
        <v>201.17893488640436</v>
      </c>
      <c r="H227" s="122">
        <v>176.9071094319244</v>
      </c>
      <c r="I227" s="122">
        <v>169.44859899598455</v>
      </c>
      <c r="J227" s="122">
        <v>198.64584445605169</v>
      </c>
      <c r="K227" s="122">
        <v>212.03625925093564</v>
      </c>
      <c r="L227" s="122">
        <v>198.08716274527339</v>
      </c>
      <c r="M227" s="122">
        <v>182.10473515644452</v>
      </c>
      <c r="N227" s="122">
        <v>183.29795985093719</v>
      </c>
      <c r="O227" s="122">
        <v>193.02381239106072</v>
      </c>
      <c r="P227" s="122">
        <v>175.00579084518242</v>
      </c>
      <c r="Q227" s="122">
        <v>179.27353507792435</v>
      </c>
      <c r="R227" s="122">
        <v>169.04338603637603</v>
      </c>
      <c r="S227" s="122">
        <v>158.23506191882012</v>
      </c>
      <c r="T227" s="122">
        <v>154.3100968914095</v>
      </c>
      <c r="U227" s="122">
        <v>139.00437942455758</v>
      </c>
      <c r="V227" s="122">
        <v>120.45381724662728</v>
      </c>
      <c r="W227" s="122">
        <v>114.90881620452559</v>
      </c>
      <c r="DA227" s="130" t="s">
        <v>2632</v>
      </c>
    </row>
    <row r="228" spans="1:105" ht="12" customHeight="1" x14ac:dyDescent="0.25">
      <c r="A228" s="97" t="s">
        <v>50</v>
      </c>
      <c r="B228" s="98">
        <v>261.94056281757588</v>
      </c>
      <c r="C228" s="98">
        <v>255.27108601122637</v>
      </c>
      <c r="D228" s="98">
        <v>246.23132593379324</v>
      </c>
      <c r="E228" s="98">
        <v>225.23961424476212</v>
      </c>
      <c r="F228" s="98">
        <v>263.85507149306193</v>
      </c>
      <c r="G228" s="98">
        <v>254.684841114834</v>
      </c>
      <c r="H228" s="98">
        <v>221.11549727749056</v>
      </c>
      <c r="I228" s="98">
        <v>206.08981533836388</v>
      </c>
      <c r="J228" s="98">
        <v>236.76437136518592</v>
      </c>
      <c r="K228" s="98">
        <v>254.29722314916734</v>
      </c>
      <c r="L228" s="98">
        <v>239.81190553629904</v>
      </c>
      <c r="M228" s="98">
        <v>224.02036471615489</v>
      </c>
      <c r="N228" s="98">
        <v>224.7050939165822</v>
      </c>
      <c r="O228" s="98">
        <v>244.27257447131157</v>
      </c>
      <c r="P228" s="98">
        <v>228.48771278916965</v>
      </c>
      <c r="Q228" s="98">
        <v>241.25815380370636</v>
      </c>
      <c r="R228" s="98">
        <v>229.95469534941478</v>
      </c>
      <c r="S228" s="98">
        <v>215.05651205178</v>
      </c>
      <c r="T228" s="98">
        <v>208.30583560465558</v>
      </c>
      <c r="U228" s="98">
        <v>190.43599981164391</v>
      </c>
      <c r="V228" s="98">
        <v>182.59269122306199</v>
      </c>
      <c r="W228" s="98">
        <v>173.46811677029342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32.510465578062679</v>
      </c>
      <c r="C231" s="118">
        <f t="shared" si="108"/>
        <v>30.459535830460574</v>
      </c>
      <c r="D231" s="118">
        <f t="shared" si="108"/>
        <v>34.321388559484433</v>
      </c>
      <c r="E231" s="118">
        <f t="shared" si="108"/>
        <v>36.510697442840268</v>
      </c>
      <c r="F231" s="118">
        <f t="shared" si="108"/>
        <v>38.420441435038384</v>
      </c>
      <c r="G231" s="118">
        <f t="shared" si="108"/>
        <v>38.091677957476918</v>
      </c>
      <c r="H231" s="118">
        <f t="shared" si="108"/>
        <v>37.394219238979844</v>
      </c>
      <c r="I231" s="118">
        <f t="shared" si="108"/>
        <v>35.449770234037423</v>
      </c>
      <c r="J231" s="118">
        <f t="shared" si="108"/>
        <v>35.353767677401407</v>
      </c>
      <c r="K231" s="118">
        <f t="shared" si="108"/>
        <v>30.459891516627025</v>
      </c>
      <c r="L231" s="118">
        <f t="shared" si="108"/>
        <v>33.947927165689208</v>
      </c>
      <c r="M231" s="118">
        <f t="shared" si="108"/>
        <v>34.316774142584464</v>
      </c>
      <c r="N231" s="118">
        <f t="shared" si="108"/>
        <v>34.855585432612443</v>
      </c>
      <c r="O231" s="118">
        <f t="shared" si="108"/>
        <v>35.536127619245882</v>
      </c>
      <c r="P231" s="118">
        <f t="shared" si="108"/>
        <v>34.924927456314833</v>
      </c>
      <c r="Q231" s="118">
        <f t="shared" si="108"/>
        <v>36.696456599654212</v>
      </c>
      <c r="R231" s="118">
        <f t="shared" ref="R231:V231" si="109">R232+R235+R237+R246</f>
        <v>36.803996740658484</v>
      </c>
      <c r="S231" s="118">
        <f t="shared" si="109"/>
        <v>41.410696240006395</v>
      </c>
      <c r="T231" s="118">
        <f t="shared" si="109"/>
        <v>33.840501533781001</v>
      </c>
      <c r="U231" s="118">
        <f t="shared" si="109"/>
        <v>36.346270392372276</v>
      </c>
      <c r="V231" s="118">
        <f t="shared" si="109"/>
        <v>39.00696919517916</v>
      </c>
      <c r="W231" s="118">
        <f t="shared" ref="W231" si="110">W232+W235+W237+W246</f>
        <v>39.507199914524762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4.7194025898974568</v>
      </c>
      <c r="C232" s="123">
        <f t="shared" si="111"/>
        <v>5.0553246936796628</v>
      </c>
      <c r="D232" s="123">
        <f t="shared" si="111"/>
        <v>6.2834730061711159</v>
      </c>
      <c r="E232" s="123">
        <f t="shared" si="111"/>
        <v>7.4129286959232044</v>
      </c>
      <c r="F232" s="123">
        <f t="shared" si="111"/>
        <v>8.0562487713373887</v>
      </c>
      <c r="G232" s="123">
        <f t="shared" si="111"/>
        <v>8.3028946678978421</v>
      </c>
      <c r="H232" s="123">
        <f t="shared" si="111"/>
        <v>8.4373233750099885</v>
      </c>
      <c r="I232" s="123">
        <f t="shared" si="111"/>
        <v>8.2182613610045401</v>
      </c>
      <c r="J232" s="123">
        <f t="shared" si="111"/>
        <v>8.1565603202642496</v>
      </c>
      <c r="K232" s="123">
        <f t="shared" si="111"/>
        <v>8.1346474072520287</v>
      </c>
      <c r="L232" s="123">
        <f t="shared" si="111"/>
        <v>8.7841214485792758</v>
      </c>
      <c r="M232" s="123">
        <f t="shared" si="111"/>
        <v>9.0770019027633708</v>
      </c>
      <c r="N232" s="123">
        <f t="shared" si="111"/>
        <v>9.8169095031895193</v>
      </c>
      <c r="O232" s="123">
        <f t="shared" si="111"/>
        <v>10.13364710519842</v>
      </c>
      <c r="P232" s="123">
        <f t="shared" si="111"/>
        <v>10.20532707256921</v>
      </c>
      <c r="Q232" s="123">
        <f t="shared" si="111"/>
        <v>11.36696303022493</v>
      </c>
      <c r="R232" s="123">
        <f t="shared" ref="R232:V232" si="112">SUM(R233:R234)</f>
        <v>12.20263200616078</v>
      </c>
      <c r="S232" s="123">
        <f t="shared" si="112"/>
        <v>17.101286524704673</v>
      </c>
      <c r="T232" s="123">
        <f t="shared" si="112"/>
        <v>7.395850742592172</v>
      </c>
      <c r="U232" s="123">
        <f t="shared" si="112"/>
        <v>10.55720790057349</v>
      </c>
      <c r="V232" s="123">
        <f t="shared" si="112"/>
        <v>14.086599080986963</v>
      </c>
      <c r="W232" s="123">
        <f t="shared" ref="W232" si="113">SUM(W233:W234)</f>
        <v>17.741257633885947</v>
      </c>
      <c r="DA232" s="130" t="s">
        <v>2786</v>
      </c>
    </row>
    <row r="233" spans="1:105" ht="12" customHeight="1" x14ac:dyDescent="0.25">
      <c r="A233" s="97" t="s">
        <v>216</v>
      </c>
      <c r="B233" s="99">
        <v>4.6740111834129721</v>
      </c>
      <c r="C233" s="99">
        <v>5.0114275075455534</v>
      </c>
      <c r="D233" s="99">
        <v>6.2219810498147403</v>
      </c>
      <c r="E233" s="99">
        <v>7.3517401216454532</v>
      </c>
      <c r="F233" s="99">
        <v>7.9731770498237866</v>
      </c>
      <c r="G233" s="99">
        <v>8.2175380572746271</v>
      </c>
      <c r="H233" s="99">
        <v>8.3563187415442837</v>
      </c>
      <c r="I233" s="99">
        <v>8.139534152071386</v>
      </c>
      <c r="J233" s="99">
        <v>8.0731215601976274</v>
      </c>
      <c r="K233" s="99">
        <v>8.0497302312239611</v>
      </c>
      <c r="L233" s="99">
        <v>8.6847558524828905</v>
      </c>
      <c r="M233" s="99">
        <v>8.973912542997887</v>
      </c>
      <c r="N233" s="99">
        <v>9.7306992461458179</v>
      </c>
      <c r="O233" s="99">
        <v>10.020101579100286</v>
      </c>
      <c r="P233" s="99">
        <v>10.093360355700439</v>
      </c>
      <c r="Q233" s="99">
        <v>11.240125242490477</v>
      </c>
      <c r="R233" s="99">
        <v>12.067217336063434</v>
      </c>
      <c r="S233" s="99">
        <v>16.897673656246614</v>
      </c>
      <c r="T233" s="99">
        <v>7.2944085671080359</v>
      </c>
      <c r="U233" s="99">
        <v>10.423718604433125</v>
      </c>
      <c r="V233" s="99">
        <v>13.912063599281698</v>
      </c>
      <c r="W233" s="99">
        <v>17.519944683671341</v>
      </c>
      <c r="DA233" s="63" t="s">
        <v>2787</v>
      </c>
    </row>
    <row r="234" spans="1:105" ht="12" customHeight="1" x14ac:dyDescent="0.25">
      <c r="A234" s="97" t="s">
        <v>53</v>
      </c>
      <c r="B234" s="99">
        <v>4.539140648448458E-2</v>
      </c>
      <c r="C234" s="99">
        <v>4.389718613410918E-2</v>
      </c>
      <c r="D234" s="99">
        <v>6.149195635637586E-2</v>
      </c>
      <c r="E234" s="99">
        <v>6.1188574277751297E-2</v>
      </c>
      <c r="F234" s="99">
        <v>8.3071721513602897E-2</v>
      </c>
      <c r="G234" s="99">
        <v>8.5356610623215035E-2</v>
      </c>
      <c r="H234" s="99">
        <v>8.1004633465704259E-2</v>
      </c>
      <c r="I234" s="99">
        <v>7.8727208933154949E-2</v>
      </c>
      <c r="J234" s="99">
        <v>8.3438760066621848E-2</v>
      </c>
      <c r="K234" s="99">
        <v>8.4917176028068225E-2</v>
      </c>
      <c r="L234" s="99">
        <v>9.9365596096385955E-2</v>
      </c>
      <c r="M234" s="99">
        <v>0.10308935976548306</v>
      </c>
      <c r="N234" s="99">
        <v>8.6210257043700791E-2</v>
      </c>
      <c r="O234" s="99">
        <v>0.11354552609813497</v>
      </c>
      <c r="P234" s="99">
        <v>0.11196671686877074</v>
      </c>
      <c r="Q234" s="99">
        <v>0.12683778773445287</v>
      </c>
      <c r="R234" s="99">
        <v>0.13541467009734556</v>
      </c>
      <c r="S234" s="99">
        <v>0.20361286845806012</v>
      </c>
      <c r="T234" s="99">
        <v>0.10144217548413605</v>
      </c>
      <c r="U234" s="99">
        <v>0.13348929614036512</v>
      </c>
      <c r="V234" s="99">
        <v>0.17453548170526512</v>
      </c>
      <c r="W234" s="99">
        <v>0.22131295021460515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2.4819016665800473</v>
      </c>
      <c r="C235" s="123">
        <f t="shared" si="114"/>
        <v>3.4355390466339104</v>
      </c>
      <c r="D235" s="123">
        <f t="shared" si="114"/>
        <v>3.3627231366187504</v>
      </c>
      <c r="E235" s="123">
        <f t="shared" si="114"/>
        <v>5.513256286638895</v>
      </c>
      <c r="F235" s="123">
        <f t="shared" si="114"/>
        <v>2.8316642000231322</v>
      </c>
      <c r="G235" s="123">
        <f t="shared" si="114"/>
        <v>2.4748560038657645</v>
      </c>
      <c r="H235" s="123">
        <f t="shared" si="114"/>
        <v>2.7691317363625774</v>
      </c>
      <c r="I235" s="123">
        <f t="shared" si="114"/>
        <v>2.3098059471373995</v>
      </c>
      <c r="J235" s="123">
        <f t="shared" si="114"/>
        <v>1.6724670375772028</v>
      </c>
      <c r="K235" s="123">
        <f t="shared" si="114"/>
        <v>1.728762587816439</v>
      </c>
      <c r="L235" s="123">
        <f t="shared" si="114"/>
        <v>2.0050829200217462</v>
      </c>
      <c r="M235" s="123">
        <f t="shared" si="114"/>
        <v>2.8744003855483564</v>
      </c>
      <c r="N235" s="123">
        <f t="shared" si="114"/>
        <v>5.5122445698742526</v>
      </c>
      <c r="O235" s="123">
        <f t="shared" si="114"/>
        <v>3.897235592941573</v>
      </c>
      <c r="P235" s="123">
        <f t="shared" si="114"/>
        <v>4.241663548282455</v>
      </c>
      <c r="Q235" s="123">
        <f t="shared" si="114"/>
        <v>3.9579040108816455</v>
      </c>
      <c r="R235" s="123">
        <f t="shared" si="114"/>
        <v>3.5817897120440665</v>
      </c>
      <c r="S235" s="123">
        <f t="shared" si="114"/>
        <v>4.627441529367986</v>
      </c>
      <c r="T235" s="123">
        <f t="shared" si="114"/>
        <v>3.9075144048046631</v>
      </c>
      <c r="U235" s="123">
        <f t="shared" si="114"/>
        <v>3.7400193924507965</v>
      </c>
      <c r="V235" s="123">
        <f t="shared" si="114"/>
        <v>4.2892948653846519</v>
      </c>
      <c r="W235" s="123">
        <f t="shared" si="114"/>
        <v>4.7976662271236661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2.4819016665800473</v>
      </c>
      <c r="C236" s="99">
        <f>RES_hhdet_fecs!C48</f>
        <v>3.4355390466339104</v>
      </c>
      <c r="D236" s="99">
        <f>RES_hhdet_fecs!D48</f>
        <v>3.3627231366187504</v>
      </c>
      <c r="E236" s="99">
        <f>RES_hhdet_fecs!E48</f>
        <v>5.513256286638895</v>
      </c>
      <c r="F236" s="99">
        <f>RES_hhdet_fecs!F48</f>
        <v>2.8316642000231322</v>
      </c>
      <c r="G236" s="99">
        <f>RES_hhdet_fecs!G48</f>
        <v>2.4748560038657645</v>
      </c>
      <c r="H236" s="99">
        <f>RES_hhdet_fecs!H48</f>
        <v>2.7691317363625774</v>
      </c>
      <c r="I236" s="99">
        <f>RES_hhdet_fecs!I48</f>
        <v>2.3098059471373995</v>
      </c>
      <c r="J236" s="99">
        <f>RES_hhdet_fecs!J48</f>
        <v>1.6724670375772028</v>
      </c>
      <c r="K236" s="99">
        <f>RES_hhdet_fecs!K48</f>
        <v>1.728762587816439</v>
      </c>
      <c r="L236" s="99">
        <f>RES_hhdet_fecs!L48</f>
        <v>2.0050829200217462</v>
      </c>
      <c r="M236" s="99">
        <f>RES_hhdet_fecs!M48</f>
        <v>2.8744003855483564</v>
      </c>
      <c r="N236" s="99">
        <f>RES_hhdet_fecs!N48</f>
        <v>5.5122445698742526</v>
      </c>
      <c r="O236" s="99">
        <f>RES_hhdet_fecs!O48</f>
        <v>3.897235592941573</v>
      </c>
      <c r="P236" s="99">
        <f>RES_hhdet_fecs!P48</f>
        <v>4.241663548282455</v>
      </c>
      <c r="Q236" s="99">
        <f>RES_hhdet_fecs!Q48</f>
        <v>3.9579040108816455</v>
      </c>
      <c r="R236" s="99">
        <f>RES_hhdet_fecs!R48</f>
        <v>3.5817897120440665</v>
      </c>
      <c r="S236" s="99">
        <f>RES_hhdet_fecs!S48</f>
        <v>4.627441529367986</v>
      </c>
      <c r="T236" s="99">
        <f>RES_hhdet_fecs!T48</f>
        <v>3.9075144048046631</v>
      </c>
      <c r="U236" s="99">
        <f>RES_hhdet_fecs!U48</f>
        <v>3.7400193924507965</v>
      </c>
      <c r="V236" s="99">
        <f>RES_hhdet_fecs!V48</f>
        <v>4.2892948653846519</v>
      </c>
      <c r="W236" s="99">
        <f>RES_hhdet_fecs!W48</f>
        <v>4.7976662271236661</v>
      </c>
      <c r="DA236" s="63" t="s">
        <v>2790</v>
      </c>
    </row>
    <row r="237" spans="1:105" ht="12" customHeight="1" x14ac:dyDescent="0.25">
      <c r="A237" s="121" t="s">
        <v>55</v>
      </c>
      <c r="B237" s="123">
        <v>14.249149841672176</v>
      </c>
      <c r="C237" s="123">
        <v>11.863384221151536</v>
      </c>
      <c r="D237" s="123">
        <v>14.504406676020857</v>
      </c>
      <c r="E237" s="123">
        <v>14.109428361976585</v>
      </c>
      <c r="F237" s="123">
        <v>16.821025446088179</v>
      </c>
      <c r="G237" s="123">
        <v>16.98539947341526</v>
      </c>
      <c r="H237" s="123">
        <v>17.09517008089794</v>
      </c>
      <c r="I237" s="123">
        <v>16.492189043841574</v>
      </c>
      <c r="J237" s="123">
        <v>16.082144024662668</v>
      </c>
      <c r="K237" s="123">
        <v>10.684162767117499</v>
      </c>
      <c r="L237" s="123">
        <v>13.342137885854065</v>
      </c>
      <c r="M237" s="123">
        <v>13.171393576184855</v>
      </c>
      <c r="N237" s="123">
        <v>10.97998926106078</v>
      </c>
      <c r="O237" s="123">
        <v>11.961515946817576</v>
      </c>
      <c r="P237" s="123">
        <v>11.661790643076108</v>
      </c>
      <c r="Q237" s="123">
        <v>12.072440371613324</v>
      </c>
      <c r="R237" s="123">
        <v>11.516175189558771</v>
      </c>
      <c r="S237" s="123">
        <v>12.233021604170357</v>
      </c>
      <c r="T237" s="123">
        <v>14.871476649418421</v>
      </c>
      <c r="U237" s="123">
        <v>14.920545562532302</v>
      </c>
      <c r="V237" s="123">
        <v>13.990836022823915</v>
      </c>
      <c r="W237" s="123">
        <v>10.875183885961448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14.249149841672176</v>
      </c>
      <c r="C242" s="102">
        <v>11.863384221151536</v>
      </c>
      <c r="D242" s="102">
        <v>14.504406676020857</v>
      </c>
      <c r="E242" s="102">
        <v>14.124061376345949</v>
      </c>
      <c r="F242" s="102">
        <v>16.86905423994995</v>
      </c>
      <c r="G242" s="102">
        <v>17.154636407837163</v>
      </c>
      <c r="H242" s="102">
        <v>17.389377496525654</v>
      </c>
      <c r="I242" s="102">
        <v>16.919257836217685</v>
      </c>
      <c r="J242" s="102">
        <v>16.615107649168905</v>
      </c>
      <c r="K242" s="102">
        <v>11.249611744871757</v>
      </c>
      <c r="L242" s="102">
        <v>14.962725411998358</v>
      </c>
      <c r="M242" s="102">
        <v>14.932988470422677</v>
      </c>
      <c r="N242" s="102">
        <v>12.964205134113483</v>
      </c>
      <c r="O242" s="102">
        <v>13.937694890575472</v>
      </c>
      <c r="P242" s="102">
        <v>13.686936754078399</v>
      </c>
      <c r="Q242" s="102">
        <v>14.103873404875372</v>
      </c>
      <c r="R242" s="102">
        <v>13.459647843544097</v>
      </c>
      <c r="S242" s="102">
        <v>13.95843608355189</v>
      </c>
      <c r="T242" s="102">
        <v>16.44903129820505</v>
      </c>
      <c r="U242" s="102">
        <v>16.311285973417416</v>
      </c>
      <c r="V242" s="102">
        <v>15.092229760933039</v>
      </c>
      <c r="W242" s="102">
        <v>11.782897013064476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8.4025527579251698</v>
      </c>
      <c r="F243" s="105">
        <v>10.111611764441433</v>
      </c>
      <c r="G243" s="105">
        <v>10.400346960973309</v>
      </c>
      <c r="H243" s="105">
        <v>10.689472258821858</v>
      </c>
      <c r="I243" s="105">
        <v>10.457707007567082</v>
      </c>
      <c r="J243" s="105">
        <v>10.287189538204473</v>
      </c>
      <c r="K243" s="105">
        <v>8.3443738936516159</v>
      </c>
      <c r="L243" s="105">
        <v>8.8234823868578616</v>
      </c>
      <c r="M243" s="105">
        <v>9.2996417647972311</v>
      </c>
      <c r="N243" s="105">
        <v>8.1134715726118269</v>
      </c>
      <c r="O243" s="105">
        <v>8.5877104474414327</v>
      </c>
      <c r="P243" s="105">
        <v>8.2962762080512285</v>
      </c>
      <c r="Q243" s="105">
        <v>8.7825333664969012</v>
      </c>
      <c r="R243" s="105">
        <v>8.4045785519444713</v>
      </c>
      <c r="S243" s="105">
        <v>8.9922730510804936</v>
      </c>
      <c r="T243" s="105">
        <v>11.452418519557909</v>
      </c>
      <c r="U243" s="105">
        <v>11.340900678862795</v>
      </c>
      <c r="V243" s="105">
        <v>10.199992459099494</v>
      </c>
      <c r="W243" s="105">
        <v>8.3897788950841186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2.3744991448652333</v>
      </c>
      <c r="F244" s="99">
        <v>2.8495906620073979</v>
      </c>
      <c r="G244" s="99">
        <v>2.9302370959118691</v>
      </c>
      <c r="H244" s="99">
        <v>3.0031716171693805</v>
      </c>
      <c r="I244" s="99">
        <v>2.9244614934486912</v>
      </c>
      <c r="J244" s="99">
        <v>2.8769808331555033</v>
      </c>
      <c r="K244" s="99">
        <v>4.9975071601517485</v>
      </c>
      <c r="L244" s="99">
        <v>1.5458889572974359</v>
      </c>
      <c r="M244" s="99">
        <v>2.5884531564868225</v>
      </c>
      <c r="N244" s="99">
        <v>2.250242810594453</v>
      </c>
      <c r="O244" s="99">
        <v>1.8100547142011785</v>
      </c>
      <c r="P244" s="99">
        <v>1.3687836894103915</v>
      </c>
      <c r="Q244" s="99">
        <v>1.6812786552226353</v>
      </c>
      <c r="R244" s="99">
        <v>1.3483888764072505</v>
      </c>
      <c r="S244" s="99">
        <v>1.8223321720218821</v>
      </c>
      <c r="T244" s="99">
        <v>4.1123235040838377</v>
      </c>
      <c r="U244" s="99">
        <v>3.6291889054452988</v>
      </c>
      <c r="V244" s="99">
        <v>2.2029989090253359</v>
      </c>
      <c r="W244" s="99">
        <v>2.0765862646274647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6.0280536130599378</v>
      </c>
      <c r="F245" s="99">
        <v>7.2620211024340335</v>
      </c>
      <c r="G245" s="99">
        <v>7.4701098650614384</v>
      </c>
      <c r="H245" s="99">
        <v>7.6863006416524753</v>
      </c>
      <c r="I245" s="99">
        <v>7.5332455141183932</v>
      </c>
      <c r="J245" s="99">
        <v>7.4102087050489667</v>
      </c>
      <c r="K245" s="99">
        <v>3.3468667334998661</v>
      </c>
      <c r="L245" s="99">
        <v>7.2775934295604232</v>
      </c>
      <c r="M245" s="99">
        <v>6.7111886083104073</v>
      </c>
      <c r="N245" s="99">
        <v>5.8632287620173731</v>
      </c>
      <c r="O245" s="99">
        <v>6.7776557332402527</v>
      </c>
      <c r="P245" s="99">
        <v>6.9274925186408369</v>
      </c>
      <c r="Q245" s="99">
        <v>7.1012547112742688</v>
      </c>
      <c r="R245" s="99">
        <v>7.0561896755372189</v>
      </c>
      <c r="S245" s="99">
        <v>7.1699408790586103</v>
      </c>
      <c r="T245" s="99">
        <v>7.3400950154740707</v>
      </c>
      <c r="U245" s="99">
        <v>7.7117117734175</v>
      </c>
      <c r="V245" s="99">
        <v>7.9969935500741585</v>
      </c>
      <c r="W245" s="99">
        <v>6.3131926304566521</v>
      </c>
      <c r="DA245" s="63" t="s">
        <v>2799</v>
      </c>
    </row>
    <row r="246" spans="1:105" ht="12" customHeight="1" x14ac:dyDescent="0.25">
      <c r="A246" s="121" t="s">
        <v>54</v>
      </c>
      <c r="B246" s="123">
        <v>11.060011479912996</v>
      </c>
      <c r="C246" s="123">
        <v>10.105287868995463</v>
      </c>
      <c r="D246" s="123">
        <v>10.170785740673709</v>
      </c>
      <c r="E246" s="123">
        <v>9.475084098301588</v>
      </c>
      <c r="F246" s="123">
        <v>10.711503017589688</v>
      </c>
      <c r="G246" s="123">
        <v>10.328527812298054</v>
      </c>
      <c r="H246" s="123">
        <v>9.0925940467093369</v>
      </c>
      <c r="I246" s="123">
        <v>8.4295138820539108</v>
      </c>
      <c r="J246" s="123">
        <v>9.4425962948972852</v>
      </c>
      <c r="K246" s="123">
        <v>9.912318754441058</v>
      </c>
      <c r="L246" s="123">
        <v>9.8165849112341252</v>
      </c>
      <c r="M246" s="123">
        <v>9.1939782780878829</v>
      </c>
      <c r="N246" s="123">
        <v>8.5464420984878942</v>
      </c>
      <c r="O246" s="123">
        <v>9.543728974288312</v>
      </c>
      <c r="P246" s="123">
        <v>8.8161461923870625</v>
      </c>
      <c r="Q246" s="123">
        <v>9.2991491869343168</v>
      </c>
      <c r="R246" s="123">
        <v>9.5033998328948641</v>
      </c>
      <c r="S246" s="123">
        <v>7.4489465817633818</v>
      </c>
      <c r="T246" s="123">
        <v>7.665659736965746</v>
      </c>
      <c r="U246" s="123">
        <v>7.1284975368156829</v>
      </c>
      <c r="V246" s="123">
        <v>6.6402392259836276</v>
      </c>
      <c r="W246" s="123">
        <v>6.0930921675536958</v>
      </c>
      <c r="DA246" s="130" t="s">
        <v>2800</v>
      </c>
    </row>
    <row r="247" spans="1:105" ht="12" customHeight="1" x14ac:dyDescent="0.25">
      <c r="A247" s="97" t="s">
        <v>50</v>
      </c>
      <c r="B247" s="99">
        <v>11.282612284783816</v>
      </c>
      <c r="C247" s="99">
        <v>10.96962945973045</v>
      </c>
      <c r="D247" s="99">
        <v>10.55367238889167</v>
      </c>
      <c r="E247" s="99">
        <v>9.6283953395286428</v>
      </c>
      <c r="F247" s="99">
        <v>11.248771440719631</v>
      </c>
      <c r="G247" s="99">
        <v>10.82541051181016</v>
      </c>
      <c r="H247" s="99">
        <v>9.3665711675143388</v>
      </c>
      <c r="I247" s="99">
        <v>8.6983131207910347</v>
      </c>
      <c r="J247" s="99">
        <v>9.9506615033074226</v>
      </c>
      <c r="K247" s="99">
        <v>10.642629422829579</v>
      </c>
      <c r="L247" s="99">
        <v>9.9923607888681936</v>
      </c>
      <c r="M247" s="99">
        <v>9.2978439081728883</v>
      </c>
      <c r="N247" s="99">
        <v>9.2847491554253736</v>
      </c>
      <c r="O247" s="99">
        <v>10.041263337582135</v>
      </c>
      <c r="P247" s="99">
        <v>9.3378796218874598</v>
      </c>
      <c r="Q247" s="99">
        <v>9.7902850992319568</v>
      </c>
      <c r="R247" s="99">
        <v>9.27492802845717</v>
      </c>
      <c r="S247" s="99">
        <v>8.6203878762402812</v>
      </c>
      <c r="T247" s="99">
        <v>8.2874075551917095</v>
      </c>
      <c r="U247" s="99">
        <v>7.5136990211704795</v>
      </c>
      <c r="V247" s="99">
        <v>7.1434048285375464</v>
      </c>
      <c r="W247" s="99">
        <v>6.7539804260066356</v>
      </c>
      <c r="DA247" s="63" t="s">
        <v>2801</v>
      </c>
    </row>
    <row r="248" spans="1:105" ht="12" customHeight="1" x14ac:dyDescent="0.25">
      <c r="A248" s="109" t="s">
        <v>120</v>
      </c>
      <c r="B248" s="110">
        <v>10.099844266617746</v>
      </c>
      <c r="C248" s="110">
        <v>6.3916549393809774</v>
      </c>
      <c r="D248" s="110">
        <v>8.5279687893730483</v>
      </c>
      <c r="E248" s="110">
        <v>8.8419488994732305</v>
      </c>
      <c r="F248" s="110">
        <v>8.6538451463188775</v>
      </c>
      <c r="G248" s="110">
        <v>8.4602792525117021</v>
      </c>
      <c r="H248" s="110">
        <v>7.9962296947359022</v>
      </c>
      <c r="I248" s="110">
        <v>7.186442309604157</v>
      </c>
      <c r="J248" s="110">
        <v>6.794932532759951</v>
      </c>
      <c r="K248" s="110">
        <v>6.2481254201609451</v>
      </c>
      <c r="L248" s="110">
        <v>8.9820933709511852</v>
      </c>
      <c r="M248" s="110">
        <v>8.7427283921344099</v>
      </c>
      <c r="N248" s="110">
        <v>5.278160428337924</v>
      </c>
      <c r="O248" s="110">
        <v>7.669810938021433</v>
      </c>
      <c r="P248" s="110">
        <v>7.1089081552852198</v>
      </c>
      <c r="Q248" s="110">
        <v>7.8786730589639333</v>
      </c>
      <c r="R248" s="110">
        <v>10.137463488258135</v>
      </c>
      <c r="S248" s="110">
        <v>4.186743921815899</v>
      </c>
      <c r="T248" s="110">
        <v>5.8888164460166621</v>
      </c>
      <c r="U248" s="110">
        <v>6.087412443964884</v>
      </c>
      <c r="V248" s="110">
        <v>5.6648720579560328</v>
      </c>
      <c r="W248" s="110">
        <v>4.7962548302120762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20.743476057236109</v>
      </c>
      <c r="C250" s="118">
        <f t="shared" si="115"/>
        <v>21.494988344049137</v>
      </c>
      <c r="D250" s="118">
        <f t="shared" si="115"/>
        <v>23.697534939927305</v>
      </c>
      <c r="E250" s="118">
        <f t="shared" si="115"/>
        <v>28.612326395783207</v>
      </c>
      <c r="F250" s="118">
        <f t="shared" si="115"/>
        <v>25.423952018639227</v>
      </c>
      <c r="G250" s="118">
        <f t="shared" si="115"/>
        <v>25.030281778078496</v>
      </c>
      <c r="H250" s="118">
        <f t="shared" si="115"/>
        <v>25.792495929006755</v>
      </c>
      <c r="I250" s="118">
        <f t="shared" si="115"/>
        <v>24.276608802675483</v>
      </c>
      <c r="J250" s="118">
        <f t="shared" si="115"/>
        <v>23.259698148857801</v>
      </c>
      <c r="K250" s="118">
        <f t="shared" si="115"/>
        <v>21.388444566951147</v>
      </c>
      <c r="L250" s="118">
        <f t="shared" si="115"/>
        <v>25.046046800281829</v>
      </c>
      <c r="M250" s="118">
        <f t="shared" si="115"/>
        <v>28.089548676458101</v>
      </c>
      <c r="N250" s="118">
        <f t="shared" si="115"/>
        <v>36.273456265378478</v>
      </c>
      <c r="O250" s="118">
        <f t="shared" si="115"/>
        <v>32.989067445324977</v>
      </c>
      <c r="P250" s="118">
        <f t="shared" si="115"/>
        <v>33.971373288503024</v>
      </c>
      <c r="Q250" s="118">
        <f t="shared" si="115"/>
        <v>34.518915402690808</v>
      </c>
      <c r="R250" s="118">
        <f t="shared" ref="R250:V250" si="116">R251+R254+R256+R265</f>
        <v>33.818420579913393</v>
      </c>
      <c r="S250" s="118">
        <f t="shared" si="116"/>
        <v>39.624115682208291</v>
      </c>
      <c r="T250" s="118">
        <f t="shared" si="116"/>
        <v>33.653894710355758</v>
      </c>
      <c r="U250" s="118">
        <f t="shared" si="116"/>
        <v>35.221173251518721</v>
      </c>
      <c r="V250" s="118">
        <f t="shared" si="116"/>
        <v>39.381719765977863</v>
      </c>
      <c r="W250" s="118">
        <f t="shared" ref="W250" si="117">W251+W254+W256+W265</f>
        <v>42.257270378065016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2.0913517401185846</v>
      </c>
      <c r="C251" s="123">
        <f t="shared" si="118"/>
        <v>2.2400781898550002</v>
      </c>
      <c r="D251" s="123">
        <f t="shared" si="118"/>
        <v>2.7884884632912694</v>
      </c>
      <c r="E251" s="123">
        <f t="shared" si="118"/>
        <v>3.2834036912895646</v>
      </c>
      <c r="F251" s="123">
        <f t="shared" si="118"/>
        <v>3.5776439987949207</v>
      </c>
      <c r="G251" s="123">
        <f t="shared" si="118"/>
        <v>3.6870695989456101</v>
      </c>
      <c r="H251" s="123">
        <f t="shared" si="118"/>
        <v>3.7535544657615953</v>
      </c>
      <c r="I251" s="123">
        <f t="shared" si="118"/>
        <v>3.7547890363168706</v>
      </c>
      <c r="J251" s="123">
        <f t="shared" si="118"/>
        <v>3.8441659140671782</v>
      </c>
      <c r="K251" s="123">
        <f t="shared" si="118"/>
        <v>3.9551357562736276</v>
      </c>
      <c r="L251" s="123">
        <f t="shared" si="118"/>
        <v>4.3678174034531168</v>
      </c>
      <c r="M251" s="123">
        <f t="shared" si="118"/>
        <v>4.6670580825377312</v>
      </c>
      <c r="N251" s="123">
        <f t="shared" si="118"/>
        <v>5.2464351413308439</v>
      </c>
      <c r="O251" s="123">
        <f t="shared" si="118"/>
        <v>5.6850864549840336</v>
      </c>
      <c r="P251" s="123">
        <f t="shared" si="118"/>
        <v>5.7284615687365212</v>
      </c>
      <c r="Q251" s="123">
        <f t="shared" si="118"/>
        <v>6.3871396724995098</v>
      </c>
      <c r="R251" s="123">
        <f t="shared" ref="R251:V251" si="119">SUM(R252:R253)</f>
        <v>6.859347890696978</v>
      </c>
      <c r="S251" s="123">
        <f t="shared" si="119"/>
        <v>9.6256641985558922</v>
      </c>
      <c r="T251" s="123">
        <f t="shared" si="119"/>
        <v>4.1717887175025341</v>
      </c>
      <c r="U251" s="123">
        <f t="shared" si="119"/>
        <v>5.9635380731142709</v>
      </c>
      <c r="V251" s="123">
        <f t="shared" si="119"/>
        <v>8.0645011755021567</v>
      </c>
      <c r="W251" s="123">
        <f t="shared" ref="W251" si="120">SUM(W252:W253)</f>
        <v>10.172498485235936</v>
      </c>
      <c r="DA251" s="130" t="s">
        <v>2954</v>
      </c>
    </row>
    <row r="252" spans="1:105" ht="12" customHeight="1" x14ac:dyDescent="0.25">
      <c r="A252" s="97" t="s">
        <v>216</v>
      </c>
      <c r="B252" s="99">
        <v>2.0459603336340999</v>
      </c>
      <c r="C252" s="99">
        <v>2.1961810037208909</v>
      </c>
      <c r="D252" s="99">
        <v>2.7269965069348934</v>
      </c>
      <c r="E252" s="99">
        <v>3.2222151170118134</v>
      </c>
      <c r="F252" s="99">
        <v>3.4945722772813177</v>
      </c>
      <c r="G252" s="99">
        <v>3.6017129883223951</v>
      </c>
      <c r="H252" s="99">
        <v>3.6725498322958909</v>
      </c>
      <c r="I252" s="99">
        <v>3.6760618273837156</v>
      </c>
      <c r="J252" s="99">
        <v>3.7607271540005565</v>
      </c>
      <c r="K252" s="99">
        <v>3.8702185802455595</v>
      </c>
      <c r="L252" s="99">
        <v>4.2684518073567306</v>
      </c>
      <c r="M252" s="99">
        <v>4.5639687227722483</v>
      </c>
      <c r="N252" s="99">
        <v>5.1602248842871434</v>
      </c>
      <c r="O252" s="99">
        <v>5.5715409288858986</v>
      </c>
      <c r="P252" s="99">
        <v>5.6164948518677509</v>
      </c>
      <c r="Q252" s="99">
        <v>6.2603018847650569</v>
      </c>
      <c r="R252" s="99">
        <v>6.7239332205996325</v>
      </c>
      <c r="S252" s="99">
        <v>9.4220513300978315</v>
      </c>
      <c r="T252" s="99">
        <v>4.070346542018398</v>
      </c>
      <c r="U252" s="99">
        <v>5.8300487769739053</v>
      </c>
      <c r="V252" s="99">
        <v>7.8899656937968921</v>
      </c>
      <c r="W252" s="99">
        <v>9.951185535021331</v>
      </c>
      <c r="DA252" s="63" t="s">
        <v>2955</v>
      </c>
    </row>
    <row r="253" spans="1:105" ht="12" customHeight="1" x14ac:dyDescent="0.25">
      <c r="A253" s="97" t="s">
        <v>53</v>
      </c>
      <c r="B253" s="99">
        <v>4.539140648448458E-2</v>
      </c>
      <c r="C253" s="99">
        <v>4.389718613410918E-2</v>
      </c>
      <c r="D253" s="99">
        <v>6.149195635637586E-2</v>
      </c>
      <c r="E253" s="99">
        <v>6.1188574277751297E-2</v>
      </c>
      <c r="F253" s="99">
        <v>8.3071721513602897E-2</v>
      </c>
      <c r="G253" s="99">
        <v>8.5356610623215035E-2</v>
      </c>
      <c r="H253" s="99">
        <v>8.1004633465704259E-2</v>
      </c>
      <c r="I253" s="99">
        <v>7.8727208933154949E-2</v>
      </c>
      <c r="J253" s="99">
        <v>8.3438760066621848E-2</v>
      </c>
      <c r="K253" s="99">
        <v>8.4917176028068225E-2</v>
      </c>
      <c r="L253" s="99">
        <v>9.9365596096385955E-2</v>
      </c>
      <c r="M253" s="99">
        <v>0.10308935976548306</v>
      </c>
      <c r="N253" s="99">
        <v>8.6210257043700791E-2</v>
      </c>
      <c r="O253" s="99">
        <v>0.11354552609813497</v>
      </c>
      <c r="P253" s="99">
        <v>0.11196671686877074</v>
      </c>
      <c r="Q253" s="99">
        <v>0.12683778773445287</v>
      </c>
      <c r="R253" s="99">
        <v>0.13541467009734556</v>
      </c>
      <c r="S253" s="99">
        <v>0.20361286845806012</v>
      </c>
      <c r="T253" s="99">
        <v>0.10144217548413605</v>
      </c>
      <c r="U253" s="99">
        <v>0.13348929614036512</v>
      </c>
      <c r="V253" s="99">
        <v>0.17453548170526512</v>
      </c>
      <c r="W253" s="99">
        <v>0.22131295021460515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4.6268483839693308</v>
      </c>
      <c r="C254" s="123">
        <f t="shared" si="121"/>
        <v>7.0881555156562568</v>
      </c>
      <c r="D254" s="123">
        <f t="shared" si="121"/>
        <v>7.2753148514434764</v>
      </c>
      <c r="E254" s="123">
        <f t="shared" si="121"/>
        <v>12.25671287391045</v>
      </c>
      <c r="F254" s="123">
        <f t="shared" si="121"/>
        <v>6.5304468113985656</v>
      </c>
      <c r="G254" s="123">
        <f t="shared" si="121"/>
        <v>5.9660041788822848</v>
      </c>
      <c r="H254" s="123">
        <f t="shared" si="121"/>
        <v>7.1220523653822569</v>
      </c>
      <c r="I254" s="123">
        <f t="shared" si="121"/>
        <v>6.217248958789229</v>
      </c>
      <c r="J254" s="123">
        <f t="shared" si="121"/>
        <v>4.6813288008093439</v>
      </c>
      <c r="K254" s="123">
        <f t="shared" si="121"/>
        <v>5.3161155678323881</v>
      </c>
      <c r="L254" s="123">
        <f t="shared" si="121"/>
        <v>6.500778178438317</v>
      </c>
      <c r="M254" s="123">
        <f t="shared" si="121"/>
        <v>9.5767605691151196</v>
      </c>
      <c r="N254" s="123">
        <f t="shared" si="121"/>
        <v>18.698293624089374</v>
      </c>
      <c r="O254" s="123">
        <f t="shared" si="121"/>
        <v>13.570395788202783</v>
      </c>
      <c r="P254" s="123">
        <f t="shared" si="121"/>
        <v>14.996831899460428</v>
      </c>
      <c r="Q254" s="123">
        <f t="shared" si="121"/>
        <v>14.157726761256015</v>
      </c>
      <c r="R254" s="123">
        <f t="shared" si="121"/>
        <v>12.962955018610726</v>
      </c>
      <c r="S254" s="123">
        <f t="shared" si="121"/>
        <v>17.129766904205052</v>
      </c>
      <c r="T254" s="123">
        <f t="shared" si="121"/>
        <v>14.877019679659229</v>
      </c>
      <c r="U254" s="123">
        <f t="shared" si="121"/>
        <v>14.807092266015127</v>
      </c>
      <c r="V254" s="123">
        <f t="shared" si="121"/>
        <v>17.565954279341081</v>
      </c>
      <c r="W254" s="123">
        <f t="shared" si="121"/>
        <v>20.426602055456193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4.6268483839693308</v>
      </c>
      <c r="C255" s="99">
        <f>RES_hhdet_tess!C48</f>
        <v>7.0881555156562568</v>
      </c>
      <c r="D255" s="99">
        <f>RES_hhdet_tess!D48</f>
        <v>7.2753148514434764</v>
      </c>
      <c r="E255" s="99">
        <f>RES_hhdet_tess!E48</f>
        <v>12.25671287391045</v>
      </c>
      <c r="F255" s="99">
        <f>RES_hhdet_tess!F48</f>
        <v>6.5304468113985656</v>
      </c>
      <c r="G255" s="99">
        <f>RES_hhdet_tess!G48</f>
        <v>5.9660041788822848</v>
      </c>
      <c r="H255" s="99">
        <f>RES_hhdet_tess!H48</f>
        <v>7.1220523653822569</v>
      </c>
      <c r="I255" s="99">
        <f>RES_hhdet_tess!I48</f>
        <v>6.217248958789229</v>
      </c>
      <c r="J255" s="99">
        <f>RES_hhdet_tess!J48</f>
        <v>4.6813288008093439</v>
      </c>
      <c r="K255" s="99">
        <f>RES_hhdet_tess!K48</f>
        <v>5.3161155678323881</v>
      </c>
      <c r="L255" s="99">
        <f>RES_hhdet_tess!L48</f>
        <v>6.500778178438317</v>
      </c>
      <c r="M255" s="99">
        <f>RES_hhdet_tess!M48</f>
        <v>9.5767605691151196</v>
      </c>
      <c r="N255" s="99">
        <f>RES_hhdet_tess!N48</f>
        <v>18.698293624089374</v>
      </c>
      <c r="O255" s="99">
        <f>RES_hhdet_tess!O48</f>
        <v>13.570395788202783</v>
      </c>
      <c r="P255" s="99">
        <f>RES_hhdet_tess!P48</f>
        <v>14.996831899460428</v>
      </c>
      <c r="Q255" s="99">
        <f>RES_hhdet_tess!Q48</f>
        <v>14.157726761256015</v>
      </c>
      <c r="R255" s="99">
        <f>RES_hhdet_tess!R48</f>
        <v>12.962955018610726</v>
      </c>
      <c r="S255" s="99">
        <f>RES_hhdet_tess!S48</f>
        <v>17.129766904205052</v>
      </c>
      <c r="T255" s="99">
        <f>RES_hhdet_tess!T48</f>
        <v>14.877019679659229</v>
      </c>
      <c r="U255" s="99">
        <f>RES_hhdet_tess!U48</f>
        <v>14.807092266015127</v>
      </c>
      <c r="V255" s="99">
        <f>RES_hhdet_tess!V48</f>
        <v>17.565954279341081</v>
      </c>
      <c r="W255" s="99">
        <f>RES_hhdet_tess!W48</f>
        <v>20.426602055456193</v>
      </c>
      <c r="DA255" s="63" t="s">
        <v>2958</v>
      </c>
    </row>
    <row r="256" spans="1:105" ht="12" customHeight="1" x14ac:dyDescent="0.25">
      <c r="A256" s="121" t="s">
        <v>55</v>
      </c>
      <c r="B256" s="123">
        <v>7.3112325184003248</v>
      </c>
      <c r="C256" s="123">
        <v>6.1074860266200997</v>
      </c>
      <c r="D256" s="123">
        <v>7.4719178440323795</v>
      </c>
      <c r="E256" s="123">
        <v>7.2920634452812036</v>
      </c>
      <c r="F256" s="123">
        <v>8.784925955396373</v>
      </c>
      <c r="G256" s="123">
        <v>9.0433985909603702</v>
      </c>
      <c r="H256" s="123">
        <v>9.3060591047369812</v>
      </c>
      <c r="I256" s="123">
        <v>9.1233221525114203</v>
      </c>
      <c r="J256" s="123">
        <v>8.98144965843934</v>
      </c>
      <c r="K256" s="123">
        <v>6.0903586563390588</v>
      </c>
      <c r="L256" s="123">
        <v>8.1153337180809544</v>
      </c>
      <c r="M256" s="123">
        <v>8.1318824764678048</v>
      </c>
      <c r="N256" s="123">
        <v>7.1045521560298646</v>
      </c>
      <c r="O256" s="123">
        <v>7.7987547791867007</v>
      </c>
      <c r="P256" s="123">
        <v>7.7268139561305089</v>
      </c>
      <c r="Q256" s="123">
        <v>8.0960643433276172</v>
      </c>
      <c r="R256" s="123">
        <v>7.8642442052276715</v>
      </c>
      <c r="S256" s="123">
        <v>8.2410162647331688</v>
      </c>
      <c r="T256" s="123">
        <v>9.7654368322221803</v>
      </c>
      <c r="U256" s="123">
        <v>9.8903475499531641</v>
      </c>
      <c r="V256" s="123">
        <v>9.3857917863275944</v>
      </c>
      <c r="W256" s="123">
        <v>7.6447744335155612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7.3112325184003248</v>
      </c>
      <c r="C261" s="102">
        <v>6.1074860266200997</v>
      </c>
      <c r="D261" s="102">
        <v>7.4719178440323795</v>
      </c>
      <c r="E261" s="102">
        <v>7.292043505569958</v>
      </c>
      <c r="F261" s="102">
        <v>8.7848796636709654</v>
      </c>
      <c r="G261" s="102">
        <v>9.0432754248349845</v>
      </c>
      <c r="H261" s="102">
        <v>9.3060113101928632</v>
      </c>
      <c r="I261" s="102">
        <v>9.1238683009325996</v>
      </c>
      <c r="J261" s="102">
        <v>8.9823839867071165</v>
      </c>
      <c r="K261" s="102">
        <v>6.0935443616012961</v>
      </c>
      <c r="L261" s="102">
        <v>8.1120876290985517</v>
      </c>
      <c r="M261" s="102">
        <v>8.1311677611786308</v>
      </c>
      <c r="N261" s="102">
        <v>7.1014249550152178</v>
      </c>
      <c r="O261" s="102">
        <v>7.8089634912910704</v>
      </c>
      <c r="P261" s="102">
        <v>7.7486363665566405</v>
      </c>
      <c r="Q261" s="102">
        <v>8.1250005140244106</v>
      </c>
      <c r="R261" s="102">
        <v>7.8844130733378854</v>
      </c>
      <c r="S261" s="102">
        <v>8.24145304675082</v>
      </c>
      <c r="T261" s="102">
        <v>9.7567218550116976</v>
      </c>
      <c r="U261" s="102">
        <v>9.8868471539063112</v>
      </c>
      <c r="V261" s="102">
        <v>9.384590158519563</v>
      </c>
      <c r="W261" s="102">
        <v>7.651486029588102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7.2998399326679477</v>
      </c>
      <c r="F262" s="105">
        <v>8.7913927081676384</v>
      </c>
      <c r="G262" s="105">
        <v>9.0481910164801622</v>
      </c>
      <c r="H262" s="105">
        <v>9.3070997223112073</v>
      </c>
      <c r="I262" s="105">
        <v>9.1156050753201381</v>
      </c>
      <c r="J262" s="105">
        <v>8.9712906353123838</v>
      </c>
      <c r="K262" s="105">
        <v>6.0771764276677391</v>
      </c>
      <c r="L262" s="105">
        <v>8.1243847305032606</v>
      </c>
      <c r="M262" s="105">
        <v>8.1334533258296773</v>
      </c>
      <c r="N262" s="105">
        <v>7.1090698988549113</v>
      </c>
      <c r="O262" s="105">
        <v>7.7813260897716763</v>
      </c>
      <c r="P262" s="105">
        <v>7.6905481099788808</v>
      </c>
      <c r="Q262" s="105">
        <v>8.0492021976807298</v>
      </c>
      <c r="R262" s="105">
        <v>7.831952841586646</v>
      </c>
      <c r="S262" s="105">
        <v>8.240195881741931</v>
      </c>
      <c r="T262" s="105">
        <v>9.7843249345810772</v>
      </c>
      <c r="U262" s="105">
        <v>9.8993572649955119</v>
      </c>
      <c r="V262" s="105">
        <v>9.3899276215738325</v>
      </c>
      <c r="W262" s="105">
        <v>7.6263974442693163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1.2717863196080101</v>
      </c>
      <c r="F263" s="99">
        <v>1.5293716057336055</v>
      </c>
      <c r="G263" s="99">
        <v>1.5780811514187225</v>
      </c>
      <c r="H263" s="99">
        <v>1.62079908065873</v>
      </c>
      <c r="I263" s="99">
        <v>1.5823595612017454</v>
      </c>
      <c r="J263" s="99">
        <v>1.5610819302634182</v>
      </c>
      <c r="K263" s="99">
        <v>2.7303096941678722</v>
      </c>
      <c r="L263" s="99">
        <v>0.8467913009428375</v>
      </c>
      <c r="M263" s="99">
        <v>1.422264717519272</v>
      </c>
      <c r="N263" s="99">
        <v>1.2458411368375375</v>
      </c>
      <c r="O263" s="99">
        <v>1.003670356531422</v>
      </c>
      <c r="P263" s="99">
        <v>0.76305559133804568</v>
      </c>
      <c r="Q263" s="99">
        <v>0.94794748640646076</v>
      </c>
      <c r="R263" s="99">
        <v>0.77576316604942752</v>
      </c>
      <c r="S263" s="99">
        <v>1.0702550026833211</v>
      </c>
      <c r="T263" s="99">
        <v>2.4442299191070056</v>
      </c>
      <c r="U263" s="99">
        <v>2.1876454915780119</v>
      </c>
      <c r="V263" s="99">
        <v>1.3929340714996741</v>
      </c>
      <c r="W263" s="99">
        <v>1.3132048138126655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6.0280536130599378</v>
      </c>
      <c r="F264" s="99">
        <v>7.2620211024340335</v>
      </c>
      <c r="G264" s="99">
        <v>7.4701098650614384</v>
      </c>
      <c r="H264" s="99">
        <v>7.6863006416524753</v>
      </c>
      <c r="I264" s="99">
        <v>7.5332455141183932</v>
      </c>
      <c r="J264" s="99">
        <v>7.4102087050489667</v>
      </c>
      <c r="K264" s="99">
        <v>3.3468667334998661</v>
      </c>
      <c r="L264" s="99">
        <v>7.2775934295604232</v>
      </c>
      <c r="M264" s="99">
        <v>6.7111886083104073</v>
      </c>
      <c r="N264" s="99">
        <v>5.8632287620173731</v>
      </c>
      <c r="O264" s="99">
        <v>6.7776557332402527</v>
      </c>
      <c r="P264" s="99">
        <v>6.9274925186408369</v>
      </c>
      <c r="Q264" s="99">
        <v>7.1012547112742688</v>
      </c>
      <c r="R264" s="99">
        <v>7.0561896755372189</v>
      </c>
      <c r="S264" s="99">
        <v>7.1699408790586103</v>
      </c>
      <c r="T264" s="99">
        <v>7.3400950154740707</v>
      </c>
      <c r="U264" s="99">
        <v>7.7117117734175</v>
      </c>
      <c r="V264" s="99">
        <v>7.9969935500741585</v>
      </c>
      <c r="W264" s="99">
        <v>6.3131926304566521</v>
      </c>
      <c r="DA264" s="63" t="s">
        <v>2967</v>
      </c>
    </row>
    <row r="265" spans="1:105" ht="12" customHeight="1" x14ac:dyDescent="0.25">
      <c r="A265" s="121" t="s">
        <v>54</v>
      </c>
      <c r="B265" s="123">
        <v>6.7140434147478674</v>
      </c>
      <c r="C265" s="123">
        <v>6.0592686119177799</v>
      </c>
      <c r="D265" s="123">
        <v>6.1618137811601796</v>
      </c>
      <c r="E265" s="123">
        <v>5.7801463853019879</v>
      </c>
      <c r="F265" s="123">
        <v>6.5309352530493658</v>
      </c>
      <c r="G265" s="123">
        <v>6.3338094092902315</v>
      </c>
      <c r="H265" s="123">
        <v>5.6108299931259236</v>
      </c>
      <c r="I265" s="123">
        <v>5.1812486550579653</v>
      </c>
      <c r="J265" s="123">
        <v>5.7527537755419402</v>
      </c>
      <c r="K265" s="123">
        <v>6.0268345865060722</v>
      </c>
      <c r="L265" s="123">
        <v>6.0621175003094416</v>
      </c>
      <c r="M265" s="123">
        <v>5.7138475483374451</v>
      </c>
      <c r="N265" s="123">
        <v>5.2241753439283967</v>
      </c>
      <c r="O265" s="123">
        <v>5.9348304229514568</v>
      </c>
      <c r="P265" s="123">
        <v>5.5192658641755648</v>
      </c>
      <c r="Q265" s="123">
        <v>5.8779846256076693</v>
      </c>
      <c r="R265" s="123">
        <v>6.1318734653780167</v>
      </c>
      <c r="S265" s="123">
        <v>4.6276683147141791</v>
      </c>
      <c r="T265" s="123">
        <v>4.8396494809718122</v>
      </c>
      <c r="U265" s="123">
        <v>4.5601953624361613</v>
      </c>
      <c r="V265" s="123">
        <v>4.3654725248070347</v>
      </c>
      <c r="W265" s="123">
        <v>4.0133954038573281</v>
      </c>
      <c r="DA265" s="130" t="s">
        <v>2968</v>
      </c>
    </row>
    <row r="266" spans="1:105" ht="12" customHeight="1" x14ac:dyDescent="0.25">
      <c r="A266" s="97" t="s">
        <v>50</v>
      </c>
      <c r="B266" s="99">
        <v>6.5486160022860664</v>
      </c>
      <c r="C266" s="99">
        <v>6.373514350738624</v>
      </c>
      <c r="D266" s="99">
        <v>6.1330488005189636</v>
      </c>
      <c r="E266" s="99">
        <v>5.5989099656288026</v>
      </c>
      <c r="F266" s="99">
        <v>6.5584912929312553</v>
      </c>
      <c r="G266" s="99">
        <v>6.3369468118053121</v>
      </c>
      <c r="H266" s="99">
        <v>5.5092492403359445</v>
      </c>
      <c r="I266" s="99">
        <v>5.1283099829557397</v>
      </c>
      <c r="J266" s="99">
        <v>5.8710674345969656</v>
      </c>
      <c r="K266" s="99">
        <v>6.2843298652184876</v>
      </c>
      <c r="L266" s="99">
        <v>5.9026721101672486</v>
      </c>
      <c r="M266" s="99">
        <v>5.4962328489374288</v>
      </c>
      <c r="N266" s="99">
        <v>5.4933795541704944</v>
      </c>
      <c r="O266" s="99">
        <v>5.9461195404200486</v>
      </c>
      <c r="P266" s="99">
        <v>5.5313121440988366</v>
      </c>
      <c r="Q266" s="99">
        <v>5.8017591676889868</v>
      </c>
      <c r="R266" s="99">
        <v>5.5001993500638431</v>
      </c>
      <c r="S266" s="99">
        <v>5.1158277553337683</v>
      </c>
      <c r="T266" s="99">
        <v>4.920356088907206</v>
      </c>
      <c r="U266" s="99">
        <v>4.4695613179761322</v>
      </c>
      <c r="V266" s="99">
        <v>4.2709859040369267</v>
      </c>
      <c r="W266" s="99">
        <v>4.0646036321748342</v>
      </c>
      <c r="DA266" s="63" t="s">
        <v>2969</v>
      </c>
    </row>
    <row r="267" spans="1:105" ht="12" customHeight="1" x14ac:dyDescent="0.25">
      <c r="A267" s="109" t="s">
        <v>120</v>
      </c>
      <c r="B267" s="110">
        <v>7.427598685665548</v>
      </c>
      <c r="C267" s="110">
        <v>4.7091156906823493</v>
      </c>
      <c r="D267" s="110">
        <v>6.2852330699266163</v>
      </c>
      <c r="E267" s="110">
        <v>6.5286052438065507</v>
      </c>
      <c r="F267" s="110">
        <v>6.4253997331435029</v>
      </c>
      <c r="G267" s="110">
        <v>6.3220129677235875</v>
      </c>
      <c r="H267" s="110">
        <v>6.0173220238412339</v>
      </c>
      <c r="I267" s="110">
        <v>5.42606541377606</v>
      </c>
      <c r="J267" s="110">
        <v>5.1361896368044828</v>
      </c>
      <c r="K267" s="110">
        <v>4.7349015438893618</v>
      </c>
      <c r="L267" s="110">
        <v>6.8190804636107654</v>
      </c>
      <c r="M267" s="110">
        <v>6.659286460186232</v>
      </c>
      <c r="N267" s="110">
        <v>4.0324825684170396</v>
      </c>
      <c r="O267" s="110">
        <v>5.8923109863081686</v>
      </c>
      <c r="P267" s="110">
        <v>5.4798475211526174</v>
      </c>
      <c r="Q267" s="110">
        <v>6.0984458881746058</v>
      </c>
      <c r="R267" s="110">
        <v>7.8849195339737337</v>
      </c>
      <c r="S267" s="110">
        <v>3.268253179550439</v>
      </c>
      <c r="T267" s="110">
        <v>4.6090045303318021</v>
      </c>
      <c r="U267" s="110">
        <v>4.8051522393551576</v>
      </c>
      <c r="V267" s="110">
        <v>4.5486312050690918</v>
      </c>
      <c r="W267" s="110">
        <v>3.9129113331965608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3.2904221542015817</v>
      </c>
      <c r="C269" s="118">
        <f t="shared" si="122"/>
        <v>3.3185446750179781</v>
      </c>
      <c r="D269" s="118">
        <f t="shared" si="122"/>
        <v>3.5547325174499571</v>
      </c>
      <c r="E269" s="118">
        <f t="shared" si="122"/>
        <v>3.6637367877193752</v>
      </c>
      <c r="F269" s="118">
        <f t="shared" si="122"/>
        <v>4.0899901209805876</v>
      </c>
      <c r="G269" s="118">
        <f t="shared" si="122"/>
        <v>4.0695034644393324</v>
      </c>
      <c r="H269" s="118">
        <f t="shared" si="122"/>
        <v>3.8652593524166825</v>
      </c>
      <c r="I269" s="118">
        <f t="shared" si="122"/>
        <v>3.7314441301650412</v>
      </c>
      <c r="J269" s="118">
        <f t="shared" si="122"/>
        <v>3.9861210223372185</v>
      </c>
      <c r="K269" s="118">
        <f t="shared" si="122"/>
        <v>4.1631547410166529</v>
      </c>
      <c r="L269" s="118">
        <f t="shared" si="122"/>
        <v>4.191677629548721</v>
      </c>
      <c r="M269" s="118">
        <f t="shared" si="122"/>
        <v>4.110792173202471</v>
      </c>
      <c r="N269" s="118">
        <f t="shared" si="122"/>
        <v>4.3162299217171096</v>
      </c>
      <c r="O269" s="118">
        <f t="shared" si="122"/>
        <v>4.4753839513200981</v>
      </c>
      <c r="P269" s="118">
        <f t="shared" si="122"/>
        <v>4.3171917887014644</v>
      </c>
      <c r="Q269" s="118">
        <f t="shared" si="122"/>
        <v>4.6509915809362745</v>
      </c>
      <c r="R269" s="118">
        <f t="shared" ref="R269:V269" si="123">R270+R273+R275+R284</f>
        <v>4.767861488105078</v>
      </c>
      <c r="S269" s="118">
        <f t="shared" si="123"/>
        <v>5.9484403148834613</v>
      </c>
      <c r="T269" s="118">
        <f t="shared" si="123"/>
        <v>3.3404365308888773</v>
      </c>
      <c r="U269" s="118">
        <f t="shared" si="123"/>
        <v>4.0264792549543671</v>
      </c>
      <c r="V269" s="118">
        <f t="shared" si="123"/>
        <v>4.7816515933214552</v>
      </c>
      <c r="W269" s="118">
        <f t="shared" ref="W269" si="124">W270+W273+W275+W284</f>
        <v>5.6899284446535212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1.2098210547146118</v>
      </c>
      <c r="C270" s="123">
        <f t="shared" si="125"/>
        <v>1.297157896053089</v>
      </c>
      <c r="D270" s="123">
        <f t="shared" si="125"/>
        <v>1.6104975749340551</v>
      </c>
      <c r="E270" s="123">
        <f t="shared" si="125"/>
        <v>1.9029244130867184</v>
      </c>
      <c r="F270" s="123">
        <f t="shared" si="125"/>
        <v>2.0637771475763986</v>
      </c>
      <c r="G270" s="123">
        <f t="shared" si="125"/>
        <v>2.1270275507449492</v>
      </c>
      <c r="H270" s="123">
        <f t="shared" si="125"/>
        <v>2.1629495430613264</v>
      </c>
      <c r="I270" s="123">
        <f t="shared" si="125"/>
        <v>2.1068370199221449</v>
      </c>
      <c r="J270" s="123">
        <f t="shared" si="125"/>
        <v>2.0896467846415576</v>
      </c>
      <c r="K270" s="123">
        <f t="shared" si="125"/>
        <v>2.1473460364812982</v>
      </c>
      <c r="L270" s="123">
        <f t="shared" si="125"/>
        <v>2.3167454712083502</v>
      </c>
      <c r="M270" s="123">
        <f t="shared" si="125"/>
        <v>2.3938809099701124</v>
      </c>
      <c r="N270" s="123">
        <f t="shared" si="125"/>
        <v>2.5957613309018739</v>
      </c>
      <c r="O270" s="123">
        <f t="shared" si="125"/>
        <v>2.6729622972407849</v>
      </c>
      <c r="P270" s="123">
        <f t="shared" si="125"/>
        <v>2.6925048084866656</v>
      </c>
      <c r="Q270" s="123">
        <f t="shared" si="125"/>
        <v>2.9984158096867568</v>
      </c>
      <c r="R270" s="123">
        <f t="shared" ref="R270:V270" si="126">SUM(R271:R272)</f>
        <v>3.219050896568302</v>
      </c>
      <c r="S270" s="123">
        <f t="shared" si="126"/>
        <v>4.5076234245403866</v>
      </c>
      <c r="T270" s="123">
        <f t="shared" si="126"/>
        <v>1.9458564293617004</v>
      </c>
      <c r="U270" s="123">
        <f t="shared" si="126"/>
        <v>2.780631174918538</v>
      </c>
      <c r="V270" s="123">
        <f t="shared" si="126"/>
        <v>3.7111820857446265</v>
      </c>
      <c r="W270" s="123">
        <f t="shared" ref="W270" si="127">SUM(W271:W272)</f>
        <v>4.6736204438162385</v>
      </c>
      <c r="DA270" s="130" t="s">
        <v>3122</v>
      </c>
    </row>
    <row r="271" spans="1:105" ht="12" customHeight="1" x14ac:dyDescent="0.25">
      <c r="A271" s="97" t="s">
        <v>216</v>
      </c>
      <c r="B271" s="99">
        <v>1.2098210547146118</v>
      </c>
      <c r="C271" s="99">
        <v>1.297157896053089</v>
      </c>
      <c r="D271" s="99">
        <v>1.6104975749340551</v>
      </c>
      <c r="E271" s="99">
        <v>1.9029244130867184</v>
      </c>
      <c r="F271" s="99">
        <v>2.0637771475763986</v>
      </c>
      <c r="G271" s="99">
        <v>2.1270275507449492</v>
      </c>
      <c r="H271" s="99">
        <v>2.1629495430613264</v>
      </c>
      <c r="I271" s="99">
        <v>2.1068370199221449</v>
      </c>
      <c r="J271" s="99">
        <v>2.0896467846415576</v>
      </c>
      <c r="K271" s="99">
        <v>2.1473460364812982</v>
      </c>
      <c r="L271" s="99">
        <v>2.3167454712083502</v>
      </c>
      <c r="M271" s="99">
        <v>2.3938809099701124</v>
      </c>
      <c r="N271" s="99">
        <v>2.5957613309018739</v>
      </c>
      <c r="O271" s="99">
        <v>2.6729622972407849</v>
      </c>
      <c r="P271" s="99">
        <v>2.6925048084866656</v>
      </c>
      <c r="Q271" s="99">
        <v>2.9984158096867568</v>
      </c>
      <c r="R271" s="99">
        <v>3.219050896568302</v>
      </c>
      <c r="S271" s="99">
        <v>4.5076234245403866</v>
      </c>
      <c r="T271" s="99">
        <v>1.9458564293617004</v>
      </c>
      <c r="U271" s="99">
        <v>2.780631174918538</v>
      </c>
      <c r="V271" s="99">
        <v>3.7111820857446265</v>
      </c>
      <c r="W271" s="99">
        <v>4.6736204438162385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2.0806010994869699</v>
      </c>
      <c r="C284" s="123">
        <v>2.0213867789648892</v>
      </c>
      <c r="D284" s="123">
        <v>1.944234942515902</v>
      </c>
      <c r="E284" s="123">
        <v>1.7608123746326565</v>
      </c>
      <c r="F284" s="123">
        <v>2.0262129734041894</v>
      </c>
      <c r="G284" s="123">
        <v>1.9424759136943837</v>
      </c>
      <c r="H284" s="123">
        <v>1.7023098093553561</v>
      </c>
      <c r="I284" s="123">
        <v>1.6246071102428961</v>
      </c>
      <c r="J284" s="123">
        <v>1.8964742376956609</v>
      </c>
      <c r="K284" s="123">
        <v>2.0158087045353548</v>
      </c>
      <c r="L284" s="123">
        <v>1.8749321583403704</v>
      </c>
      <c r="M284" s="123">
        <v>1.7169112632323582</v>
      </c>
      <c r="N284" s="123">
        <v>1.720468590815236</v>
      </c>
      <c r="O284" s="123">
        <v>1.8024216540793132</v>
      </c>
      <c r="P284" s="123">
        <v>1.6246869802147983</v>
      </c>
      <c r="Q284" s="123">
        <v>1.6525757712495177</v>
      </c>
      <c r="R284" s="123">
        <v>1.548810591536776</v>
      </c>
      <c r="S284" s="123">
        <v>1.4408168903430749</v>
      </c>
      <c r="T284" s="123">
        <v>1.3945801015271766</v>
      </c>
      <c r="U284" s="123">
        <v>1.2458480800358291</v>
      </c>
      <c r="V284" s="123">
        <v>1.0704695075768287</v>
      </c>
      <c r="W284" s="123">
        <v>1.0163080008372831</v>
      </c>
      <c r="DA284" s="130" t="s">
        <v>3136</v>
      </c>
    </row>
    <row r="285" spans="1:105" ht="12" customHeight="1" x14ac:dyDescent="0.25">
      <c r="A285" s="97" t="s">
        <v>50</v>
      </c>
      <c r="B285" s="99">
        <v>2.5629582066114924</v>
      </c>
      <c r="C285" s="99">
        <v>2.4918610280723703</v>
      </c>
      <c r="D285" s="99">
        <v>2.3973722198606318</v>
      </c>
      <c r="E285" s="99">
        <v>2.1871862853273272</v>
      </c>
      <c r="F285" s="99">
        <v>2.5552709204738724</v>
      </c>
      <c r="G285" s="99">
        <v>2.4591002518627967</v>
      </c>
      <c r="H285" s="99">
        <v>2.1277103064125575</v>
      </c>
      <c r="I285" s="99">
        <v>1.9759088085188923</v>
      </c>
      <c r="J285" s="99">
        <v>2.2603922670913148</v>
      </c>
      <c r="K285" s="99">
        <v>2.4175796996899672</v>
      </c>
      <c r="L285" s="99">
        <v>2.2698646767992994</v>
      </c>
      <c r="M285" s="99">
        <v>2.112098222180554</v>
      </c>
      <c r="N285" s="99">
        <v>2.1091236181464286</v>
      </c>
      <c r="O285" s="99">
        <v>2.2809733797651583</v>
      </c>
      <c r="P285" s="99">
        <v>2.1211927349079556</v>
      </c>
      <c r="Q285" s="99">
        <v>2.2239611631415315</v>
      </c>
      <c r="R285" s="99">
        <v>2.1068926509443311</v>
      </c>
      <c r="S285" s="99">
        <v>1.9582073099667425</v>
      </c>
      <c r="T285" s="99">
        <v>1.8825675002373494</v>
      </c>
      <c r="U285" s="99">
        <v>1.7068118696490862</v>
      </c>
      <c r="V285" s="99">
        <v>1.6226958408505896</v>
      </c>
      <c r="W285" s="99">
        <v>1.5342341935716675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3.8507623206837436E-3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5.2803485375583492E-3</v>
      </c>
      <c r="I290" s="117">
        <f t="shared" si="129"/>
        <v>4.8190425030853065E-2</v>
      </c>
      <c r="J290" s="117">
        <f t="shared" si="129"/>
        <v>5.8394466927839478E-2</v>
      </c>
      <c r="K290" s="117">
        <f t="shared" si="129"/>
        <v>4.4538847980683499E-2</v>
      </c>
      <c r="L290" s="117">
        <f t="shared" si="129"/>
        <v>1.3821728517633657E-2</v>
      </c>
      <c r="M290" s="117">
        <f t="shared" si="129"/>
        <v>2.6065115271953432E-2</v>
      </c>
      <c r="N290" s="117">
        <f t="shared" si="129"/>
        <v>2.2205781604096683E-2</v>
      </c>
      <c r="O290" s="117">
        <f t="shared" si="129"/>
        <v>4.102489027573647E-2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3.1023110264787341E-3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6.6029734152702857E-4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1.1468049235185988E-3</v>
      </c>
      <c r="I291" s="122">
        <f t="shared" si="132"/>
        <v>1.059642716452093E-2</v>
      </c>
      <c r="J291" s="122">
        <f t="shared" si="132"/>
        <v>1.2571835924337879E-2</v>
      </c>
      <c r="K291" s="122">
        <f t="shared" si="132"/>
        <v>1.183032629108885E-2</v>
      </c>
      <c r="L291" s="122">
        <f t="shared" si="132"/>
        <v>3.8203876644632749E-3</v>
      </c>
      <c r="M291" s="122">
        <f t="shared" si="132"/>
        <v>6.7814197529313079E-3</v>
      </c>
      <c r="N291" s="122">
        <f t="shared" si="132"/>
        <v>6.7216743240127511E-3</v>
      </c>
      <c r="O291" s="122">
        <f t="shared" si="132"/>
        <v>1.1096833648326889E-2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9.6901211305398555E-4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6.5377455853687276E-4</v>
      </c>
      <c r="D292" s="98">
        <v>0</v>
      </c>
      <c r="E292" s="98">
        <v>0</v>
      </c>
      <c r="F292" s="98">
        <v>0</v>
      </c>
      <c r="G292" s="98">
        <v>0</v>
      </c>
      <c r="H292" s="98">
        <v>1.1336121935428109E-3</v>
      </c>
      <c r="I292" s="98">
        <v>1.047667263380429E-2</v>
      </c>
      <c r="J292" s="98">
        <v>1.2422941326976977E-2</v>
      </c>
      <c r="K292" s="98">
        <v>1.1689978135694766E-2</v>
      </c>
      <c r="L292" s="98">
        <v>3.7716843634678977E-3</v>
      </c>
      <c r="M292" s="98">
        <v>6.6957048463264848E-3</v>
      </c>
      <c r="N292" s="98">
        <v>6.656672546397349E-3</v>
      </c>
      <c r="O292" s="98">
        <v>1.096088774361334E-2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9.5438852922488085E-4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6.522782990155804E-6</v>
      </c>
      <c r="D293" s="98">
        <v>0</v>
      </c>
      <c r="E293" s="98">
        <v>0</v>
      </c>
      <c r="F293" s="98">
        <v>0</v>
      </c>
      <c r="G293" s="98">
        <v>0</v>
      </c>
      <c r="H293" s="98">
        <v>1.3192729975787994E-5</v>
      </c>
      <c r="I293" s="98">
        <v>1.1975453071664018E-4</v>
      </c>
      <c r="J293" s="98">
        <v>1.4889459736090266E-4</v>
      </c>
      <c r="K293" s="98">
        <v>1.4034815539408388E-4</v>
      </c>
      <c r="L293" s="98">
        <v>4.8703300995377295E-5</v>
      </c>
      <c r="M293" s="98">
        <v>8.5714906604822993E-5</v>
      </c>
      <c r="N293" s="98">
        <v>6.5001777615402025E-5</v>
      </c>
      <c r="O293" s="98">
        <v>1.3594590471354852E-4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1.462358382910467E-5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1.6675652696828392E-4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9.3006303538664193E-4</v>
      </c>
      <c r="J294" s="122">
        <f t="shared" si="135"/>
        <v>1.0853559051754117E-3</v>
      </c>
      <c r="K294" s="122">
        <f t="shared" si="135"/>
        <v>1.4603598995468273E-3</v>
      </c>
      <c r="L294" s="122">
        <f t="shared" si="135"/>
        <v>6.2831594221575155E-4</v>
      </c>
      <c r="M294" s="122">
        <f t="shared" si="135"/>
        <v>5.6773585889149881E-4</v>
      </c>
      <c r="N294" s="122">
        <f t="shared" si="135"/>
        <v>9.5859097358583017E-4</v>
      </c>
      <c r="O294" s="122">
        <f t="shared" si="135"/>
        <v>8.6726345190791642E-4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1.0702743542219814E-4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1.6675652696828392E-4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9.3006303538664193E-4</v>
      </c>
      <c r="J295" s="98">
        <v>1.0853559051754117E-3</v>
      </c>
      <c r="K295" s="98">
        <v>1.4603598995468273E-3</v>
      </c>
      <c r="L295" s="98">
        <v>6.2831594221575155E-4</v>
      </c>
      <c r="M295" s="98">
        <v>5.6773585889149881E-4</v>
      </c>
      <c r="N295" s="98">
        <v>9.5859097358583017E-4</v>
      </c>
      <c r="O295" s="98">
        <v>8.6726345190791642E-4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1.0702743542219814E-4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1.6142666964515774E-3</v>
      </c>
      <c r="D296" s="122">
        <v>0</v>
      </c>
      <c r="E296" s="122">
        <v>0</v>
      </c>
      <c r="F296" s="122">
        <v>0</v>
      </c>
      <c r="G296" s="122">
        <v>0</v>
      </c>
      <c r="H296" s="122">
        <v>2.6693779555170502E-3</v>
      </c>
      <c r="I296" s="122">
        <v>2.3645356838891834E-2</v>
      </c>
      <c r="J296" s="122">
        <v>2.7427942579473695E-2</v>
      </c>
      <c r="K296" s="122">
        <v>1.5048471816188484E-2</v>
      </c>
      <c r="L296" s="122">
        <v>4.5049823513077332E-3</v>
      </c>
      <c r="M296" s="122">
        <v>1.0762326015912463E-2</v>
      </c>
      <c r="N296" s="122">
        <v>7.573817075834403E-3</v>
      </c>
      <c r="O296" s="122">
        <v>1.6915333120422243E-2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1.3297491997772133E-3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1.6142666964515774E-3</v>
      </c>
      <c r="D301" s="101">
        <v>0</v>
      </c>
      <c r="E301" s="101">
        <v>0</v>
      </c>
      <c r="F301" s="101">
        <v>0</v>
      </c>
      <c r="G301" s="101">
        <v>0</v>
      </c>
      <c r="H301" s="101">
        <v>2.5752580472506461E-3</v>
      </c>
      <c r="I301" s="101">
        <v>2.1337670248779254E-2</v>
      </c>
      <c r="J301" s="101">
        <v>2.460550379655654E-2</v>
      </c>
      <c r="K301" s="101">
        <v>4.82407150700437E-3</v>
      </c>
      <c r="L301" s="101">
        <v>2.6107177036500278E-4</v>
      </c>
      <c r="M301" s="101">
        <v>7.7856294771866128E-3</v>
      </c>
      <c r="N301" s="101">
        <v>3.4652863345246664E-3</v>
      </c>
      <c r="O301" s="101">
        <v>1.676297803027841E-2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1.1460533425318386E-3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9.4119908266403953E-5</v>
      </c>
      <c r="I302" s="104">
        <v>2.3076865901125788E-3</v>
      </c>
      <c r="J302" s="104">
        <v>2.8224387829171539E-3</v>
      </c>
      <c r="K302" s="104">
        <v>1.0224400309184114E-2</v>
      </c>
      <c r="L302" s="104">
        <v>4.2439105809427306E-3</v>
      </c>
      <c r="M302" s="104">
        <v>2.9766965387258504E-3</v>
      </c>
      <c r="N302" s="104">
        <v>4.1085307413097367E-3</v>
      </c>
      <c r="O302" s="104">
        <v>1.5235509014383319E-4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1.8369585724537475E-4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2.6384211971951802E-5</v>
      </c>
      <c r="I303" s="98">
        <v>6.432425107233212E-4</v>
      </c>
      <c r="J303" s="98">
        <v>7.8588348076220438E-4</v>
      </c>
      <c r="K303" s="98">
        <v>6.1130255963900955E-3</v>
      </c>
      <c r="L303" s="98">
        <v>7.3909630299004653E-4</v>
      </c>
      <c r="M303" s="98">
        <v>8.2000690496685782E-4</v>
      </c>
      <c r="N303" s="98">
        <v>1.1207497641360614E-3</v>
      </c>
      <c r="O303" s="98">
        <v>3.0978894843885372E-5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3.7717245533736597E-5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6.7735696294452151E-5</v>
      </c>
      <c r="I304" s="98">
        <v>1.6644440793892575E-3</v>
      </c>
      <c r="J304" s="98">
        <v>2.0365553021549493E-3</v>
      </c>
      <c r="K304" s="98">
        <v>4.1113747127940192E-3</v>
      </c>
      <c r="L304" s="98">
        <v>3.5048142779526841E-3</v>
      </c>
      <c r="M304" s="98">
        <v>2.1566896337589926E-3</v>
      </c>
      <c r="N304" s="98">
        <v>2.9877809771736751E-3</v>
      </c>
      <c r="O304" s="98">
        <v>1.2137619529994782E-4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1.4597861171163816E-4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1.4094417557368537E-3</v>
      </c>
      <c r="D305" s="122">
        <v>0</v>
      </c>
      <c r="E305" s="122">
        <v>0</v>
      </c>
      <c r="F305" s="122">
        <v>0</v>
      </c>
      <c r="G305" s="122">
        <v>0</v>
      </c>
      <c r="H305" s="122">
        <v>1.4641656585227003E-3</v>
      </c>
      <c r="I305" s="122">
        <v>1.3018577992053654E-2</v>
      </c>
      <c r="J305" s="122">
        <v>1.7309332518852496E-2</v>
      </c>
      <c r="K305" s="122">
        <v>1.6199689973859337E-2</v>
      </c>
      <c r="L305" s="122">
        <v>4.8680425596468978E-3</v>
      </c>
      <c r="M305" s="122">
        <v>7.9536336442181613E-3</v>
      </c>
      <c r="N305" s="122">
        <v>6.9516992306636969E-3</v>
      </c>
      <c r="O305" s="122">
        <v>1.214546005507942E-2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6.9652227822533685E-4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1.2434422740463949E-3</v>
      </c>
      <c r="D306" s="98">
        <v>0</v>
      </c>
      <c r="E306" s="98">
        <v>0</v>
      </c>
      <c r="F306" s="98">
        <v>0</v>
      </c>
      <c r="G306" s="98">
        <v>0</v>
      </c>
      <c r="H306" s="98">
        <v>1.2511867619557319E-3</v>
      </c>
      <c r="I306" s="98">
        <v>1.2377493098413765E-2</v>
      </c>
      <c r="J306" s="98">
        <v>1.6093354063452806E-2</v>
      </c>
      <c r="K306" s="98">
        <v>1.3729367878547862E-2</v>
      </c>
      <c r="L306" s="98">
        <v>3.1671680005118902E-3</v>
      </c>
      <c r="M306" s="98">
        <v>5.5801389317549693E-3</v>
      </c>
      <c r="N306" s="98">
        <v>6.2812311135708142E-3</v>
      </c>
      <c r="O306" s="98">
        <v>9.4199991704764161E-3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5.4301340981465634E-4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1.6599948169045869E-4</v>
      </c>
      <c r="D307" s="33">
        <v>0</v>
      </c>
      <c r="E307" s="33">
        <v>0</v>
      </c>
      <c r="F307" s="33">
        <v>0</v>
      </c>
      <c r="G307" s="33">
        <v>0</v>
      </c>
      <c r="H307" s="33">
        <v>2.129788965669683E-4</v>
      </c>
      <c r="I307" s="33">
        <v>6.4108489363988983E-4</v>
      </c>
      <c r="J307" s="33">
        <v>1.215978455399691E-3</v>
      </c>
      <c r="K307" s="33">
        <v>2.470322095311474E-3</v>
      </c>
      <c r="L307" s="33">
        <v>1.700874559135008E-3</v>
      </c>
      <c r="M307" s="33">
        <v>2.373494712463192E-3</v>
      </c>
      <c r="N307" s="33">
        <v>6.7046811709288304E-4</v>
      </c>
      <c r="O307" s="33">
        <v>2.7254608846030036E-3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1.5350886841068053E-4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2.4710592471523852E-3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2.9872149936774743E-3</v>
      </c>
      <c r="I309" s="117">
        <f t="shared" si="136"/>
        <v>3.0008329110202403E-2</v>
      </c>
      <c r="J309" s="117">
        <f t="shared" si="136"/>
        <v>3.6673343713995013E-2</v>
      </c>
      <c r="K309" s="117">
        <f t="shared" si="136"/>
        <v>3.1476762804992793E-2</v>
      </c>
      <c r="L309" s="117">
        <f t="shared" si="136"/>
        <v>1.1510548388380996E-2</v>
      </c>
      <c r="M309" s="117">
        <f t="shared" si="136"/>
        <v>1.7962078634980647E-2</v>
      </c>
      <c r="N309" s="117">
        <f t="shared" si="136"/>
        <v>1.7295940294320675E-2</v>
      </c>
      <c r="O309" s="117">
        <f t="shared" si="136"/>
        <v>2.7702696227407807E-2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2.571056011979953E-3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3.3285832647144737E-4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6.1131849373988623E-4</v>
      </c>
      <c r="I310" s="122">
        <f t="shared" si="139"/>
        <v>5.7115323288788253E-3</v>
      </c>
      <c r="J310" s="122">
        <f t="shared" si="139"/>
        <v>6.8598279205794102E-3</v>
      </c>
      <c r="K310" s="122">
        <f t="shared" si="139"/>
        <v>6.5369108311221875E-3</v>
      </c>
      <c r="L310" s="122">
        <f t="shared" si="139"/>
        <v>2.1408529113726266E-3</v>
      </c>
      <c r="M310" s="122">
        <f t="shared" si="139"/>
        <v>3.8804824142282465E-3</v>
      </c>
      <c r="N310" s="122">
        <f t="shared" si="139"/>
        <v>3.9557660773189415E-3</v>
      </c>
      <c r="O310" s="122">
        <f t="shared" si="139"/>
        <v>6.806646180225322E-3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6.7569016814024332E-4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3.2633554348129157E-4</v>
      </c>
      <c r="D311" s="98">
        <v>0</v>
      </c>
      <c r="E311" s="98">
        <v>0</v>
      </c>
      <c r="F311" s="98">
        <v>0</v>
      </c>
      <c r="G311" s="98">
        <v>0</v>
      </c>
      <c r="H311" s="98">
        <v>5.9812576376409821E-4</v>
      </c>
      <c r="I311" s="98">
        <v>5.5917777981621848E-3</v>
      </c>
      <c r="J311" s="98">
        <v>6.7109333232185072E-3</v>
      </c>
      <c r="K311" s="98">
        <v>6.3965626757281034E-3</v>
      </c>
      <c r="L311" s="98">
        <v>2.0921496103772494E-3</v>
      </c>
      <c r="M311" s="98">
        <v>3.7947675076234234E-3</v>
      </c>
      <c r="N311" s="98">
        <v>3.8907642997035394E-3</v>
      </c>
      <c r="O311" s="98">
        <v>6.6707002755117739E-3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6.6106658431113862E-4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6.522782990155804E-6</v>
      </c>
      <c r="D312" s="98">
        <v>0</v>
      </c>
      <c r="E312" s="98">
        <v>0</v>
      </c>
      <c r="F312" s="98">
        <v>0</v>
      </c>
      <c r="G312" s="98">
        <v>0</v>
      </c>
      <c r="H312" s="98">
        <v>1.3192729975787994E-5</v>
      </c>
      <c r="I312" s="98">
        <v>1.1975453071664018E-4</v>
      </c>
      <c r="J312" s="98">
        <v>1.4889459736090266E-4</v>
      </c>
      <c r="K312" s="98">
        <v>1.4034815539408388E-4</v>
      </c>
      <c r="L312" s="98">
        <v>4.8703300995377295E-5</v>
      </c>
      <c r="M312" s="98">
        <v>8.5714906604822993E-5</v>
      </c>
      <c r="N312" s="98">
        <v>6.5001777615402025E-5</v>
      </c>
      <c r="O312" s="98">
        <v>1.3594590471354852E-4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1.462358382910467E-5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4.2489263468098844E-4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2.885846699300493E-3</v>
      </c>
      <c r="J313" s="122">
        <f t="shared" si="142"/>
        <v>3.4720545864736084E-3</v>
      </c>
      <c r="K313" s="122">
        <f t="shared" si="142"/>
        <v>4.8155801728850698E-3</v>
      </c>
      <c r="L313" s="122">
        <f t="shared" si="142"/>
        <v>2.1353928773123398E-3</v>
      </c>
      <c r="M313" s="122">
        <f t="shared" si="142"/>
        <v>1.9980402130845378E-3</v>
      </c>
      <c r="N313" s="122">
        <f t="shared" si="142"/>
        <v>3.5135005612994541E-3</v>
      </c>
      <c r="O313" s="122">
        <f t="shared" si="142"/>
        <v>3.3299290645742636E-3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4.887397300854491E-4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4.2489263468098844E-4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2.885846699300493E-3</v>
      </c>
      <c r="J314" s="98">
        <v>3.4720545864736084E-3</v>
      </c>
      <c r="K314" s="98">
        <v>4.8155801728850698E-3</v>
      </c>
      <c r="L314" s="98">
        <v>2.1353928773123398E-3</v>
      </c>
      <c r="M314" s="98">
        <v>1.9980402130845378E-3</v>
      </c>
      <c r="N314" s="98">
        <v>3.5135005612994541E-3</v>
      </c>
      <c r="O314" s="98">
        <v>3.3299290645742636E-3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4.887397300854491E-4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8.5904083742017578E-4</v>
      </c>
      <c r="D315" s="122">
        <v>0</v>
      </c>
      <c r="E315" s="122">
        <v>0</v>
      </c>
      <c r="F315" s="122">
        <v>0</v>
      </c>
      <c r="G315" s="122">
        <v>0</v>
      </c>
      <c r="H315" s="122">
        <v>1.4761579050956385E-3</v>
      </c>
      <c r="I315" s="122">
        <v>1.3611564653446297E-2</v>
      </c>
      <c r="J315" s="122">
        <v>1.5898358673949772E-2</v>
      </c>
      <c r="K315" s="122">
        <v>1.011213675499141E-2</v>
      </c>
      <c r="L315" s="122">
        <v>4.056670019016894E-3</v>
      </c>
      <c r="M315" s="122">
        <v>6.9532965072006403E-3</v>
      </c>
      <c r="N315" s="122">
        <v>5.5855671352341933E-3</v>
      </c>
      <c r="O315" s="122">
        <v>9.8652629162422865E-3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9.4401119021759062E-4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8.5904083742017578E-4</v>
      </c>
      <c r="D320" s="101">
        <v>0</v>
      </c>
      <c r="E320" s="101">
        <v>0</v>
      </c>
      <c r="F320" s="101">
        <v>0</v>
      </c>
      <c r="G320" s="101">
        <v>0</v>
      </c>
      <c r="H320" s="101">
        <v>1.3941388806567093E-3</v>
      </c>
      <c r="I320" s="101">
        <v>1.1597503798900673E-2</v>
      </c>
      <c r="J320" s="101">
        <v>1.3432769614620067E-2</v>
      </c>
      <c r="K320" s="101">
        <v>2.6467814004406507E-3</v>
      </c>
      <c r="L320" s="101">
        <v>1.4404974438189175E-4</v>
      </c>
      <c r="M320" s="101">
        <v>4.3395516851942699E-3</v>
      </c>
      <c r="N320" s="101">
        <v>1.9629310977672741E-3</v>
      </c>
      <c r="O320" s="101">
        <v>9.7259127054411289E-3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7.7260570018097537E-4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8.2019024438929235E-5</v>
      </c>
      <c r="I321" s="104">
        <v>2.0140608545456229E-3</v>
      </c>
      <c r="J321" s="104">
        <v>2.4655890593297059E-3</v>
      </c>
      <c r="K321" s="104">
        <v>7.4653553545507593E-3</v>
      </c>
      <c r="L321" s="104">
        <v>3.9126202746350026E-3</v>
      </c>
      <c r="M321" s="104">
        <v>2.6137448220063708E-3</v>
      </c>
      <c r="N321" s="104">
        <v>3.6226360374669196E-3</v>
      </c>
      <c r="O321" s="104">
        <v>1.3935021080115797E-4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1.7140549003661523E-4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1.4283328144477079E-5</v>
      </c>
      <c r="I322" s="98">
        <v>3.4961677515636544E-4</v>
      </c>
      <c r="J322" s="98">
        <v>4.2903375717475676E-4</v>
      </c>
      <c r="K322" s="98">
        <v>3.3539806417567401E-3</v>
      </c>
      <c r="L322" s="98">
        <v>4.0780599668231878E-4</v>
      </c>
      <c r="M322" s="98">
        <v>4.570551882473784E-4</v>
      </c>
      <c r="N322" s="98">
        <v>6.3485506029324428E-4</v>
      </c>
      <c r="O322" s="98">
        <v>1.7974015501210156E-5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2.5426878324977074E-5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6.7735696294452151E-5</v>
      </c>
      <c r="I323" s="98">
        <v>1.6644440793892575E-3</v>
      </c>
      <c r="J323" s="98">
        <v>2.0365553021549493E-3</v>
      </c>
      <c r="K323" s="98">
        <v>4.1113747127940192E-3</v>
      </c>
      <c r="L323" s="98">
        <v>3.5048142779526841E-3</v>
      </c>
      <c r="M323" s="98">
        <v>2.1566896337589926E-3</v>
      </c>
      <c r="N323" s="98">
        <v>2.9877809771736751E-3</v>
      </c>
      <c r="O323" s="98">
        <v>1.2137619529994782E-4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1.4597861171163816E-4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8.5426744857977383E-4</v>
      </c>
      <c r="D324" s="122">
        <v>0</v>
      </c>
      <c r="E324" s="122">
        <v>0</v>
      </c>
      <c r="F324" s="122">
        <v>0</v>
      </c>
      <c r="G324" s="122">
        <v>0</v>
      </c>
      <c r="H324" s="122">
        <v>8.9973859484194932E-4</v>
      </c>
      <c r="I324" s="122">
        <v>7.7993854285767859E-3</v>
      </c>
      <c r="J324" s="122">
        <v>1.0443102532992226E-2</v>
      </c>
      <c r="K324" s="122">
        <v>1.0012135045994124E-2</v>
      </c>
      <c r="L324" s="122">
        <v>3.1776325806791373E-3</v>
      </c>
      <c r="M324" s="122">
        <v>5.1302595004672239E-3</v>
      </c>
      <c r="N324" s="122">
        <v>4.2411065204680885E-3</v>
      </c>
      <c r="O324" s="122">
        <v>7.700858066365935E-3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4.6261492353666985E-4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7.2982781943519575E-4</v>
      </c>
      <c r="D325" s="98">
        <v>0</v>
      </c>
      <c r="E325" s="98">
        <v>0</v>
      </c>
      <c r="F325" s="98">
        <v>0</v>
      </c>
      <c r="G325" s="98">
        <v>0</v>
      </c>
      <c r="H325" s="98">
        <v>7.3843223950855732E-4</v>
      </c>
      <c r="I325" s="98">
        <v>7.3127598387155946E-3</v>
      </c>
      <c r="J325" s="98">
        <v>9.5179275772420448E-3</v>
      </c>
      <c r="K325" s="98">
        <v>8.1278581104722233E-3</v>
      </c>
      <c r="L325" s="98">
        <v>1.8767557805515636E-3</v>
      </c>
      <c r="M325" s="98">
        <v>3.3082836086997247E-3</v>
      </c>
      <c r="N325" s="98">
        <v>3.7239384520029585E-3</v>
      </c>
      <c r="O325" s="98">
        <v>5.5848123551739161E-3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3.3058616698376981E-4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1.244396291445781E-4</v>
      </c>
      <c r="D326" s="33">
        <v>0</v>
      </c>
      <c r="E326" s="33">
        <v>0</v>
      </c>
      <c r="F326" s="33">
        <v>0</v>
      </c>
      <c r="G326" s="33">
        <v>0</v>
      </c>
      <c r="H326" s="33">
        <v>1.6130635533339195E-4</v>
      </c>
      <c r="I326" s="33">
        <v>4.8662558986119138E-4</v>
      </c>
      <c r="J326" s="33">
        <v>9.2517495575018046E-4</v>
      </c>
      <c r="K326" s="33">
        <v>1.8842769355219009E-3</v>
      </c>
      <c r="L326" s="33">
        <v>1.3008768001275736E-3</v>
      </c>
      <c r="M326" s="33">
        <v>1.8219758917674995E-3</v>
      </c>
      <c r="N326" s="33">
        <v>5.1716806846512987E-4</v>
      </c>
      <c r="O326" s="33">
        <v>2.1160457111920193E-3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1.3202875655290002E-4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0.64170650935257478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0.56572307157943258</v>
      </c>
      <c r="I328" s="119">
        <f t="shared" si="143"/>
        <v>0.6227031426054056</v>
      </c>
      <c r="J328" s="119">
        <f t="shared" si="143"/>
        <v>0.62802771638131094</v>
      </c>
      <c r="K328" s="119">
        <f t="shared" si="143"/>
        <v>0.70672602081320712</v>
      </c>
      <c r="L328" s="119">
        <f t="shared" si="143"/>
        <v>0.83278646181596794</v>
      </c>
      <c r="M328" s="119">
        <f t="shared" si="143"/>
        <v>0.68912331472817967</v>
      </c>
      <c r="N328" s="119">
        <f t="shared" si="143"/>
        <v>0.77889356036581903</v>
      </c>
      <c r="O328" s="119">
        <f t="shared" si="143"/>
        <v>0.67526557758503336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0.82875507646898317</v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0.50410369016732159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0.53306232054206204</v>
      </c>
      <c r="I329" s="124">
        <f t="shared" si="146"/>
        <v>0.53900548177240704</v>
      </c>
      <c r="J329" s="124">
        <f t="shared" si="146"/>
        <v>0.5456504492951133</v>
      </c>
      <c r="K329" s="124">
        <f t="shared" si="146"/>
        <v>0.55255541312043877</v>
      </c>
      <c r="L329" s="124">
        <f t="shared" si="146"/>
        <v>0.56037583077930764</v>
      </c>
      <c r="M329" s="124">
        <f t="shared" si="146"/>
        <v>0.5722227137688809</v>
      </c>
      <c r="N329" s="124">
        <f t="shared" si="146"/>
        <v>0.58850903608751481</v>
      </c>
      <c r="O329" s="124">
        <f t="shared" si="146"/>
        <v>0.61338634027838967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0.69729795844419884</v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0.49915607638758597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0.52762820228213259</v>
      </c>
      <c r="I330" s="111">
        <f t="shared" si="149"/>
        <v>0.5337360432662196</v>
      </c>
      <c r="J330" s="111">
        <f t="shared" si="149"/>
        <v>0.54020486345253949</v>
      </c>
      <c r="K330" s="111">
        <f t="shared" si="149"/>
        <v>0.54718345932543</v>
      </c>
      <c r="L330" s="111">
        <f t="shared" si="149"/>
        <v>0.55469901740494798</v>
      </c>
      <c r="M330" s="111">
        <f t="shared" si="149"/>
        <v>0.56674653299650379</v>
      </c>
      <c r="N330" s="111">
        <f t="shared" si="149"/>
        <v>0.58449086575683462</v>
      </c>
      <c r="O330" s="111">
        <f t="shared" si="149"/>
        <v>0.60859124110623608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0.69265981732621251</v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2.5479820334816665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3.1028506558168942</v>
      </c>
      <c r="J332" s="124">
        <f t="shared" si="155"/>
        <v>3.1990009635709922</v>
      </c>
      <c r="K332" s="124">
        <f t="shared" si="155"/>
        <v>3.297529721529207</v>
      </c>
      <c r="L332" s="124">
        <f t="shared" si="155"/>
        <v>3.3985973199755088</v>
      </c>
      <c r="M332" s="124">
        <f t="shared" si="155"/>
        <v>3.5193130428395003</v>
      </c>
      <c r="N332" s="124">
        <f t="shared" si="155"/>
        <v>3.6652760751088618</v>
      </c>
      <c r="O332" s="124">
        <f t="shared" si="155"/>
        <v>3.8395819139485958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>
        <f t="shared" si="156"/>
        <v>4.566490154206587</v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2.5479820334816665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3.1028506558168942</v>
      </c>
      <c r="J333" s="111">
        <f t="shared" si="158"/>
        <v>3.1990009635709922</v>
      </c>
      <c r="K333" s="111">
        <f t="shared" si="158"/>
        <v>3.297529721529207</v>
      </c>
      <c r="L333" s="111">
        <f t="shared" si="158"/>
        <v>3.3985973199755088</v>
      </c>
      <c r="M333" s="111">
        <f t="shared" si="158"/>
        <v>3.5193130428395003</v>
      </c>
      <c r="N333" s="111">
        <f t="shared" si="158"/>
        <v>3.6652760751088618</v>
      </c>
      <c r="O333" s="111">
        <f t="shared" si="158"/>
        <v>3.8395819139485958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>
        <f t="shared" si="159"/>
        <v>4.566490154206587</v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0.53215546062400232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0.55299696397234666</v>
      </c>
      <c r="I334" s="124">
        <f t="shared" si="161"/>
        <v>0.57565486307476754</v>
      </c>
      <c r="J334" s="124">
        <f t="shared" si="161"/>
        <v>0.5796409492940845</v>
      </c>
      <c r="K334" s="124">
        <f t="shared" si="161"/>
        <v>0.67197100665817899</v>
      </c>
      <c r="L334" s="124">
        <f t="shared" si="161"/>
        <v>0.90048521895747269</v>
      </c>
      <c r="M334" s="124">
        <f t="shared" si="161"/>
        <v>0.64607748333584725</v>
      </c>
      <c r="N334" s="124">
        <f t="shared" si="161"/>
        <v>0.73748376535999649</v>
      </c>
      <c r="O334" s="124">
        <f t="shared" si="161"/>
        <v>0.58321422617044083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0.70991671991662086</v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0.53215546062400232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0.54135890659388353</v>
      </c>
      <c r="I339" s="112">
        <f t="shared" si="176"/>
        <v>0.54352249630271499</v>
      </c>
      <c r="J339" s="112">
        <f t="shared" si="176"/>
        <v>0.54592540456334571</v>
      </c>
      <c r="K339" s="112">
        <f t="shared" si="176"/>
        <v>0.54866131163222265</v>
      </c>
      <c r="L339" s="112">
        <f t="shared" si="176"/>
        <v>0.55176300440486814</v>
      </c>
      <c r="M339" s="112">
        <f t="shared" si="176"/>
        <v>0.55737968238920033</v>
      </c>
      <c r="N339" s="112">
        <f t="shared" si="176"/>
        <v>0.56645567155896503</v>
      </c>
      <c r="O339" s="112">
        <f t="shared" si="176"/>
        <v>0.58020195981128986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0.67414462443270751</v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0.87143119824104076</v>
      </c>
      <c r="I340" s="113">
        <f t="shared" si="179"/>
        <v>0.87276186600684302</v>
      </c>
      <c r="J340" s="113">
        <f t="shared" si="179"/>
        <v>0.87356688628738899</v>
      </c>
      <c r="K340" s="113">
        <f t="shared" si="179"/>
        <v>0.73015092609832288</v>
      </c>
      <c r="L340" s="113">
        <f t="shared" si="179"/>
        <v>0.92193749137991121</v>
      </c>
      <c r="M340" s="113">
        <f t="shared" si="179"/>
        <v>0.87806895597263734</v>
      </c>
      <c r="N340" s="113">
        <f t="shared" si="179"/>
        <v>0.88173516655058026</v>
      </c>
      <c r="O340" s="113">
        <f t="shared" si="179"/>
        <v>0.91464099210339633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>
        <f t="shared" si="180"/>
        <v>0.93309393367351523</v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0.54135890659388353</v>
      </c>
      <c r="I341" s="111">
        <f t="shared" si="182"/>
        <v>0.54352249630271499</v>
      </c>
      <c r="J341" s="111">
        <f t="shared" si="182"/>
        <v>0.54592540456334571</v>
      </c>
      <c r="K341" s="111">
        <f t="shared" si="182"/>
        <v>0.54866131163222265</v>
      </c>
      <c r="L341" s="111">
        <f t="shared" si="182"/>
        <v>0.55176300440486814</v>
      </c>
      <c r="M341" s="111">
        <f t="shared" si="182"/>
        <v>0.55737968238920033</v>
      </c>
      <c r="N341" s="111">
        <f t="shared" si="182"/>
        <v>0.56645567155896503</v>
      </c>
      <c r="O341" s="111">
        <f t="shared" si="182"/>
        <v>0.58020195981128986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>
        <f t="shared" si="183"/>
        <v>0.67414462443270751</v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>
        <f t="shared" si="186"/>
        <v>1</v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0.60610340590708855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0.61450600866418281</v>
      </c>
      <c r="I343" s="124">
        <f t="shared" si="188"/>
        <v>0.59909657055766108</v>
      </c>
      <c r="J343" s="124">
        <f t="shared" si="188"/>
        <v>0.60332208198196546</v>
      </c>
      <c r="K343" s="124">
        <f t="shared" si="188"/>
        <v>0.6180448553120601</v>
      </c>
      <c r="L343" s="124">
        <f t="shared" si="188"/>
        <v>0.6527536564737072</v>
      </c>
      <c r="M343" s="124">
        <f t="shared" si="188"/>
        <v>0.64502084581135199</v>
      </c>
      <c r="N343" s="124">
        <f t="shared" si="188"/>
        <v>0.6100819928688398</v>
      </c>
      <c r="O343" s="124">
        <f t="shared" si="188"/>
        <v>0.63405239747549258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0.66417821511088271</v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0.58694145652632412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0.59018546388255644</v>
      </c>
      <c r="I344" s="111">
        <f t="shared" si="191"/>
        <v>0.59081106170463227</v>
      </c>
      <c r="J344" s="111">
        <f t="shared" si="191"/>
        <v>0.59141975872243913</v>
      </c>
      <c r="K344" s="111">
        <f t="shared" si="191"/>
        <v>0.59200526800450892</v>
      </c>
      <c r="L344" s="111">
        <f t="shared" si="191"/>
        <v>0.5925659075389228</v>
      </c>
      <c r="M344" s="111">
        <f t="shared" si="191"/>
        <v>0.59286760583562392</v>
      </c>
      <c r="N344" s="111">
        <f t="shared" si="191"/>
        <v>0.59286760583562392</v>
      </c>
      <c r="O344" s="111">
        <f t="shared" si="191"/>
        <v>0.59286760583562392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>
        <f t="shared" si="192"/>
        <v>0.6087992690578431</v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0.74963866077981034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0.75738187178874494</v>
      </c>
      <c r="I345" s="45">
        <f t="shared" si="194"/>
        <v>0.75906575663992903</v>
      </c>
      <c r="J345" s="45">
        <f t="shared" si="194"/>
        <v>0.76084814796005273</v>
      </c>
      <c r="K345" s="45">
        <f t="shared" si="194"/>
        <v>0.76276568917800136</v>
      </c>
      <c r="L345" s="45">
        <f t="shared" si="194"/>
        <v>0.76482818391330631</v>
      </c>
      <c r="M345" s="45">
        <f t="shared" si="194"/>
        <v>0.76763427455739675</v>
      </c>
      <c r="N345" s="45">
        <f t="shared" si="194"/>
        <v>0.77135370837251038</v>
      </c>
      <c r="O345" s="45">
        <f t="shared" si="194"/>
        <v>0.77639922229162617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0.860072502128574</v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5.2530774035782525E-3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6.7179969872115108E-3</v>
      </c>
      <c r="I347" s="117">
        <f t="shared" si="197"/>
        <v>6.4237761608829963E-2</v>
      </c>
      <c r="J347" s="117">
        <f t="shared" si="197"/>
        <v>7.9913456741956393E-2</v>
      </c>
      <c r="K347" s="117">
        <f t="shared" si="197"/>
        <v>7.253842404056185E-2</v>
      </c>
      <c r="L347" s="117">
        <f t="shared" si="197"/>
        <v>2.0068593136135661E-2</v>
      </c>
      <c r="M347" s="117">
        <f t="shared" si="197"/>
        <v>3.5514886698241009E-2</v>
      </c>
      <c r="N347" s="117">
        <f t="shared" si="197"/>
        <v>3.7245987120381352E-2</v>
      </c>
      <c r="O347" s="117">
        <f t="shared" si="197"/>
        <v>5.8891684944981385E-2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4.3954841869695855E-3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1.9680635682894831E-3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3.4125232154541109E-3</v>
      </c>
      <c r="I348" s="122">
        <f t="shared" si="200"/>
        <v>3.1538024014929097E-2</v>
      </c>
      <c r="J348" s="122">
        <f t="shared" si="200"/>
        <v>3.7396894567659072E-2</v>
      </c>
      <c r="K348" s="122">
        <f t="shared" si="200"/>
        <v>3.6267207939768301E-2</v>
      </c>
      <c r="L348" s="122">
        <f t="shared" si="200"/>
        <v>1.1701344476888911E-2</v>
      </c>
      <c r="M348" s="122">
        <f t="shared" si="200"/>
        <v>2.0772880594494361E-2</v>
      </c>
      <c r="N348" s="122">
        <f t="shared" si="200"/>
        <v>2.0651786053387137E-2</v>
      </c>
      <c r="O348" s="122">
        <f t="shared" si="200"/>
        <v>3.4005264200475518E-2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2.9609129155718115E-3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1.9680635682894831E-3</v>
      </c>
      <c r="D349" s="98">
        <v>0</v>
      </c>
      <c r="E349" s="98">
        <v>0</v>
      </c>
      <c r="F349" s="98">
        <v>0</v>
      </c>
      <c r="G349" s="98">
        <v>0</v>
      </c>
      <c r="H349" s="98">
        <v>3.4125232154541109E-3</v>
      </c>
      <c r="I349" s="98">
        <v>3.1538024014929097E-2</v>
      </c>
      <c r="J349" s="98">
        <v>3.7396894567659072E-2</v>
      </c>
      <c r="K349" s="98">
        <v>3.6267207939768301E-2</v>
      </c>
      <c r="L349" s="98">
        <v>1.1701344476888911E-2</v>
      </c>
      <c r="M349" s="98">
        <v>2.0772880594494361E-2</v>
      </c>
      <c r="N349" s="98">
        <v>2.0651786053387137E-2</v>
      </c>
      <c r="O349" s="98">
        <v>3.4005264200475518E-2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2.9609129155718115E-3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3.285013835288769E-3</v>
      </c>
      <c r="D362" s="122">
        <v>0</v>
      </c>
      <c r="E362" s="122">
        <v>0</v>
      </c>
      <c r="F362" s="122">
        <v>0</v>
      </c>
      <c r="G362" s="122">
        <v>0</v>
      </c>
      <c r="H362" s="122">
        <v>3.3054737717573995E-3</v>
      </c>
      <c r="I362" s="122">
        <v>3.2699737593900859E-2</v>
      </c>
      <c r="J362" s="122">
        <v>4.251656217429732E-2</v>
      </c>
      <c r="K362" s="122">
        <v>3.6271216100793549E-2</v>
      </c>
      <c r="L362" s="122">
        <v>8.3672486592467482E-3</v>
      </c>
      <c r="M362" s="122">
        <v>1.4742006103746649E-2</v>
      </c>
      <c r="N362" s="122">
        <v>1.6594201066994219E-2</v>
      </c>
      <c r="O362" s="122">
        <v>2.488642074450587E-2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1.4345712713977742E-3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3.285013835288769E-3</v>
      </c>
      <c r="D363" s="98">
        <v>0</v>
      </c>
      <c r="E363" s="98">
        <v>0</v>
      </c>
      <c r="F363" s="98">
        <v>0</v>
      </c>
      <c r="G363" s="98">
        <v>0</v>
      </c>
      <c r="H363" s="98">
        <v>3.3054737717573995E-3</v>
      </c>
      <c r="I363" s="98">
        <v>3.2699737593900859E-2</v>
      </c>
      <c r="J363" s="98">
        <v>4.251656217429732E-2</v>
      </c>
      <c r="K363" s="98">
        <v>3.6271216100793549E-2</v>
      </c>
      <c r="L363" s="98">
        <v>8.3672486592467482E-3</v>
      </c>
      <c r="M363" s="98">
        <v>1.4742006103746649E-2</v>
      </c>
      <c r="N363" s="98">
        <v>1.6594201066994219E-2</v>
      </c>
      <c r="O363" s="98">
        <v>2.488642074450587E-2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1.4345712713977742E-3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2799.022861846996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3411.6918606557556</v>
      </c>
      <c r="I366" s="117">
        <f t="shared" si="204"/>
        <v>3316.2996633658054</v>
      </c>
      <c r="J366" s="117">
        <f t="shared" si="204"/>
        <v>3395.6382518538662</v>
      </c>
      <c r="K366" s="117">
        <f t="shared" si="204"/>
        <v>2769.9828984778028</v>
      </c>
      <c r="L366" s="117">
        <f t="shared" si="204"/>
        <v>2870.4768332157041</v>
      </c>
      <c r="M366" s="117">
        <f t="shared" si="204"/>
        <v>3157.6801105501918</v>
      </c>
      <c r="N366" s="117">
        <f t="shared" si="204"/>
        <v>2934.695909723232</v>
      </c>
      <c r="O366" s="117">
        <f t="shared" si="204"/>
        <v>3383.8260560767035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3279.9888398134249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479.95363012245889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740.9634033622948</v>
      </c>
      <c r="I367" s="122">
        <f t="shared" si="207"/>
        <v>729.20975102590774</v>
      </c>
      <c r="J367" s="122">
        <f t="shared" si="207"/>
        <v>731.05225900024777</v>
      </c>
      <c r="K367" s="122">
        <f t="shared" si="207"/>
        <v>735.75772601798565</v>
      </c>
      <c r="L367" s="122">
        <f t="shared" si="207"/>
        <v>793.41265245906936</v>
      </c>
      <c r="M367" s="122">
        <f t="shared" si="207"/>
        <v>821.54074715199067</v>
      </c>
      <c r="N367" s="122">
        <f t="shared" si="207"/>
        <v>888.33036804850337</v>
      </c>
      <c r="O367" s="122">
        <f t="shared" si="207"/>
        <v>915.29202361731711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1024.5100795288956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475.21238223648942</v>
      </c>
      <c r="D368" s="98">
        <v>0</v>
      </c>
      <c r="E368" s="98">
        <v>0</v>
      </c>
      <c r="F368" s="98">
        <v>0</v>
      </c>
      <c r="G368" s="98">
        <v>0</v>
      </c>
      <c r="H368" s="98">
        <v>732.43943393904954</v>
      </c>
      <c r="I368" s="98">
        <v>720.96865521386917</v>
      </c>
      <c r="J368" s="98">
        <v>722.39403816371123</v>
      </c>
      <c r="K368" s="98">
        <v>727.02912148732685</v>
      </c>
      <c r="L368" s="98">
        <v>783.29802048449369</v>
      </c>
      <c r="M368" s="98">
        <v>811.1567433622605</v>
      </c>
      <c r="N368" s="98">
        <v>879.73979221137699</v>
      </c>
      <c r="O368" s="98">
        <v>904.07889686683086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1009.0489631713967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4.7412478859695</v>
      </c>
      <c r="D369" s="98">
        <v>0</v>
      </c>
      <c r="E369" s="98">
        <v>0</v>
      </c>
      <c r="F369" s="98">
        <v>0</v>
      </c>
      <c r="G369" s="98">
        <v>0</v>
      </c>
      <c r="H369" s="98">
        <v>8.5239694232452425</v>
      </c>
      <c r="I369" s="98">
        <v>8.241095812038612</v>
      </c>
      <c r="J369" s="98">
        <v>8.6582208365364899</v>
      </c>
      <c r="K369" s="98">
        <v>8.7286045306587994</v>
      </c>
      <c r="L369" s="98">
        <v>10.114631974575676</v>
      </c>
      <c r="M369" s="98">
        <v>10.384003789730119</v>
      </c>
      <c r="N369" s="98">
        <v>8.5905758371264263</v>
      </c>
      <c r="O369" s="98">
        <v>11.213126750486307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15.461116357498845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121.21115054007137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64.003746162997899</v>
      </c>
      <c r="J370" s="122">
        <f t="shared" si="210"/>
        <v>63.113445885950199</v>
      </c>
      <c r="K370" s="122">
        <f t="shared" si="210"/>
        <v>90.823452576094112</v>
      </c>
      <c r="L370" s="122">
        <f t="shared" si="210"/>
        <v>130.48775728516412</v>
      </c>
      <c r="M370" s="122">
        <f t="shared" si="210"/>
        <v>68.778833738626361</v>
      </c>
      <c r="N370" s="122">
        <f t="shared" si="210"/>
        <v>126.68651162276369</v>
      </c>
      <c r="O370" s="122">
        <f t="shared" si="210"/>
        <v>71.533857770844463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113.15718854183314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121.21115054007137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64.003746162997899</v>
      </c>
      <c r="J371" s="98">
        <f>RES_hhdet_in_fech!J48</f>
        <v>63.113445885950199</v>
      </c>
      <c r="K371" s="98">
        <f>RES_hhdet_in_fech!K48</f>
        <v>90.823452576094112</v>
      </c>
      <c r="L371" s="98">
        <f>RES_hhdet_in_fech!L48</f>
        <v>130.48775728516412</v>
      </c>
      <c r="M371" s="98">
        <f>RES_hhdet_in_fech!M48</f>
        <v>68.778833738626361</v>
      </c>
      <c r="N371" s="98">
        <f>RES_hhdet_in_fech!N48</f>
        <v>126.68651162276369</v>
      </c>
      <c r="O371" s="98">
        <f>RES_hhdet_in_fech!O48</f>
        <v>71.533857770844463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113.15718854183314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1173.3701049832403</v>
      </c>
      <c r="D372" s="122">
        <v>0</v>
      </c>
      <c r="E372" s="122">
        <v>0</v>
      </c>
      <c r="F372" s="122">
        <v>0</v>
      </c>
      <c r="G372" s="122">
        <v>0</v>
      </c>
      <c r="H372" s="122">
        <v>1724.7147568146274</v>
      </c>
      <c r="I372" s="122">
        <v>1627.1923079071719</v>
      </c>
      <c r="J372" s="122">
        <v>1594.9348609963954</v>
      </c>
      <c r="K372" s="122">
        <v>935.90228461108063</v>
      </c>
      <c r="L372" s="122">
        <v>935.58829903051685</v>
      </c>
      <c r="M372" s="122">
        <v>1303.8109538027286</v>
      </c>
      <c r="N372" s="122">
        <v>1000.948779454024</v>
      </c>
      <c r="O372" s="122">
        <v>1395.215065180927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1405.907563037181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1173.3701049832403</v>
      </c>
      <c r="D377" s="101">
        <v>0</v>
      </c>
      <c r="E377" s="101">
        <v>0</v>
      </c>
      <c r="F377" s="101">
        <v>0</v>
      </c>
      <c r="G377" s="101">
        <v>0</v>
      </c>
      <c r="H377" s="101">
        <v>1761.7794758544128</v>
      </c>
      <c r="I377" s="101">
        <v>1723.3132291201578</v>
      </c>
      <c r="J377" s="101">
        <v>1693.266326354749</v>
      </c>
      <c r="K377" s="101">
        <v>1144.9786046216493</v>
      </c>
      <c r="L377" s="101">
        <v>1518.1323446724912</v>
      </c>
      <c r="M377" s="101">
        <v>1509.1145136613384</v>
      </c>
      <c r="N377" s="101">
        <v>1300.0412925974797</v>
      </c>
      <c r="O377" s="101">
        <v>1402.5426941880426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1480.9555970716983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1094.6145331382779</v>
      </c>
      <c r="I378" s="104">
        <v>1073.5358017203716</v>
      </c>
      <c r="J378" s="104">
        <v>1058.8697756556935</v>
      </c>
      <c r="K378" s="104">
        <v>861.66504054935683</v>
      </c>
      <c r="L378" s="104">
        <v>914.0125936363695</v>
      </c>
      <c r="M378" s="104">
        <v>961.63835403837891</v>
      </c>
      <c r="N378" s="104">
        <v>838.28443020056557</v>
      </c>
      <c r="O378" s="104">
        <v>885.94484918639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1068.191409881854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306.84838523379949</v>
      </c>
      <c r="I379" s="98">
        <v>299.236415988489</v>
      </c>
      <c r="J379" s="98">
        <v>294.83306068594953</v>
      </c>
      <c r="K379" s="98">
        <v>515.17744700012179</v>
      </c>
      <c r="L379" s="98">
        <v>159.1794445143378</v>
      </c>
      <c r="M379" s="98">
        <v>264.9077862434599</v>
      </c>
      <c r="N379" s="98">
        <v>228.67227643688409</v>
      </c>
      <c r="O379" s="98">
        <v>180.14227351719344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219.3257827786783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787.76614790447854</v>
      </c>
      <c r="I380" s="98">
        <v>774.29938573188247</v>
      </c>
      <c r="J380" s="98">
        <v>764.03671496974391</v>
      </c>
      <c r="K380" s="98">
        <v>346.48759354923504</v>
      </c>
      <c r="L380" s="98">
        <v>754.83314912203184</v>
      </c>
      <c r="M380" s="98">
        <v>696.73056779491901</v>
      </c>
      <c r="N380" s="98">
        <v>609.61215376368148</v>
      </c>
      <c r="O380" s="98">
        <v>705.80257566919659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848.86562710317594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1024.4879762012256</v>
      </c>
      <c r="D381" s="122">
        <v>0</v>
      </c>
      <c r="E381" s="122">
        <v>0</v>
      </c>
      <c r="F381" s="122">
        <v>0</v>
      </c>
      <c r="G381" s="122">
        <v>0</v>
      </c>
      <c r="H381" s="122">
        <v>946.01370047883347</v>
      </c>
      <c r="I381" s="122">
        <v>895.89385826972773</v>
      </c>
      <c r="J381" s="122">
        <v>1006.5376859712727</v>
      </c>
      <c r="K381" s="122">
        <v>1007.4994352726422</v>
      </c>
      <c r="L381" s="122">
        <v>1010.9881244409538</v>
      </c>
      <c r="M381" s="122">
        <v>963.54957585684599</v>
      </c>
      <c r="N381" s="122">
        <v>918.73025059794088</v>
      </c>
      <c r="O381" s="122">
        <v>1001.7851095076147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736.41400870551524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1112.4025882430442</v>
      </c>
      <c r="D382" s="98">
        <v>0</v>
      </c>
      <c r="E382" s="98">
        <v>0</v>
      </c>
      <c r="F382" s="98">
        <v>0</v>
      </c>
      <c r="G382" s="98">
        <v>0</v>
      </c>
      <c r="H382" s="98">
        <v>970.08680276967743</v>
      </c>
      <c r="I382" s="98">
        <v>905.34745116070485</v>
      </c>
      <c r="J382" s="98">
        <v>1039.8094875442007</v>
      </c>
      <c r="K382" s="98">
        <v>1116.5912477448364</v>
      </c>
      <c r="L382" s="98">
        <v>1052.404681312951</v>
      </c>
      <c r="M382" s="98">
        <v>983.28811782288335</v>
      </c>
      <c r="N382" s="98">
        <v>987.1718628490346</v>
      </c>
      <c r="O382" s="98">
        <v>1074.0646113003993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789.40574451805662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643.52465735334488</v>
      </c>
      <c r="D383" s="33">
        <v>0</v>
      </c>
      <c r="E383" s="33">
        <v>0</v>
      </c>
      <c r="F383" s="33">
        <v>0</v>
      </c>
      <c r="G383" s="33">
        <v>0</v>
      </c>
      <c r="H383" s="33">
        <v>825.64818902461377</v>
      </c>
      <c r="I383" s="33">
        <v>745.58173130319187</v>
      </c>
      <c r="J383" s="33">
        <v>707.0914718149204</v>
      </c>
      <c r="K383" s="33">
        <v>652.95104473801007</v>
      </c>
      <c r="L383" s="33">
        <v>941.96052965429249</v>
      </c>
      <c r="M383" s="33">
        <v>920.12478353156416</v>
      </c>
      <c r="N383" s="33">
        <v>556.96744298501642</v>
      </c>
      <c r="O383" s="33">
        <v>812.74641251110086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595.10271320540483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1796.1511902738901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1930.0727986927234</v>
      </c>
      <c r="I385" s="117">
        <f t="shared" si="211"/>
        <v>2065.0702221991355</v>
      </c>
      <c r="J385" s="117">
        <f t="shared" si="211"/>
        <v>2132.5549369688101</v>
      </c>
      <c r="K385" s="117">
        <f t="shared" si="211"/>
        <v>1957.6189915618513</v>
      </c>
      <c r="L385" s="117">
        <f t="shared" si="211"/>
        <v>2390.4942456584108</v>
      </c>
      <c r="M385" s="117">
        <f t="shared" si="211"/>
        <v>2176.0309846335931</v>
      </c>
      <c r="N385" s="117">
        <f t="shared" si="211"/>
        <v>2285.8157457153347</v>
      </c>
      <c r="O385" s="117">
        <f t="shared" si="211"/>
        <v>2284.9812562039206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2718.3074017569866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241.94639605393331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394.97967123304869</v>
      </c>
      <c r="I386" s="122">
        <f t="shared" si="214"/>
        <v>393.04805316485647</v>
      </c>
      <c r="J386" s="122">
        <f t="shared" si="214"/>
        <v>398.89899358169271</v>
      </c>
      <c r="K386" s="122">
        <f t="shared" si="214"/>
        <v>406.54691425642261</v>
      </c>
      <c r="L386" s="122">
        <f t="shared" si="214"/>
        <v>444.60927427256519</v>
      </c>
      <c r="M386" s="122">
        <f t="shared" si="214"/>
        <v>470.10427580702606</v>
      </c>
      <c r="N386" s="122">
        <f t="shared" si="214"/>
        <v>522.79044862749186</v>
      </c>
      <c r="O386" s="122">
        <f t="shared" si="214"/>
        <v>561.42762465262751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714.3887868610027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237.20514816796381</v>
      </c>
      <c r="D387" s="98">
        <v>0</v>
      </c>
      <c r="E387" s="98">
        <v>0</v>
      </c>
      <c r="F387" s="98">
        <v>0</v>
      </c>
      <c r="G387" s="98">
        <v>0</v>
      </c>
      <c r="H387" s="98">
        <v>386.45570180980343</v>
      </c>
      <c r="I387" s="98">
        <v>384.80695735281785</v>
      </c>
      <c r="J387" s="98">
        <v>390.24077274515622</v>
      </c>
      <c r="K387" s="98">
        <v>397.81830972576381</v>
      </c>
      <c r="L387" s="98">
        <v>434.49464229798951</v>
      </c>
      <c r="M387" s="98">
        <v>459.72027201729594</v>
      </c>
      <c r="N387" s="98">
        <v>514.19987279036548</v>
      </c>
      <c r="O387" s="98">
        <v>550.21449790214126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698.9276705035038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4.7412478859695</v>
      </c>
      <c r="D388" s="98">
        <v>0</v>
      </c>
      <c r="E388" s="98">
        <v>0</v>
      </c>
      <c r="F388" s="98">
        <v>0</v>
      </c>
      <c r="G388" s="98">
        <v>0</v>
      </c>
      <c r="H388" s="98">
        <v>8.5239694232452425</v>
      </c>
      <c r="I388" s="98">
        <v>8.241095812038612</v>
      </c>
      <c r="J388" s="98">
        <v>8.6582208365364899</v>
      </c>
      <c r="K388" s="98">
        <v>8.7286045306587994</v>
      </c>
      <c r="L388" s="98">
        <v>10.114631974575676</v>
      </c>
      <c r="M388" s="98">
        <v>10.384003789730119</v>
      </c>
      <c r="N388" s="98">
        <v>8.5905758371264263</v>
      </c>
      <c r="O388" s="98">
        <v>11.213126750486307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15.461116357498845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308.84383383374347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198.59406575659605</v>
      </c>
      <c r="J389" s="122">
        <f t="shared" si="217"/>
        <v>201.89997420344034</v>
      </c>
      <c r="K389" s="122">
        <f t="shared" si="217"/>
        <v>299.49303428156878</v>
      </c>
      <c r="L389" s="122">
        <f t="shared" si="217"/>
        <v>443.47534219897341</v>
      </c>
      <c r="M389" s="122">
        <f t="shared" si="217"/>
        <v>242.05424664763723</v>
      </c>
      <c r="N389" s="122">
        <f t="shared" si="217"/>
        <v>464.34104008991648</v>
      </c>
      <c r="O389" s="122">
        <f t="shared" si="217"/>
        <v>274.66010653190557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516.73118735397941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308.84383383374347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198.59406575659605</v>
      </c>
      <c r="J390" s="98">
        <f>RES_hhdet_in_tesh!J48</f>
        <v>201.89997420344034</v>
      </c>
      <c r="K390" s="98">
        <f>RES_hhdet_in_tesh!K48</f>
        <v>299.49303428156878</v>
      </c>
      <c r="L390" s="98">
        <f>RES_hhdet_in_tesh!L48</f>
        <v>443.47534219897341</v>
      </c>
      <c r="M390" s="98">
        <f>RES_hhdet_in_tesh!M48</f>
        <v>242.05424664763723</v>
      </c>
      <c r="N390" s="98">
        <f>RES_hhdet_in_tesh!N48</f>
        <v>464.34104008991648</v>
      </c>
      <c r="O390" s="98">
        <f>RES_hhdet_in_tesh!O48</f>
        <v>274.66010653190557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516.73118735397941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624.41530869979022</v>
      </c>
      <c r="D391" s="122">
        <v>0</v>
      </c>
      <c r="E391" s="122">
        <v>0</v>
      </c>
      <c r="F391" s="122">
        <v>0</v>
      </c>
      <c r="G391" s="122">
        <v>0</v>
      </c>
      <c r="H391" s="122">
        <v>953.76202423679308</v>
      </c>
      <c r="I391" s="122">
        <v>936.70116520461784</v>
      </c>
      <c r="J391" s="122">
        <v>924.48955689017919</v>
      </c>
      <c r="K391" s="122">
        <v>628.89920032379734</v>
      </c>
      <c r="L391" s="122">
        <v>842.48343430654427</v>
      </c>
      <c r="M391" s="122">
        <v>842.36289977857768</v>
      </c>
      <c r="N391" s="122">
        <v>738.1834748042462</v>
      </c>
      <c r="O391" s="122">
        <v>813.70927458083543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998.07728565732532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624.41530869979022</v>
      </c>
      <c r="D396" s="101">
        <v>0</v>
      </c>
      <c r="E396" s="101">
        <v>0</v>
      </c>
      <c r="F396" s="101">
        <v>0</v>
      </c>
      <c r="G396" s="101">
        <v>0</v>
      </c>
      <c r="H396" s="101">
        <v>953.75501070808991</v>
      </c>
      <c r="I396" s="101">
        <v>936.65950820288083</v>
      </c>
      <c r="J396" s="101">
        <v>924.39710424870634</v>
      </c>
      <c r="K396" s="101">
        <v>628.20546300254625</v>
      </c>
      <c r="L396" s="101">
        <v>837.64926358070056</v>
      </c>
      <c r="M396" s="101">
        <v>841.14976831348929</v>
      </c>
      <c r="N396" s="101">
        <v>736.41576345269016</v>
      </c>
      <c r="O396" s="101">
        <v>813.75801988690887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998.37825478941579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953.88125422474695</v>
      </c>
      <c r="I397" s="104">
        <v>936.94110953462371</v>
      </c>
      <c r="J397" s="104">
        <v>924.99357290337036</v>
      </c>
      <c r="K397" s="104">
        <v>629.14552734366191</v>
      </c>
      <c r="L397" s="104">
        <v>842.66247766676076</v>
      </c>
      <c r="M397" s="104">
        <v>844.38478555372478</v>
      </c>
      <c r="N397" s="104">
        <v>739.14486167965401</v>
      </c>
      <c r="O397" s="104">
        <v>810.32147580873357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996.72292456291757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166.11510632026844</v>
      </c>
      <c r="I398" s="98">
        <v>162.64172380274121</v>
      </c>
      <c r="J398" s="98">
        <v>160.95685793362648</v>
      </c>
      <c r="K398" s="98">
        <v>282.6579337944267</v>
      </c>
      <c r="L398" s="98">
        <v>87.829328544729023</v>
      </c>
      <c r="M398" s="98">
        <v>147.65421775880586</v>
      </c>
      <c r="N398" s="98">
        <v>129.53270791597248</v>
      </c>
      <c r="O398" s="98">
        <v>104.51890013953707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147.85729745974169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787.76614790447854</v>
      </c>
      <c r="I399" s="98">
        <v>774.29938573188247</v>
      </c>
      <c r="J399" s="98">
        <v>764.03671496974391</v>
      </c>
      <c r="K399" s="98">
        <v>346.48759354923504</v>
      </c>
      <c r="L399" s="98">
        <v>754.83314912203184</v>
      </c>
      <c r="M399" s="98">
        <v>696.73056779491901</v>
      </c>
      <c r="N399" s="98">
        <v>609.61215376368148</v>
      </c>
      <c r="O399" s="98">
        <v>705.80257566919659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848.86562710317594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620.94565168642316</v>
      </c>
      <c r="D400" s="122">
        <v>0</v>
      </c>
      <c r="E400" s="122">
        <v>0</v>
      </c>
      <c r="F400" s="122">
        <v>0</v>
      </c>
      <c r="G400" s="122">
        <v>0</v>
      </c>
      <c r="H400" s="122">
        <v>581.33110322288167</v>
      </c>
      <c r="I400" s="122">
        <v>536.72693807306518</v>
      </c>
      <c r="J400" s="122">
        <v>607.26641229349798</v>
      </c>
      <c r="K400" s="122">
        <v>622.67984270006241</v>
      </c>
      <c r="L400" s="122">
        <v>659.9261948803279</v>
      </c>
      <c r="M400" s="122">
        <v>621.50956240035225</v>
      </c>
      <c r="N400" s="122">
        <v>560.50078219368027</v>
      </c>
      <c r="O400" s="122">
        <v>635.18425043855189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489.11014188467908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652.91519538702516</v>
      </c>
      <c r="D401" s="98">
        <v>0</v>
      </c>
      <c r="E401" s="98">
        <v>0</v>
      </c>
      <c r="F401" s="98">
        <v>0</v>
      </c>
      <c r="G401" s="98">
        <v>0</v>
      </c>
      <c r="H401" s="98">
        <v>572.53112969896813</v>
      </c>
      <c r="I401" s="98">
        <v>534.88928883183883</v>
      </c>
      <c r="J401" s="98">
        <v>614.96387624069439</v>
      </c>
      <c r="K401" s="98">
        <v>661.02790087267101</v>
      </c>
      <c r="L401" s="98">
        <v>623.6191350804196</v>
      </c>
      <c r="M401" s="98">
        <v>582.95967226026971</v>
      </c>
      <c r="N401" s="98">
        <v>585.26221887560007</v>
      </c>
      <c r="O401" s="98">
        <v>636.77811461443764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480.58964025265539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482.41096231714778</v>
      </c>
      <c r="D402" s="33">
        <v>0</v>
      </c>
      <c r="E402" s="33">
        <v>0</v>
      </c>
      <c r="F402" s="33">
        <v>0</v>
      </c>
      <c r="G402" s="33">
        <v>0</v>
      </c>
      <c r="H402" s="33">
        <v>625.33097084244935</v>
      </c>
      <c r="I402" s="33">
        <v>565.94556100856562</v>
      </c>
      <c r="J402" s="33">
        <v>537.98923676872994</v>
      </c>
      <c r="K402" s="33">
        <v>498.04865363908425</v>
      </c>
      <c r="L402" s="33">
        <v>720.43796121350863</v>
      </c>
      <c r="M402" s="33">
        <v>706.31932070853395</v>
      </c>
      <c r="N402" s="33">
        <v>429.61890258924717</v>
      </c>
      <c r="O402" s="33">
        <v>631.01568259392786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511.83147957007571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328.31733772364078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373.2220548450839</v>
      </c>
      <c r="I404" s="117">
        <f t="shared" si="218"/>
        <v>380.10509827710035</v>
      </c>
      <c r="J404" s="117">
        <f t="shared" si="218"/>
        <v>399.56728370978203</v>
      </c>
      <c r="K404" s="117">
        <f t="shared" si="218"/>
        <v>387.90601091209544</v>
      </c>
      <c r="L404" s="117">
        <f t="shared" si="218"/>
        <v>358.36773457385107</v>
      </c>
      <c r="M404" s="117">
        <f t="shared" si="218"/>
        <v>369.94673644001051</v>
      </c>
      <c r="N404" s="117">
        <f t="shared" si="218"/>
        <v>423.24985364069721</v>
      </c>
      <c r="O404" s="117">
        <f t="shared" si="218"/>
        <v>417.67152443249211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399.58947154268958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123.00397301809269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189.58462308078393</v>
      </c>
      <c r="I405" s="122">
        <f t="shared" si="221"/>
        <v>186.6155267155568</v>
      </c>
      <c r="J405" s="122">
        <f t="shared" si="221"/>
        <v>186.98447283829537</v>
      </c>
      <c r="K405" s="122">
        <f t="shared" si="221"/>
        <v>193.94228844795882</v>
      </c>
      <c r="L405" s="122">
        <f t="shared" si="221"/>
        <v>208.95257994444484</v>
      </c>
      <c r="M405" s="122">
        <f t="shared" si="221"/>
        <v>216.38417285931624</v>
      </c>
      <c r="N405" s="122">
        <f t="shared" si="221"/>
        <v>234.67938697030834</v>
      </c>
      <c r="O405" s="122">
        <f t="shared" si="221"/>
        <v>241.17208652819517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269.17390141561924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123.00397301809269</v>
      </c>
      <c r="D406" s="98">
        <v>0</v>
      </c>
      <c r="E406" s="98">
        <v>0</v>
      </c>
      <c r="F406" s="98">
        <v>0</v>
      </c>
      <c r="G406" s="98">
        <v>0</v>
      </c>
      <c r="H406" s="98">
        <v>189.58462308078393</v>
      </c>
      <c r="I406" s="98">
        <v>186.6155267155568</v>
      </c>
      <c r="J406" s="98">
        <v>186.98447283829537</v>
      </c>
      <c r="K406" s="98">
        <v>193.94228844795882</v>
      </c>
      <c r="L406" s="98">
        <v>208.95257994444484</v>
      </c>
      <c r="M406" s="98">
        <v>216.38417285931624</v>
      </c>
      <c r="N406" s="98">
        <v>234.67938697030834</v>
      </c>
      <c r="O406" s="98">
        <v>241.17208652819517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269.17390141561924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205.31336470554805</v>
      </c>
      <c r="D419" s="122">
        <v>0</v>
      </c>
      <c r="E419" s="122">
        <v>0</v>
      </c>
      <c r="F419" s="122">
        <v>0</v>
      </c>
      <c r="G419" s="122">
        <v>0</v>
      </c>
      <c r="H419" s="122">
        <v>183.63743176429998</v>
      </c>
      <c r="I419" s="122">
        <v>193.48957156154356</v>
      </c>
      <c r="J419" s="122">
        <v>212.58281087148663</v>
      </c>
      <c r="K419" s="122">
        <v>193.96372246413662</v>
      </c>
      <c r="L419" s="122">
        <v>149.41515462940623</v>
      </c>
      <c r="M419" s="122">
        <v>153.56256358069427</v>
      </c>
      <c r="N419" s="122">
        <v>188.57046667038884</v>
      </c>
      <c r="O419" s="122">
        <v>176.49943790429697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130.41557012707037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252.69337194528993</v>
      </c>
      <c r="D420" s="98">
        <v>0</v>
      </c>
      <c r="E420" s="98">
        <v>0</v>
      </c>
      <c r="F420" s="98">
        <v>0</v>
      </c>
      <c r="G420" s="98">
        <v>0</v>
      </c>
      <c r="H420" s="98">
        <v>220.36491811715996</v>
      </c>
      <c r="I420" s="98">
        <v>205.65872700566578</v>
      </c>
      <c r="J420" s="98">
        <v>236.20312319054068</v>
      </c>
      <c r="K420" s="98">
        <v>253.64486783771713</v>
      </c>
      <c r="L420" s="98">
        <v>239.06424740704995</v>
      </c>
      <c r="M420" s="98">
        <v>223.3637288446462</v>
      </c>
      <c r="N420" s="98">
        <v>224.24596036478673</v>
      </c>
      <c r="O420" s="98">
        <v>243.98451710299872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179.32140892472177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25.384783340467472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30.150751855995253</v>
      </c>
      <c r="I423" s="118">
        <f t="shared" si="225"/>
        <v>29.080189166260912</v>
      </c>
      <c r="J423" s="118">
        <f t="shared" si="225"/>
        <v>29.682006145453833</v>
      </c>
      <c r="K423" s="118">
        <f t="shared" si="225"/>
        <v>24.147181321286865</v>
      </c>
      <c r="L423" s="118">
        <f t="shared" si="225"/>
        <v>24.920446644872186</v>
      </c>
      <c r="M423" s="118">
        <f t="shared" si="225"/>
        <v>27.30025700657265</v>
      </c>
      <c r="N423" s="118">
        <f t="shared" si="225"/>
        <v>25.270531788728459</v>
      </c>
      <c r="O423" s="118">
        <f t="shared" si="225"/>
        <v>29.013832833439785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26.829072347006946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4.3527757776476044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6.5482477965803803</v>
      </c>
      <c r="I424" s="123">
        <f t="shared" si="228"/>
        <v>6.3943429889545342</v>
      </c>
      <c r="J424" s="123">
        <f t="shared" si="228"/>
        <v>6.390285429387693</v>
      </c>
      <c r="K424" s="123">
        <f t="shared" si="228"/>
        <v>6.413929569188773</v>
      </c>
      <c r="L424" s="123">
        <f t="shared" si="228"/>
        <v>6.8881230617083888</v>
      </c>
      <c r="M424" s="123">
        <f t="shared" si="228"/>
        <v>7.1027693602292032</v>
      </c>
      <c r="N424" s="123">
        <f t="shared" si="228"/>
        <v>7.6493720287290872</v>
      </c>
      <c r="O424" s="123">
        <f t="shared" si="228"/>
        <v>7.8479594775044479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8.3801062705695362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4.3097766467761378</v>
      </c>
      <c r="D425" s="99">
        <v>0</v>
      </c>
      <c r="E425" s="99">
        <v>0</v>
      </c>
      <c r="F425" s="99">
        <v>0</v>
      </c>
      <c r="G425" s="99">
        <v>0</v>
      </c>
      <c r="H425" s="99">
        <v>6.4729174040932467</v>
      </c>
      <c r="I425" s="99">
        <v>6.3220779196066896</v>
      </c>
      <c r="J425" s="99">
        <v>6.3146020541228323</v>
      </c>
      <c r="K425" s="99">
        <v>6.3378384148356357</v>
      </c>
      <c r="L425" s="99">
        <v>6.8003114676421319</v>
      </c>
      <c r="M425" s="99">
        <v>7.0129927006905453</v>
      </c>
      <c r="N425" s="99">
        <v>7.5753989744660108</v>
      </c>
      <c r="O425" s="99">
        <v>7.7518151191103337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8.2536401666957122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4.2999130871466319E-2</v>
      </c>
      <c r="D426" s="99">
        <v>0</v>
      </c>
      <c r="E426" s="99">
        <v>0</v>
      </c>
      <c r="F426" s="99">
        <v>0</v>
      </c>
      <c r="G426" s="99">
        <v>0</v>
      </c>
      <c r="H426" s="99">
        <v>7.5330392487133926E-2</v>
      </c>
      <c r="I426" s="99">
        <v>7.2265069347844532E-2</v>
      </c>
      <c r="J426" s="99">
        <v>7.5683375264860922E-2</v>
      </c>
      <c r="K426" s="99">
        <v>7.6091154353136917E-2</v>
      </c>
      <c r="L426" s="99">
        <v>8.781159406625666E-2</v>
      </c>
      <c r="M426" s="99">
        <v>8.9776659538658057E-2</v>
      </c>
      <c r="N426" s="99">
        <v>7.397305426307671E-2</v>
      </c>
      <c r="O426" s="99">
        <v>9.6144358394114518E-2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0.12646610387382431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1.0992831951640891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0.561240308386456</v>
      </c>
      <c r="J427" s="123">
        <f t="shared" si="231"/>
        <v>0.55168823935376077</v>
      </c>
      <c r="K427" s="123">
        <f t="shared" si="231"/>
        <v>0.79174870674668818</v>
      </c>
      <c r="L427" s="123">
        <f t="shared" si="231"/>
        <v>1.1328477400011137</v>
      </c>
      <c r="M427" s="123">
        <f t="shared" si="231"/>
        <v>0.59463902990150086</v>
      </c>
      <c r="N427" s="123">
        <f t="shared" si="231"/>
        <v>1.0908917372185558</v>
      </c>
      <c r="O427" s="123">
        <f t="shared" si="231"/>
        <v>0.61335049642022532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0.92558314867480995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1.0992831951640891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0.561240308386456</v>
      </c>
      <c r="J428" s="99">
        <f>RES_hhdet_in_fecs!J48</f>
        <v>0.55168823935376077</v>
      </c>
      <c r="K428" s="99">
        <f>RES_hhdet_in_fecs!K48</f>
        <v>0.79174870674668818</v>
      </c>
      <c r="L428" s="99">
        <f>RES_hhdet_in_fecs!L48</f>
        <v>1.1328477400011137</v>
      </c>
      <c r="M428" s="99">
        <f>RES_hhdet_in_fecs!M48</f>
        <v>0.59463902990150086</v>
      </c>
      <c r="N428" s="99">
        <f>RES_hhdet_in_fecs!N48</f>
        <v>1.0908917372185558</v>
      </c>
      <c r="O428" s="99">
        <f>RES_hhdet_in_fecs!O48</f>
        <v>0.61335049642022532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0.92558314867480995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10.641480031901688</v>
      </c>
      <c r="D429" s="123">
        <v>0</v>
      </c>
      <c r="E429" s="123">
        <v>0</v>
      </c>
      <c r="F429" s="123">
        <v>0</v>
      </c>
      <c r="G429" s="123">
        <v>0</v>
      </c>
      <c r="H429" s="123">
        <v>15.242128767483685</v>
      </c>
      <c r="I429" s="123">
        <v>14.26863218862429</v>
      </c>
      <c r="J429" s="123">
        <v>13.941669528503978</v>
      </c>
      <c r="K429" s="123">
        <v>8.1586793109551365</v>
      </c>
      <c r="L429" s="123">
        <v>8.1224408494658888</v>
      </c>
      <c r="M429" s="123">
        <v>11.272317929822593</v>
      </c>
      <c r="N429" s="123">
        <v>8.6191240006421523</v>
      </c>
      <c r="O429" s="123">
        <v>11.962948448594432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11.499793921272712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10.641480031901688</v>
      </c>
      <c r="D434" s="102">
        <v>0</v>
      </c>
      <c r="E434" s="102">
        <v>0</v>
      </c>
      <c r="F434" s="102">
        <v>0</v>
      </c>
      <c r="G434" s="102">
        <v>0</v>
      </c>
      <c r="H434" s="102">
        <v>15.569687407602478</v>
      </c>
      <c r="I434" s="102">
        <v>15.111503718777856</v>
      </c>
      <c r="J434" s="102">
        <v>14.801206069967034</v>
      </c>
      <c r="K434" s="102">
        <v>9.981291216630428</v>
      </c>
      <c r="L434" s="102">
        <v>13.179878568426883</v>
      </c>
      <c r="M434" s="102">
        <v>13.04730455046788</v>
      </c>
      <c r="N434" s="102">
        <v>11.194595904262718</v>
      </c>
      <c r="O434" s="102">
        <v>12.025777506458125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12.113658550985061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9.673631885464232</v>
      </c>
      <c r="I435" s="105">
        <v>9.4136921749397384</v>
      </c>
      <c r="J435" s="105">
        <v>9.2558090282698942</v>
      </c>
      <c r="K435" s="105">
        <v>7.5115200111139071</v>
      </c>
      <c r="L435" s="105">
        <v>7.9351283413562204</v>
      </c>
      <c r="M435" s="105">
        <v>8.3140068954137831</v>
      </c>
      <c r="N435" s="105">
        <v>7.2184287548134218</v>
      </c>
      <c r="O435" s="105">
        <v>7.5963289270677219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8.7374030875671505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2.711765862353956</v>
      </c>
      <c r="I436" s="99">
        <v>2.6239641967539953</v>
      </c>
      <c r="J436" s="99">
        <v>2.5771993569649339</v>
      </c>
      <c r="K436" s="99">
        <v>4.4910325013868615</v>
      </c>
      <c r="L436" s="99">
        <v>1.381938641022245</v>
      </c>
      <c r="M436" s="99">
        <v>2.2903050322689462</v>
      </c>
      <c r="N436" s="99">
        <v>1.9690864773257413</v>
      </c>
      <c r="O436" s="99">
        <v>1.5445882038403345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1.7940022302233829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6.9618660231102778</v>
      </c>
      <c r="I437" s="99">
        <v>6.7897279781857423</v>
      </c>
      <c r="J437" s="99">
        <v>6.678609671304959</v>
      </c>
      <c r="K437" s="99">
        <v>3.020487509727046</v>
      </c>
      <c r="L437" s="99">
        <v>6.5531897003339772</v>
      </c>
      <c r="M437" s="99">
        <v>6.0237018631448356</v>
      </c>
      <c r="N437" s="99">
        <v>5.2493422774876812</v>
      </c>
      <c r="O437" s="99">
        <v>6.051740723227387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6.9434008573437689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9.2912443357540901</v>
      </c>
      <c r="D438" s="123">
        <v>0</v>
      </c>
      <c r="E438" s="123">
        <v>0</v>
      </c>
      <c r="F438" s="123">
        <v>0</v>
      </c>
      <c r="G438" s="123">
        <v>0</v>
      </c>
      <c r="H438" s="123">
        <v>8.3603752919311898</v>
      </c>
      <c r="I438" s="123">
        <v>7.8559736802956293</v>
      </c>
      <c r="J438" s="123">
        <v>8.798362948208398</v>
      </c>
      <c r="K438" s="123">
        <v>8.782823734396267</v>
      </c>
      <c r="L438" s="123">
        <v>8.7770349936967929</v>
      </c>
      <c r="M438" s="123">
        <v>8.3305306866193547</v>
      </c>
      <c r="N438" s="123">
        <v>7.9111440221386609</v>
      </c>
      <c r="O438" s="123">
        <v>8.5895744109206831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6.0235890064898889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10.088555929583011</v>
      </c>
      <c r="D439" s="99">
        <v>0</v>
      </c>
      <c r="E439" s="99">
        <v>0</v>
      </c>
      <c r="F439" s="99">
        <v>0</v>
      </c>
      <c r="G439" s="99">
        <v>0</v>
      </c>
      <c r="H439" s="99">
        <v>8.5731208044862779</v>
      </c>
      <c r="I439" s="99">
        <v>7.9388709747130521</v>
      </c>
      <c r="J439" s="99">
        <v>9.0891989400042856</v>
      </c>
      <c r="K439" s="99">
        <v>9.7338259149084685</v>
      </c>
      <c r="L439" s="99">
        <v>9.1365986326712516</v>
      </c>
      <c r="M439" s="99">
        <v>8.5011835867682386</v>
      </c>
      <c r="N439" s="99">
        <v>8.5004916040577037</v>
      </c>
      <c r="O439" s="99">
        <v>9.2093182593180209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6.4570414306722297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5.8362274291620961</v>
      </c>
      <c r="D440" s="110">
        <v>0</v>
      </c>
      <c r="E440" s="110">
        <v>0</v>
      </c>
      <c r="F440" s="110">
        <v>0</v>
      </c>
      <c r="G440" s="110">
        <v>0</v>
      </c>
      <c r="H440" s="110">
        <v>7.2966477291557563</v>
      </c>
      <c r="I440" s="110">
        <v>6.5379066990586168</v>
      </c>
      <c r="J440" s="110">
        <v>6.1808390220454177</v>
      </c>
      <c r="K440" s="110">
        <v>5.6920666477316049</v>
      </c>
      <c r="L440" s="110">
        <v>8.1777622620727008</v>
      </c>
      <c r="M440" s="110">
        <v>7.9550943062918122</v>
      </c>
      <c r="N440" s="110">
        <v>4.7960210891380042</v>
      </c>
      <c r="O440" s="110">
        <v>6.9687058843430254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4.8677158753369802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16.289580708082774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17.056975950402911</v>
      </c>
      <c r="I442" s="118">
        <f t="shared" si="232"/>
        <v>18.108325181390335</v>
      </c>
      <c r="J442" s="118">
        <f t="shared" si="232"/>
        <v>18.641122537145407</v>
      </c>
      <c r="K442" s="118">
        <f t="shared" si="232"/>
        <v>17.065441369048063</v>
      </c>
      <c r="L442" s="118">
        <f t="shared" si="232"/>
        <v>20.753410588256717</v>
      </c>
      <c r="M442" s="118">
        <f t="shared" si="232"/>
        <v>18.81324360130056</v>
      </c>
      <c r="N442" s="118">
        <f t="shared" si="232"/>
        <v>19.68305447726032</v>
      </c>
      <c r="O442" s="118">
        <f t="shared" si="232"/>
        <v>19.592042586228324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22.234729904535627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2.1942503319830902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3.4906241659295811</v>
      </c>
      <c r="I443" s="123">
        <f t="shared" si="235"/>
        <v>3.4465859233794522</v>
      </c>
      <c r="J443" s="123">
        <f t="shared" si="235"/>
        <v>3.4868621156694108</v>
      </c>
      <c r="K443" s="123">
        <f t="shared" si="235"/>
        <v>3.5440515028284998</v>
      </c>
      <c r="L443" s="123">
        <f t="shared" si="235"/>
        <v>3.8599376832149472</v>
      </c>
      <c r="M443" s="123">
        <f t="shared" si="235"/>
        <v>4.0643659585848129</v>
      </c>
      <c r="N443" s="123">
        <f t="shared" si="235"/>
        <v>4.5017245593021515</v>
      </c>
      <c r="O443" s="123">
        <f t="shared" si="235"/>
        <v>4.8138311425595566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5.8434309940135662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2.151251201111624</v>
      </c>
      <c r="D444" s="99">
        <v>0</v>
      </c>
      <c r="E444" s="99">
        <v>0</v>
      </c>
      <c r="F444" s="99">
        <v>0</v>
      </c>
      <c r="G444" s="99">
        <v>0</v>
      </c>
      <c r="H444" s="99">
        <v>3.4152937734424471</v>
      </c>
      <c r="I444" s="99">
        <v>3.3743208540316076</v>
      </c>
      <c r="J444" s="99">
        <v>3.4111787404045497</v>
      </c>
      <c r="K444" s="99">
        <v>3.4679603484753629</v>
      </c>
      <c r="L444" s="99">
        <v>3.7721260891486907</v>
      </c>
      <c r="M444" s="99">
        <v>3.9745892990461544</v>
      </c>
      <c r="N444" s="99">
        <v>4.4277515050390752</v>
      </c>
      <c r="O444" s="99">
        <v>4.7176867841654424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5.7169648901397423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4.2999130871466319E-2</v>
      </c>
      <c r="D445" s="99">
        <v>0</v>
      </c>
      <c r="E445" s="99">
        <v>0</v>
      </c>
      <c r="F445" s="99">
        <v>0</v>
      </c>
      <c r="G445" s="99">
        <v>0</v>
      </c>
      <c r="H445" s="99">
        <v>7.5330392487133926E-2</v>
      </c>
      <c r="I445" s="99">
        <v>7.2265069347844532E-2</v>
      </c>
      <c r="J445" s="99">
        <v>7.5683375264860922E-2</v>
      </c>
      <c r="K445" s="99">
        <v>7.6091154353136917E-2</v>
      </c>
      <c r="L445" s="99">
        <v>8.781159406625666E-2</v>
      </c>
      <c r="M445" s="99">
        <v>8.9776659538658057E-2</v>
      </c>
      <c r="N445" s="99">
        <v>7.397305426307671E-2</v>
      </c>
      <c r="O445" s="99">
        <v>9.6144358394114518E-2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0.12646610387382431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2.8009538309864195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1.7414448589477909</v>
      </c>
      <c r="J446" s="123">
        <f t="shared" si="238"/>
        <v>1.7648512092834647</v>
      </c>
      <c r="K446" s="123">
        <f t="shared" si="238"/>
        <v>2.6108148924795165</v>
      </c>
      <c r="L446" s="123">
        <f t="shared" si="238"/>
        <v>3.8500932931080967</v>
      </c>
      <c r="M446" s="123">
        <f t="shared" si="238"/>
        <v>2.0927208937137798</v>
      </c>
      <c r="N446" s="123">
        <f t="shared" si="238"/>
        <v>3.998419384961116</v>
      </c>
      <c r="O446" s="123">
        <f t="shared" si="238"/>
        <v>2.3550094729664894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4.2266663353230509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2.8009538309864195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1.7414448589477909</v>
      </c>
      <c r="J447" s="99">
        <f>RES_hhdet_in_tess!J48</f>
        <v>1.7648512092834647</v>
      </c>
      <c r="K447" s="99">
        <f>RES_hhdet_in_tess!K48</f>
        <v>2.6108148924795165</v>
      </c>
      <c r="L447" s="99">
        <f>RES_hhdet_in_tess!L48</f>
        <v>3.8500932931080967</v>
      </c>
      <c r="M447" s="99">
        <f>RES_hhdet_in_tess!M48</f>
        <v>2.0927208937137798</v>
      </c>
      <c r="N447" s="99">
        <f>RES_hhdet_in_tess!N48</f>
        <v>3.998419384961116</v>
      </c>
      <c r="O447" s="99">
        <f>RES_hhdet_in_tess!O48</f>
        <v>2.3550094729664894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4.2266663353230509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5.6629217080977661</v>
      </c>
      <c r="D448" s="123">
        <v>0</v>
      </c>
      <c r="E448" s="123">
        <v>0</v>
      </c>
      <c r="F448" s="123">
        <v>0</v>
      </c>
      <c r="G448" s="123">
        <v>0</v>
      </c>
      <c r="H448" s="123">
        <v>8.4288509328940435</v>
      </c>
      <c r="I448" s="123">
        <v>8.2138075088067346</v>
      </c>
      <c r="J448" s="123">
        <v>8.0811625602464563</v>
      </c>
      <c r="K448" s="123">
        <v>5.48239594958378</v>
      </c>
      <c r="L448" s="123">
        <v>7.3141379268004103</v>
      </c>
      <c r="M448" s="123">
        <v>7.2827907994613303</v>
      </c>
      <c r="N448" s="123">
        <v>6.3564640220982902</v>
      </c>
      <c r="O448" s="123">
        <v>6.9769617221638764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8.1638959803070179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5.6629217080977661</v>
      </c>
      <c r="D453" s="102">
        <v>0</v>
      </c>
      <c r="E453" s="102">
        <v>0</v>
      </c>
      <c r="F453" s="102">
        <v>0</v>
      </c>
      <c r="G453" s="102">
        <v>0</v>
      </c>
      <c r="H453" s="102">
        <v>8.428788950988233</v>
      </c>
      <c r="I453" s="102">
        <v>8.2134422241179017</v>
      </c>
      <c r="J453" s="102">
        <v>8.0803544117722002</v>
      </c>
      <c r="K453" s="102">
        <v>5.4763483306996354</v>
      </c>
      <c r="L453" s="102">
        <v>7.2721693966065493</v>
      </c>
      <c r="M453" s="102">
        <v>7.2723024663749554</v>
      </c>
      <c r="N453" s="102">
        <v>6.3412423407803757</v>
      </c>
      <c r="O453" s="102">
        <v>6.9773796775015304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8.1663577943598771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8.4299046252928349</v>
      </c>
      <c r="I454" s="105">
        <v>8.2159115486144216</v>
      </c>
      <c r="J454" s="105">
        <v>8.0855682728964346</v>
      </c>
      <c r="K454" s="105">
        <v>5.4845432925209048</v>
      </c>
      <c r="L454" s="105">
        <v>7.3156923168075902</v>
      </c>
      <c r="M454" s="105">
        <v>7.3002713546052878</v>
      </c>
      <c r="N454" s="105">
        <v>6.3647424803589105</v>
      </c>
      <c r="O454" s="105">
        <v>6.9479138261969489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8.1528178170691508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1.4680386021825571</v>
      </c>
      <c r="I455" s="99">
        <v>1.42618357042868</v>
      </c>
      <c r="J455" s="99">
        <v>1.4069586015914761</v>
      </c>
      <c r="K455" s="99">
        <v>2.4640557827938574</v>
      </c>
      <c r="L455" s="99">
        <v>0.76250261647361439</v>
      </c>
      <c r="M455" s="99">
        <v>1.2765694914604526</v>
      </c>
      <c r="N455" s="99">
        <v>1.1154002028712295</v>
      </c>
      <c r="O455" s="99">
        <v>0.89617310296956221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1.2094169597253823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6.9618660231102778</v>
      </c>
      <c r="I456" s="99">
        <v>6.7897279781857423</v>
      </c>
      <c r="J456" s="99">
        <v>6.678609671304959</v>
      </c>
      <c r="K456" s="99">
        <v>3.020487509727046</v>
      </c>
      <c r="L456" s="99">
        <v>6.5531897003339772</v>
      </c>
      <c r="M456" s="99">
        <v>6.0237018631448356</v>
      </c>
      <c r="N456" s="99">
        <v>5.2493422774876812</v>
      </c>
      <c r="O456" s="99">
        <v>6.051740723227387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6.9434008573437689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5.6314548370154993</v>
      </c>
      <c r="D457" s="123">
        <v>0</v>
      </c>
      <c r="E457" s="123">
        <v>0</v>
      </c>
      <c r="F457" s="123">
        <v>0</v>
      </c>
      <c r="G457" s="123">
        <v>0</v>
      </c>
      <c r="H457" s="123">
        <v>5.1375008515792873</v>
      </c>
      <c r="I457" s="123">
        <v>4.7064868902563592</v>
      </c>
      <c r="J457" s="123">
        <v>5.3082466519460745</v>
      </c>
      <c r="K457" s="123">
        <v>5.4281790241562682</v>
      </c>
      <c r="L457" s="123">
        <v>5.7292416851332639</v>
      </c>
      <c r="M457" s="123">
        <v>5.3733659495406387</v>
      </c>
      <c r="N457" s="123">
        <v>4.8264465108987622</v>
      </c>
      <c r="O457" s="123">
        <v>5.4462402485384001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4.0007365948919897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5.9213917115567369</v>
      </c>
      <c r="D458" s="99">
        <v>0</v>
      </c>
      <c r="E458" s="99">
        <v>0</v>
      </c>
      <c r="F458" s="99">
        <v>0</v>
      </c>
      <c r="G458" s="99">
        <v>0</v>
      </c>
      <c r="H458" s="99">
        <v>5.0597312789169289</v>
      </c>
      <c r="I458" s="99">
        <v>4.6903727893063083</v>
      </c>
      <c r="J458" s="99">
        <v>5.3755318440775852</v>
      </c>
      <c r="K458" s="99">
        <v>5.7624762194646229</v>
      </c>
      <c r="L458" s="99">
        <v>5.4140368605877214</v>
      </c>
      <c r="M458" s="99">
        <v>5.0400763598563874</v>
      </c>
      <c r="N458" s="99">
        <v>5.039666105723513</v>
      </c>
      <c r="O458" s="99">
        <v>5.4599064677801694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3.9310421032694638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4.3750617140034693</v>
      </c>
      <c r="D459" s="110">
        <v>0</v>
      </c>
      <c r="E459" s="110">
        <v>0</v>
      </c>
      <c r="F459" s="110">
        <v>0</v>
      </c>
      <c r="G459" s="110">
        <v>0</v>
      </c>
      <c r="H459" s="110">
        <v>5.5263487148910801</v>
      </c>
      <c r="I459" s="110">
        <v>4.9627010953621893</v>
      </c>
      <c r="J459" s="110">
        <v>4.7026799227624787</v>
      </c>
      <c r="K459" s="110">
        <v>4.3417131394041135</v>
      </c>
      <c r="L459" s="110">
        <v>6.2545830593758351</v>
      </c>
      <c r="M459" s="110">
        <v>6.1066030468459926</v>
      </c>
      <c r="N459" s="110">
        <v>3.6994286525393658</v>
      </c>
      <c r="O459" s="110">
        <v>5.4104978289830044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4.1865885725520586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2.9775621337848461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3.2983417091647516</v>
      </c>
      <c r="I461" s="118">
        <f t="shared" si="239"/>
        <v>3.3330908792903644</v>
      </c>
      <c r="J461" s="118">
        <f t="shared" si="239"/>
        <v>3.4927037837793935</v>
      </c>
      <c r="K461" s="118">
        <f t="shared" si="239"/>
        <v>3.3815504010002506</v>
      </c>
      <c r="L461" s="118">
        <f t="shared" si="239"/>
        <v>3.1112196779817278</v>
      </c>
      <c r="M461" s="118">
        <f t="shared" si="239"/>
        <v>3.1984370265407698</v>
      </c>
      <c r="N461" s="118">
        <f t="shared" si="239"/>
        <v>3.6445850643553079</v>
      </c>
      <c r="O461" s="118">
        <f t="shared" si="239"/>
        <v>3.5812277547216795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3.2684912555162571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1.1155425872515334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1.675449940875499</v>
      </c>
      <c r="I462" s="123">
        <f t="shared" si="242"/>
        <v>1.6364066487109858</v>
      </c>
      <c r="J462" s="123">
        <f t="shared" si="242"/>
        <v>1.6344715956891569</v>
      </c>
      <c r="K462" s="123">
        <f t="shared" si="242"/>
        <v>1.69068177554155</v>
      </c>
      <c r="L462" s="123">
        <f t="shared" si="242"/>
        <v>1.8140510871082265</v>
      </c>
      <c r="M462" s="123">
        <f t="shared" si="242"/>
        <v>1.8707859328362066</v>
      </c>
      <c r="N462" s="123">
        <f t="shared" si="242"/>
        <v>2.0208134304285652</v>
      </c>
      <c r="O462" s="123">
        <f t="shared" si="242"/>
        <v>2.0678742011738671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2.201741050867891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1.1155425872515334</v>
      </c>
      <c r="D463" s="99">
        <v>0</v>
      </c>
      <c r="E463" s="99">
        <v>0</v>
      </c>
      <c r="F463" s="99">
        <v>0</v>
      </c>
      <c r="G463" s="99">
        <v>0</v>
      </c>
      <c r="H463" s="99">
        <v>1.675449940875499</v>
      </c>
      <c r="I463" s="99">
        <v>1.6364066487109858</v>
      </c>
      <c r="J463" s="99">
        <v>1.6344715956891569</v>
      </c>
      <c r="K463" s="99">
        <v>1.69068177554155</v>
      </c>
      <c r="L463" s="99">
        <v>1.8140510871082265</v>
      </c>
      <c r="M463" s="99">
        <v>1.8707859328362066</v>
      </c>
      <c r="N463" s="99">
        <v>2.0208134304285652</v>
      </c>
      <c r="O463" s="99">
        <v>2.0678742011738671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2.201741050867891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1.8620195465333125</v>
      </c>
      <c r="D476" s="123">
        <v>0</v>
      </c>
      <c r="E476" s="123">
        <v>0</v>
      </c>
      <c r="F476" s="123">
        <v>0</v>
      </c>
      <c r="G476" s="123">
        <v>0</v>
      </c>
      <c r="H476" s="123">
        <v>1.6228917682892525</v>
      </c>
      <c r="I476" s="123">
        <v>1.6966842305793788</v>
      </c>
      <c r="J476" s="123">
        <v>1.8582321880902366</v>
      </c>
      <c r="K476" s="123">
        <v>1.6908686254587004</v>
      </c>
      <c r="L476" s="123">
        <v>1.2971685908735011</v>
      </c>
      <c r="M476" s="123">
        <v>1.3276510937045629</v>
      </c>
      <c r="N476" s="123">
        <v>1.6237716339267427</v>
      </c>
      <c r="O476" s="123">
        <v>1.5133535535478124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1.0667502046483663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2.2917163649640768</v>
      </c>
      <c r="D477" s="99">
        <v>0</v>
      </c>
      <c r="E477" s="99">
        <v>0</v>
      </c>
      <c r="F477" s="99">
        <v>0</v>
      </c>
      <c r="G477" s="99">
        <v>0</v>
      </c>
      <c r="H477" s="99">
        <v>1.9474701219471031</v>
      </c>
      <c r="I477" s="99">
        <v>1.8033939306158175</v>
      </c>
      <c r="J477" s="99">
        <v>2.0647024312113738</v>
      </c>
      <c r="K477" s="99">
        <v>2.2111358948306084</v>
      </c>
      <c r="L477" s="99">
        <v>2.0754697453976019</v>
      </c>
      <c r="M477" s="99">
        <v>1.9311288635702735</v>
      </c>
      <c r="N477" s="99">
        <v>1.9309716727777479</v>
      </c>
      <c r="O477" s="99">
        <v>2.0919887357866815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1.466781531391504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0</v>
      </c>
      <c r="K79" s="52">
        <f>RES_hhdet_numvin!K64</f>
        <v>0</v>
      </c>
      <c r="L79" s="52">
        <f>RES_hhdet_numvin!L64</f>
        <v>0</v>
      </c>
      <c r="M79" s="52">
        <f>RES_hhdet_numvin!M64</f>
        <v>0</v>
      </c>
      <c r="N79" s="52">
        <f>RES_hhdet_numvin!N64</f>
        <v>0</v>
      </c>
      <c r="O79" s="52">
        <f>RES_hhdet_numvin!O64</f>
        <v>0</v>
      </c>
      <c r="P79" s="52">
        <f>RES_hhdet_numvin!P64</f>
        <v>0</v>
      </c>
      <c r="Q79" s="52">
        <f>RES_hhdet_numvin!Q64</f>
        <v>0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0</v>
      </c>
      <c r="S82" s="138">
        <f>RES_hhdet_numvin!S67</f>
        <v>0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0</v>
      </c>
      <c r="K84" s="138">
        <f>RES_hhdet_numvin!K69</f>
        <v>0</v>
      </c>
      <c r="L84" s="138">
        <f>RES_hhdet_numvin!L69</f>
        <v>0</v>
      </c>
      <c r="M84" s="138">
        <f>RES_hhdet_numvin!M69</f>
        <v>0</v>
      </c>
      <c r="N84" s="138">
        <f>RES_hhdet_numvin!N69</f>
        <v>0</v>
      </c>
      <c r="O84" s="138">
        <f>RES_hhdet_numvin!O69</f>
        <v>0</v>
      </c>
      <c r="P84" s="138">
        <f>RES_hhdet_numvin!P69</f>
        <v>0</v>
      </c>
      <c r="Q84" s="138">
        <f>RES_hhdet_numvin!Q69</f>
        <v>0</v>
      </c>
      <c r="R84" s="138">
        <f>RES_hhdet_numvin!R69</f>
        <v>0</v>
      </c>
      <c r="S84" s="138">
        <f>RES_hhdet_numvin!S69</f>
        <v>0</v>
      </c>
      <c r="T84" s="138">
        <f>RES_hhdet_numvin!T69</f>
        <v>0</v>
      </c>
      <c r="U84" s="138">
        <f>RES_hhdet_numvin!U69</f>
        <v>0</v>
      </c>
      <c r="V84" s="138">
        <f>RES_hhdet_numvin!V69</f>
        <v>0</v>
      </c>
      <c r="W84" s="138">
        <f>RES_hhdet_numvin!W69</f>
        <v>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0</v>
      </c>
      <c r="S93" s="138">
        <f>RES_hhdet_numvin!S78</f>
        <v>0</v>
      </c>
      <c r="T93" s="138">
        <f>RES_hhdet_numvin!T78</f>
        <v>0</v>
      </c>
      <c r="U93" s="138">
        <f>RES_hhdet_numvin!U78</f>
        <v>0</v>
      </c>
      <c r="V93" s="138">
        <f>RES_hhdet_numvin!V78</f>
        <v>0</v>
      </c>
      <c r="W93" s="138">
        <f>RES_hhdet_numvin!W78</f>
        <v>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1628</v>
      </c>
    </row>
    <row r="100" spans="1:105" ht="12" customHeight="1" x14ac:dyDescent="0.25">
      <c r="A100" s="97" t="s">
        <v>217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1629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1631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1632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1633</v>
      </c>
    </row>
    <row r="105" spans="1:105" ht="12" customHeight="1" x14ac:dyDescent="0.25">
      <c r="A105" s="97" t="s">
        <v>134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1642</v>
      </c>
    </row>
    <row r="114" spans="1:105" ht="12" customHeight="1" x14ac:dyDescent="0.25">
      <c r="A114" s="97" t="s">
        <v>175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1643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1796</v>
      </c>
    </row>
    <row r="119" spans="1:105" ht="12" customHeight="1" x14ac:dyDescent="0.25">
      <c r="A119" s="97" t="s">
        <v>217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1797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1799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1800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1801</v>
      </c>
    </row>
    <row r="124" spans="1:105" ht="12" customHeight="1" x14ac:dyDescent="0.25">
      <c r="A124" s="97" t="s">
        <v>134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1810</v>
      </c>
    </row>
    <row r="133" spans="1:105" ht="12" customHeight="1" x14ac:dyDescent="0.25">
      <c r="A133" s="97" t="s">
        <v>175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1811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1963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1964</v>
      </c>
    </row>
    <row r="138" spans="1:105" ht="12" customHeight="1" x14ac:dyDescent="0.25">
      <c r="A138" s="97" t="s">
        <v>217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1965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1966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1967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1968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1969</v>
      </c>
    </row>
    <row r="143" spans="1:105" ht="12" customHeight="1" x14ac:dyDescent="0.25">
      <c r="A143" s="97" t="s">
        <v>134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1978</v>
      </c>
    </row>
    <row r="152" spans="1:105" ht="12" customHeight="1" x14ac:dyDescent="0.25">
      <c r="A152" s="97" t="s">
        <v>175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1979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2132</v>
      </c>
    </row>
    <row r="157" spans="1:105" ht="12" customHeight="1" x14ac:dyDescent="0.25">
      <c r="A157" s="97" t="s">
        <v>217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2137</v>
      </c>
    </row>
    <row r="162" spans="1:105" ht="12" customHeight="1" x14ac:dyDescent="0.25">
      <c r="A162" s="97" t="s">
        <v>134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2146</v>
      </c>
    </row>
    <row r="171" spans="1:105" ht="12" customHeight="1" x14ac:dyDescent="0.25">
      <c r="A171" s="97" t="s">
        <v>175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2300</v>
      </c>
    </row>
    <row r="176" spans="1:105" ht="12" customHeight="1" x14ac:dyDescent="0.25">
      <c r="A176" s="97" t="s">
        <v>217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2301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</v>
      </c>
      <c r="C179" s="98">
        <f>RES_hhdet_fech!C67</f>
        <v>0</v>
      </c>
      <c r="D179" s="98">
        <f>RES_hhdet_fech!D67</f>
        <v>0</v>
      </c>
      <c r="E179" s="98">
        <f>RES_hhdet_fech!E67</f>
        <v>0</v>
      </c>
      <c r="F179" s="98">
        <f>RES_hhdet_fech!F67</f>
        <v>0</v>
      </c>
      <c r="G179" s="98">
        <f>RES_hhdet_fech!G67</f>
        <v>0</v>
      </c>
      <c r="H179" s="98">
        <f>RES_hhdet_fech!H67</f>
        <v>0</v>
      </c>
      <c r="I179" s="98">
        <f>RES_hhdet_fech!I67</f>
        <v>0</v>
      </c>
      <c r="J179" s="98">
        <f>RES_hhdet_fech!J67</f>
        <v>0</v>
      </c>
      <c r="K179" s="98">
        <f>RES_hhdet_fech!K67</f>
        <v>0</v>
      </c>
      <c r="L179" s="98">
        <f>RES_hhdet_fech!L67</f>
        <v>0</v>
      </c>
      <c r="M179" s="98">
        <f>RES_hhdet_fech!M67</f>
        <v>0</v>
      </c>
      <c r="N179" s="98">
        <f>RES_hhdet_fech!N67</f>
        <v>0</v>
      </c>
      <c r="O179" s="98">
        <f>RES_hhdet_fech!O67</f>
        <v>0</v>
      </c>
      <c r="P179" s="98">
        <f>RES_hhdet_fech!P67</f>
        <v>0</v>
      </c>
      <c r="Q179" s="98">
        <f>RES_hhdet_fech!Q67</f>
        <v>0</v>
      </c>
      <c r="R179" s="98">
        <f>RES_hhdet_fech!R67</f>
        <v>0</v>
      </c>
      <c r="S179" s="98">
        <f>RES_hhdet_fech!S67</f>
        <v>0</v>
      </c>
      <c r="T179" s="98">
        <f>RES_hhdet_fech!T67</f>
        <v>0</v>
      </c>
      <c r="U179" s="98">
        <f>RES_hhdet_fech!U67</f>
        <v>0</v>
      </c>
      <c r="V179" s="98">
        <f>RES_hhdet_fech!V67</f>
        <v>0</v>
      </c>
      <c r="W179" s="98">
        <f>RES_hhdet_fech!W67</f>
        <v>0</v>
      </c>
      <c r="DA179" s="63" t="s">
        <v>2304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2305</v>
      </c>
    </row>
    <row r="181" spans="1:105" ht="12" customHeight="1" x14ac:dyDescent="0.25">
      <c r="A181" s="97" t="s">
        <v>134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2314</v>
      </c>
    </row>
    <row r="190" spans="1:105" ht="12" customHeight="1" x14ac:dyDescent="0.25">
      <c r="A190" s="97" t="s">
        <v>175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2315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2468</v>
      </c>
    </row>
    <row r="195" spans="1:105" ht="12" customHeight="1" x14ac:dyDescent="0.25">
      <c r="A195" s="97" t="s">
        <v>217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2469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</v>
      </c>
      <c r="C198" s="98">
        <f>RES_hhdet_tesh!C67</f>
        <v>0</v>
      </c>
      <c r="D198" s="98">
        <f>RES_hhdet_tesh!D67</f>
        <v>0</v>
      </c>
      <c r="E198" s="98">
        <f>RES_hhdet_tesh!E67</f>
        <v>0</v>
      </c>
      <c r="F198" s="98">
        <f>RES_hhdet_tesh!F67</f>
        <v>0</v>
      </c>
      <c r="G198" s="98">
        <f>RES_hhdet_tesh!G67</f>
        <v>0</v>
      </c>
      <c r="H198" s="98">
        <f>RES_hhdet_tesh!H67</f>
        <v>0</v>
      </c>
      <c r="I198" s="98">
        <f>RES_hhdet_tesh!I67</f>
        <v>0</v>
      </c>
      <c r="J198" s="98">
        <f>RES_hhdet_tesh!J67</f>
        <v>0</v>
      </c>
      <c r="K198" s="98">
        <f>RES_hhdet_tesh!K67</f>
        <v>0</v>
      </c>
      <c r="L198" s="98">
        <f>RES_hhdet_tesh!L67</f>
        <v>0</v>
      </c>
      <c r="M198" s="98">
        <f>RES_hhdet_tesh!M67</f>
        <v>0</v>
      </c>
      <c r="N198" s="98">
        <f>RES_hhdet_tesh!N67</f>
        <v>0</v>
      </c>
      <c r="O198" s="98">
        <f>RES_hhdet_tesh!O67</f>
        <v>0</v>
      </c>
      <c r="P198" s="98">
        <f>RES_hhdet_tesh!P67</f>
        <v>0</v>
      </c>
      <c r="Q198" s="98">
        <f>RES_hhdet_tesh!Q67</f>
        <v>0</v>
      </c>
      <c r="R198" s="98">
        <f>RES_hhdet_tesh!R67</f>
        <v>0</v>
      </c>
      <c r="S198" s="98">
        <f>RES_hhdet_tesh!S67</f>
        <v>0</v>
      </c>
      <c r="T198" s="98">
        <f>RES_hhdet_tesh!T67</f>
        <v>0</v>
      </c>
      <c r="U198" s="98">
        <f>RES_hhdet_tesh!U67</f>
        <v>0</v>
      </c>
      <c r="V198" s="98">
        <f>RES_hhdet_tesh!V67</f>
        <v>0</v>
      </c>
      <c r="W198" s="98">
        <f>RES_hhdet_tesh!W67</f>
        <v>0</v>
      </c>
      <c r="DA198" s="63" t="s">
        <v>2472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2473</v>
      </c>
    </row>
    <row r="200" spans="1:105" ht="12" customHeight="1" x14ac:dyDescent="0.25">
      <c r="A200" s="97" t="s">
        <v>134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2482</v>
      </c>
    </row>
    <row r="209" spans="1:105" ht="12" customHeight="1" x14ac:dyDescent="0.25">
      <c r="A209" s="97" t="s">
        <v>175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2483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2636</v>
      </c>
    </row>
    <row r="214" spans="1:105" ht="12" customHeight="1" x14ac:dyDescent="0.25">
      <c r="A214" s="97" t="s">
        <v>217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2641</v>
      </c>
    </row>
    <row r="219" spans="1:105" ht="12" customHeight="1" x14ac:dyDescent="0.25">
      <c r="A219" s="97" t="s">
        <v>134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2650</v>
      </c>
    </row>
    <row r="228" spans="1:105" ht="12" customHeight="1" x14ac:dyDescent="0.25">
      <c r="A228" s="97" t="s">
        <v>175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2804</v>
      </c>
    </row>
    <row r="233" spans="1:105" ht="12" customHeight="1" x14ac:dyDescent="0.25">
      <c r="A233" s="97" t="s">
        <v>217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2805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</v>
      </c>
      <c r="C236" s="99">
        <f>RES_hhdet_fecs!C67</f>
        <v>0</v>
      </c>
      <c r="D236" s="99">
        <f>RES_hhdet_fecs!D67</f>
        <v>0</v>
      </c>
      <c r="E236" s="99">
        <f>RES_hhdet_fecs!E67</f>
        <v>0</v>
      </c>
      <c r="F236" s="99">
        <f>RES_hhdet_fecs!F67</f>
        <v>0</v>
      </c>
      <c r="G236" s="99">
        <f>RES_hhdet_fecs!G67</f>
        <v>0</v>
      </c>
      <c r="H236" s="99">
        <f>RES_hhdet_fecs!H67</f>
        <v>0</v>
      </c>
      <c r="I236" s="99">
        <f>RES_hhdet_fecs!I67</f>
        <v>0</v>
      </c>
      <c r="J236" s="99">
        <f>RES_hhdet_fecs!J67</f>
        <v>0</v>
      </c>
      <c r="K236" s="99">
        <f>RES_hhdet_fecs!K67</f>
        <v>0</v>
      </c>
      <c r="L236" s="99">
        <f>RES_hhdet_fecs!L67</f>
        <v>0</v>
      </c>
      <c r="M236" s="99">
        <f>RES_hhdet_fecs!M67</f>
        <v>0</v>
      </c>
      <c r="N236" s="99">
        <f>RES_hhdet_fecs!N67</f>
        <v>0</v>
      </c>
      <c r="O236" s="99">
        <f>RES_hhdet_fecs!O67</f>
        <v>0</v>
      </c>
      <c r="P236" s="99">
        <f>RES_hhdet_fecs!P67</f>
        <v>0</v>
      </c>
      <c r="Q236" s="99">
        <f>RES_hhdet_fecs!Q67</f>
        <v>0</v>
      </c>
      <c r="R236" s="99">
        <f>RES_hhdet_fecs!R67</f>
        <v>0</v>
      </c>
      <c r="S236" s="99">
        <f>RES_hhdet_fecs!S67</f>
        <v>0</v>
      </c>
      <c r="T236" s="99">
        <f>RES_hhdet_fecs!T67</f>
        <v>0</v>
      </c>
      <c r="U236" s="99">
        <f>RES_hhdet_fecs!U67</f>
        <v>0</v>
      </c>
      <c r="V236" s="99">
        <f>RES_hhdet_fecs!V67</f>
        <v>0</v>
      </c>
      <c r="W236" s="99">
        <f>RES_hhdet_fecs!W67</f>
        <v>0</v>
      </c>
      <c r="DA236" s="63" t="s">
        <v>2808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2809</v>
      </c>
    </row>
    <row r="238" spans="1:105" ht="12" customHeight="1" x14ac:dyDescent="0.25">
      <c r="A238" s="97" t="s">
        <v>134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2818</v>
      </c>
    </row>
    <row r="247" spans="1:105" ht="12" customHeight="1" x14ac:dyDescent="0.25">
      <c r="A247" s="97" t="s">
        <v>175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2819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2972</v>
      </c>
    </row>
    <row r="252" spans="1:105" ht="12" customHeight="1" x14ac:dyDescent="0.25">
      <c r="A252" s="97" t="s">
        <v>217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2973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</v>
      </c>
      <c r="C255" s="99">
        <f>RES_hhdet_tess!C67</f>
        <v>0</v>
      </c>
      <c r="D255" s="99">
        <f>RES_hhdet_tess!D67</f>
        <v>0</v>
      </c>
      <c r="E255" s="99">
        <f>RES_hhdet_tess!E67</f>
        <v>0</v>
      </c>
      <c r="F255" s="99">
        <f>RES_hhdet_tess!F67</f>
        <v>0</v>
      </c>
      <c r="G255" s="99">
        <f>RES_hhdet_tess!G67</f>
        <v>0</v>
      </c>
      <c r="H255" s="99">
        <f>RES_hhdet_tess!H67</f>
        <v>0</v>
      </c>
      <c r="I255" s="99">
        <f>RES_hhdet_tess!I67</f>
        <v>0</v>
      </c>
      <c r="J255" s="99">
        <f>RES_hhdet_tess!J67</f>
        <v>0</v>
      </c>
      <c r="K255" s="99">
        <f>RES_hhdet_tess!K67</f>
        <v>0</v>
      </c>
      <c r="L255" s="99">
        <f>RES_hhdet_tess!L67</f>
        <v>0</v>
      </c>
      <c r="M255" s="99">
        <f>RES_hhdet_tess!M67</f>
        <v>0</v>
      </c>
      <c r="N255" s="99">
        <f>RES_hhdet_tess!N67</f>
        <v>0</v>
      </c>
      <c r="O255" s="99">
        <f>RES_hhdet_tess!O67</f>
        <v>0</v>
      </c>
      <c r="P255" s="99">
        <f>RES_hhdet_tess!P67</f>
        <v>0</v>
      </c>
      <c r="Q255" s="99">
        <f>RES_hhdet_tess!Q67</f>
        <v>0</v>
      </c>
      <c r="R255" s="99">
        <f>RES_hhdet_tess!R67</f>
        <v>0</v>
      </c>
      <c r="S255" s="99">
        <f>RES_hhdet_tess!S67</f>
        <v>0</v>
      </c>
      <c r="T255" s="99">
        <f>RES_hhdet_tess!T67</f>
        <v>0</v>
      </c>
      <c r="U255" s="99">
        <f>RES_hhdet_tess!U67</f>
        <v>0</v>
      </c>
      <c r="V255" s="99">
        <f>RES_hhdet_tess!V67</f>
        <v>0</v>
      </c>
      <c r="W255" s="99">
        <f>RES_hhdet_tess!W67</f>
        <v>0</v>
      </c>
      <c r="DA255" s="63" t="s">
        <v>2976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2977</v>
      </c>
    </row>
    <row r="257" spans="1:105" ht="12" customHeight="1" x14ac:dyDescent="0.25">
      <c r="A257" s="97" t="s">
        <v>134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2986</v>
      </c>
    </row>
    <row r="266" spans="1:105" ht="12" customHeight="1" x14ac:dyDescent="0.25">
      <c r="A266" s="97" t="s">
        <v>175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2987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3140</v>
      </c>
    </row>
    <row r="271" spans="1:105" ht="12" customHeight="1" x14ac:dyDescent="0.25">
      <c r="A271" s="97" t="s">
        <v>217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3145</v>
      </c>
    </row>
    <row r="276" spans="1:105" ht="12" customHeight="1" x14ac:dyDescent="0.25">
      <c r="A276" s="97" t="s">
        <v>134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3154</v>
      </c>
    </row>
    <row r="285" spans="1:105" ht="12" customHeight="1" x14ac:dyDescent="0.25">
      <c r="A285" s="97" t="s">
        <v>175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</v>
      </c>
      <c r="I371" s="98">
        <f>RES_hhdet_in_fech!I67</f>
        <v>0</v>
      </c>
      <c r="J371" s="98">
        <f>RES_hhdet_in_fech!J67</f>
        <v>0</v>
      </c>
      <c r="K371" s="98">
        <f>RES_hhdet_in_fech!K67</f>
        <v>0</v>
      </c>
      <c r="L371" s="98">
        <f>RES_hhdet_in_fech!L67</f>
        <v>0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0</v>
      </c>
      <c r="Q371" s="98">
        <f>RES_hhdet_in_fech!Q67</f>
        <v>0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0</v>
      </c>
      <c r="I390" s="98">
        <f>RES_hhdet_in_tesh!I67</f>
        <v>0</v>
      </c>
      <c r="J390" s="98">
        <f>RES_hhdet_in_tesh!J67</f>
        <v>0</v>
      </c>
      <c r="K390" s="98">
        <f>RES_hhdet_in_tesh!K67</f>
        <v>0</v>
      </c>
      <c r="L390" s="98">
        <f>RES_hhdet_in_tesh!L67</f>
        <v>0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0</v>
      </c>
      <c r="Q390" s="98">
        <f>RES_hhdet_in_tesh!Q67</f>
        <v>0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0</v>
      </c>
      <c r="I428" s="99">
        <f>RES_hhdet_in_fecs!I67</f>
        <v>0</v>
      </c>
      <c r="J428" s="99">
        <f>RES_hhdet_in_fecs!J67</f>
        <v>0</v>
      </c>
      <c r="K428" s="99">
        <f>RES_hhdet_in_fecs!K67</f>
        <v>0</v>
      </c>
      <c r="L428" s="99">
        <f>RES_hhdet_in_fecs!L67</f>
        <v>0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0</v>
      </c>
      <c r="Q428" s="99">
        <f>RES_hhdet_in_fecs!Q67</f>
        <v>0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0</v>
      </c>
      <c r="I447" s="99">
        <f>RES_hhdet_in_tess!I67</f>
        <v>0</v>
      </c>
      <c r="J447" s="99">
        <f>RES_hhdet_in_tess!J67</f>
        <v>0</v>
      </c>
      <c r="K447" s="99">
        <f>RES_hhdet_in_tess!K67</f>
        <v>0</v>
      </c>
      <c r="L447" s="99">
        <f>RES_hhdet_in_tess!L67</f>
        <v>0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0</v>
      </c>
      <c r="Q447" s="99">
        <f>RES_hhdet_in_tess!Q67</f>
        <v>0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9441</v>
      </c>
      <c r="M5" s="120">
        <v>12283</v>
      </c>
      <c r="N5" s="120">
        <v>14228</v>
      </c>
      <c r="O5" s="120">
        <v>14319</v>
      </c>
      <c r="P5" s="120">
        <v>15238</v>
      </c>
      <c r="Q5" s="120">
        <v>14744</v>
      </c>
      <c r="R5" s="120">
        <v>14993</v>
      </c>
      <c r="S5" s="120">
        <v>14387</v>
      </c>
      <c r="T5" s="120">
        <v>14572</v>
      </c>
      <c r="U5" s="120">
        <v>14381</v>
      </c>
      <c r="V5" s="120">
        <v>13398</v>
      </c>
      <c r="W5" s="120">
        <v>12483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9441</v>
      </c>
      <c r="M7" s="52">
        <v>12283</v>
      </c>
      <c r="N7" s="52">
        <v>14228</v>
      </c>
      <c r="O7" s="52">
        <v>14319</v>
      </c>
      <c r="P7" s="52">
        <v>15238</v>
      </c>
      <c r="Q7" s="52">
        <v>14744</v>
      </c>
      <c r="R7" s="52">
        <v>14993</v>
      </c>
      <c r="S7" s="52">
        <v>14387</v>
      </c>
      <c r="T7" s="52">
        <v>14572</v>
      </c>
      <c r="U7" s="52">
        <v>14381</v>
      </c>
      <c r="V7" s="52">
        <v>13398</v>
      </c>
      <c r="W7" s="52">
        <v>12483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509</v>
      </c>
      <c r="M9" s="52">
        <v>3691</v>
      </c>
      <c r="N9" s="52">
        <v>4681</v>
      </c>
      <c r="O9" s="52">
        <v>5324</v>
      </c>
      <c r="P9" s="52">
        <v>5287</v>
      </c>
      <c r="Q9" s="52">
        <v>5140</v>
      </c>
      <c r="R9" s="52">
        <v>4709</v>
      </c>
      <c r="S9" s="52">
        <v>3971</v>
      </c>
      <c r="T9" s="52">
        <v>2867</v>
      </c>
      <c r="U9" s="52">
        <v>1559</v>
      </c>
      <c r="V9" s="52">
        <v>1176</v>
      </c>
      <c r="W9" s="52">
        <v>1203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275</v>
      </c>
      <c r="M15" s="52">
        <v>2077</v>
      </c>
      <c r="N15" s="52">
        <v>2810</v>
      </c>
      <c r="O15" s="52">
        <v>3782</v>
      </c>
      <c r="P15" s="52">
        <v>4590</v>
      </c>
      <c r="Q15" s="52">
        <v>4984</v>
      </c>
      <c r="R15" s="52">
        <v>5884</v>
      </c>
      <c r="S15" s="52">
        <v>6639</v>
      </c>
      <c r="T15" s="52">
        <v>8603</v>
      </c>
      <c r="U15" s="52">
        <v>8939</v>
      </c>
      <c r="V15" s="52">
        <v>8547</v>
      </c>
      <c r="W15" s="52">
        <v>8050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9166</v>
      </c>
      <c r="M16" s="52">
        <v>10206</v>
      </c>
      <c r="N16" s="52">
        <v>11418</v>
      </c>
      <c r="O16" s="52">
        <v>10537</v>
      </c>
      <c r="P16" s="52">
        <v>10648</v>
      </c>
      <c r="Q16" s="52">
        <v>9760</v>
      </c>
      <c r="R16" s="52">
        <v>9109</v>
      </c>
      <c r="S16" s="52">
        <v>7748</v>
      </c>
      <c r="T16" s="52">
        <v>5969</v>
      </c>
      <c r="U16" s="52">
        <v>5442</v>
      </c>
      <c r="V16" s="52">
        <v>4851</v>
      </c>
      <c r="W16" s="52">
        <v>4433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5828</v>
      </c>
      <c r="M19" s="52">
        <v>7797</v>
      </c>
      <c r="N19" s="52">
        <v>9474</v>
      </c>
      <c r="O19" s="52">
        <v>9571</v>
      </c>
      <c r="P19" s="52">
        <v>10156</v>
      </c>
      <c r="Q19" s="52">
        <v>9914</v>
      </c>
      <c r="R19" s="52">
        <v>10418</v>
      </c>
      <c r="S19" s="52">
        <v>10665</v>
      </c>
      <c r="T19" s="52">
        <v>11276</v>
      </c>
      <c r="U19" s="52">
        <v>11136</v>
      </c>
      <c r="V19" s="52">
        <v>10339</v>
      </c>
      <c r="W19" s="52">
        <v>9684</v>
      </c>
      <c r="DA19" s="63" t="s">
        <v>1101</v>
      </c>
    </row>
    <row r="20" spans="1:105" ht="12" customHeight="1" x14ac:dyDescent="0.25">
      <c r="A20" s="109" t="s">
        <v>120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3613</v>
      </c>
      <c r="M20" s="36">
        <v>4486</v>
      </c>
      <c r="N20" s="36">
        <v>4754</v>
      </c>
      <c r="O20" s="36">
        <v>4748</v>
      </c>
      <c r="P20" s="36">
        <v>5082</v>
      </c>
      <c r="Q20" s="36">
        <v>4830</v>
      </c>
      <c r="R20" s="36">
        <v>4575</v>
      </c>
      <c r="S20" s="36">
        <v>3722</v>
      </c>
      <c r="T20" s="36">
        <v>3296</v>
      </c>
      <c r="U20" s="36">
        <v>3245</v>
      </c>
      <c r="V20" s="36">
        <v>3059</v>
      </c>
      <c r="W20" s="36">
        <v>2799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2</v>
      </c>
      <c r="N24" s="52">
        <v>15</v>
      </c>
      <c r="O24" s="52">
        <v>49</v>
      </c>
      <c r="P24" s="52">
        <v>100</v>
      </c>
      <c r="Q24" s="52">
        <v>494</v>
      </c>
      <c r="R24" s="52">
        <v>14</v>
      </c>
      <c r="S24" s="52">
        <v>606</v>
      </c>
      <c r="T24" s="52">
        <v>285</v>
      </c>
      <c r="U24" s="52">
        <v>683</v>
      </c>
      <c r="V24" s="52">
        <v>983</v>
      </c>
      <c r="W24" s="52">
        <v>994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1</v>
      </c>
      <c r="N26" s="52">
        <v>13</v>
      </c>
      <c r="O26" s="52">
        <v>65</v>
      </c>
      <c r="P26" s="52">
        <v>168</v>
      </c>
      <c r="Q26" s="52">
        <v>335</v>
      </c>
      <c r="R26" s="52">
        <v>568</v>
      </c>
      <c r="S26" s="52">
        <v>870</v>
      </c>
      <c r="T26" s="52">
        <v>1239</v>
      </c>
      <c r="U26" s="52">
        <v>1465</v>
      </c>
      <c r="V26" s="52">
        <v>571</v>
      </c>
      <c r="W26" s="52">
        <v>332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7</v>
      </c>
      <c r="O32" s="52">
        <v>33</v>
      </c>
      <c r="P32" s="52">
        <v>98</v>
      </c>
      <c r="Q32" s="52">
        <v>226</v>
      </c>
      <c r="R32" s="52">
        <v>350</v>
      </c>
      <c r="S32" s="52">
        <v>593</v>
      </c>
      <c r="T32" s="52">
        <v>886</v>
      </c>
      <c r="U32" s="52">
        <v>1272</v>
      </c>
      <c r="V32" s="52">
        <v>1035</v>
      </c>
      <c r="W32" s="52">
        <v>908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17</v>
      </c>
      <c r="N33" s="52">
        <v>128</v>
      </c>
      <c r="O33" s="52">
        <v>892</v>
      </c>
      <c r="P33" s="52">
        <v>241</v>
      </c>
      <c r="Q33" s="52">
        <v>1177</v>
      </c>
      <c r="R33" s="52">
        <v>1839</v>
      </c>
      <c r="S33" s="52">
        <v>2640</v>
      </c>
      <c r="T33" s="52">
        <v>3574</v>
      </c>
      <c r="U33" s="52">
        <v>879</v>
      </c>
      <c r="V33" s="52">
        <v>756</v>
      </c>
      <c r="W33" s="52">
        <v>420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10</v>
      </c>
      <c r="N36" s="52">
        <v>83</v>
      </c>
      <c r="O36" s="52">
        <v>247</v>
      </c>
      <c r="P36" s="52">
        <v>519</v>
      </c>
      <c r="Q36" s="52">
        <v>924</v>
      </c>
      <c r="R36" s="52">
        <v>1410</v>
      </c>
      <c r="S36" s="52">
        <v>2077</v>
      </c>
      <c r="T36" s="52">
        <v>2902</v>
      </c>
      <c r="U36" s="52">
        <v>1591</v>
      </c>
      <c r="V36" s="52">
        <v>1394</v>
      </c>
      <c r="W36" s="52">
        <v>970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7</v>
      </c>
      <c r="N37" s="36">
        <v>51</v>
      </c>
      <c r="O37" s="36">
        <v>144</v>
      </c>
      <c r="P37" s="36">
        <v>298</v>
      </c>
      <c r="Q37" s="36">
        <v>515</v>
      </c>
      <c r="R37" s="36">
        <v>777</v>
      </c>
      <c r="S37" s="36">
        <v>1123</v>
      </c>
      <c r="T37" s="36">
        <v>1548</v>
      </c>
      <c r="U37" s="36">
        <v>545</v>
      </c>
      <c r="V37" s="36">
        <v>395</v>
      </c>
      <c r="W37" s="36">
        <v>349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9441</v>
      </c>
      <c r="M41" s="52">
        <v>2844</v>
      </c>
      <c r="N41" s="52">
        <v>1960</v>
      </c>
      <c r="O41" s="52">
        <v>140</v>
      </c>
      <c r="P41" s="52">
        <v>1019</v>
      </c>
      <c r="Q41" s="52">
        <v>0</v>
      </c>
      <c r="R41" s="52">
        <v>263</v>
      </c>
      <c r="S41" s="52">
        <v>0</v>
      </c>
      <c r="T41" s="52">
        <v>470</v>
      </c>
      <c r="U41" s="52">
        <v>492</v>
      </c>
      <c r="V41" s="52">
        <v>0</v>
      </c>
      <c r="W41" s="52">
        <v>79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509</v>
      </c>
      <c r="M43" s="52">
        <v>3183</v>
      </c>
      <c r="N43" s="52">
        <v>1003</v>
      </c>
      <c r="O43" s="52">
        <v>708</v>
      </c>
      <c r="P43" s="52">
        <v>131</v>
      </c>
      <c r="Q43" s="52">
        <v>188</v>
      </c>
      <c r="R43" s="52">
        <v>137</v>
      </c>
      <c r="S43" s="52">
        <v>132</v>
      </c>
      <c r="T43" s="52">
        <v>135</v>
      </c>
      <c r="U43" s="52">
        <v>157</v>
      </c>
      <c r="V43" s="52">
        <v>188</v>
      </c>
      <c r="W43" s="52">
        <v>359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275</v>
      </c>
      <c r="M49" s="52">
        <v>1802</v>
      </c>
      <c r="N49" s="52">
        <v>740</v>
      </c>
      <c r="O49" s="52">
        <v>1005</v>
      </c>
      <c r="P49" s="52">
        <v>906</v>
      </c>
      <c r="Q49" s="52">
        <v>620</v>
      </c>
      <c r="R49" s="52">
        <v>1250</v>
      </c>
      <c r="S49" s="52">
        <v>1348</v>
      </c>
      <c r="T49" s="52">
        <v>2850</v>
      </c>
      <c r="U49" s="52">
        <v>1608</v>
      </c>
      <c r="V49" s="52">
        <v>643</v>
      </c>
      <c r="W49" s="52">
        <v>411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9166</v>
      </c>
      <c r="M50" s="52">
        <v>1057</v>
      </c>
      <c r="N50" s="52">
        <v>1340</v>
      </c>
      <c r="O50" s="52">
        <v>11</v>
      </c>
      <c r="P50" s="52">
        <v>352</v>
      </c>
      <c r="Q50" s="52">
        <v>289</v>
      </c>
      <c r="R50" s="52">
        <v>1188</v>
      </c>
      <c r="S50" s="52">
        <v>1279</v>
      </c>
      <c r="T50" s="52">
        <v>1795</v>
      </c>
      <c r="U50" s="52">
        <v>352</v>
      </c>
      <c r="V50" s="52">
        <v>165</v>
      </c>
      <c r="W50" s="52">
        <v>2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5828</v>
      </c>
      <c r="M53" s="52">
        <v>1979</v>
      </c>
      <c r="N53" s="52">
        <v>1760</v>
      </c>
      <c r="O53" s="52">
        <v>344</v>
      </c>
      <c r="P53" s="52">
        <v>1104</v>
      </c>
      <c r="Q53" s="52">
        <v>682</v>
      </c>
      <c r="R53" s="52">
        <v>1914</v>
      </c>
      <c r="S53" s="52">
        <v>2324</v>
      </c>
      <c r="T53" s="52">
        <v>3513</v>
      </c>
      <c r="U53" s="52">
        <v>1451</v>
      </c>
      <c r="V53" s="52">
        <v>597</v>
      </c>
      <c r="W53" s="52">
        <v>315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3613</v>
      </c>
      <c r="M54" s="36">
        <v>880</v>
      </c>
      <c r="N54" s="36">
        <v>319</v>
      </c>
      <c r="O54" s="36">
        <v>138</v>
      </c>
      <c r="P54" s="36">
        <v>632</v>
      </c>
      <c r="Q54" s="36">
        <v>263</v>
      </c>
      <c r="R54" s="36">
        <v>522</v>
      </c>
      <c r="S54" s="36">
        <v>270</v>
      </c>
      <c r="T54" s="36">
        <v>1122</v>
      </c>
      <c r="U54" s="36">
        <v>494</v>
      </c>
      <c r="V54" s="36">
        <v>209</v>
      </c>
      <c r="W54" s="36">
        <v>89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3551</v>
      </c>
      <c r="M58" s="52">
        <v>935</v>
      </c>
      <c r="N58" s="52">
        <v>661</v>
      </c>
      <c r="O58" s="52">
        <v>60</v>
      </c>
      <c r="P58" s="52">
        <v>759</v>
      </c>
      <c r="Q58" s="52">
        <v>0</v>
      </c>
      <c r="R58" s="52">
        <v>125</v>
      </c>
      <c r="S58" s="52">
        <v>0</v>
      </c>
      <c r="T58" s="52">
        <v>197</v>
      </c>
      <c r="U58" s="52">
        <v>289</v>
      </c>
      <c r="V58" s="52">
        <v>0</v>
      </c>
      <c r="W58" s="52">
        <v>33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430</v>
      </c>
      <c r="M60" s="52">
        <v>56</v>
      </c>
      <c r="N60" s="52">
        <v>43</v>
      </c>
      <c r="O60" s="52">
        <v>3</v>
      </c>
      <c r="P60" s="52">
        <v>16</v>
      </c>
      <c r="Q60" s="52">
        <v>0</v>
      </c>
      <c r="R60" s="52">
        <v>4</v>
      </c>
      <c r="S60" s="52">
        <v>0</v>
      </c>
      <c r="T60" s="52">
        <v>10</v>
      </c>
      <c r="U60" s="52">
        <v>16</v>
      </c>
      <c r="V60" s="52">
        <v>0</v>
      </c>
      <c r="W60" s="52">
        <v>11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103</v>
      </c>
      <c r="M66" s="52">
        <v>589</v>
      </c>
      <c r="N66" s="52">
        <v>236</v>
      </c>
      <c r="O66" s="52">
        <v>59</v>
      </c>
      <c r="P66" s="52">
        <v>547</v>
      </c>
      <c r="Q66" s="52">
        <v>0</v>
      </c>
      <c r="R66" s="52">
        <v>64</v>
      </c>
      <c r="S66" s="52">
        <v>0</v>
      </c>
      <c r="T66" s="52">
        <v>121</v>
      </c>
      <c r="U66" s="52">
        <v>237</v>
      </c>
      <c r="V66" s="52">
        <v>0</v>
      </c>
      <c r="W66" s="52">
        <v>33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3448</v>
      </c>
      <c r="M67" s="52">
        <v>346</v>
      </c>
      <c r="N67" s="52">
        <v>425</v>
      </c>
      <c r="O67" s="52">
        <v>1</v>
      </c>
      <c r="P67" s="52">
        <v>212</v>
      </c>
      <c r="Q67" s="52">
        <v>0</v>
      </c>
      <c r="R67" s="52">
        <v>61</v>
      </c>
      <c r="S67" s="52">
        <v>0</v>
      </c>
      <c r="T67" s="52">
        <v>76</v>
      </c>
      <c r="U67" s="52">
        <v>52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2192</v>
      </c>
      <c r="M70" s="52">
        <v>647</v>
      </c>
      <c r="N70" s="52">
        <v>559</v>
      </c>
      <c r="O70" s="52">
        <v>43</v>
      </c>
      <c r="P70" s="52">
        <v>483</v>
      </c>
      <c r="Q70" s="52">
        <v>0</v>
      </c>
      <c r="R70" s="52">
        <v>98</v>
      </c>
      <c r="S70" s="52">
        <v>0</v>
      </c>
      <c r="T70" s="52">
        <v>149</v>
      </c>
      <c r="U70" s="52">
        <v>217</v>
      </c>
      <c r="V70" s="52">
        <v>0</v>
      </c>
      <c r="W70" s="52">
        <v>25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1359</v>
      </c>
      <c r="M71" s="36">
        <v>288</v>
      </c>
      <c r="N71" s="36">
        <v>102</v>
      </c>
      <c r="O71" s="36">
        <v>17</v>
      </c>
      <c r="P71" s="36">
        <v>276</v>
      </c>
      <c r="Q71" s="36">
        <v>0</v>
      </c>
      <c r="R71" s="36">
        <v>27</v>
      </c>
      <c r="S71" s="36">
        <v>0</v>
      </c>
      <c r="T71" s="36">
        <v>48</v>
      </c>
      <c r="U71" s="36">
        <v>72</v>
      </c>
      <c r="V71" s="36">
        <v>0</v>
      </c>
      <c r="W71" s="36">
        <v>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5890</v>
      </c>
      <c r="M75" s="52">
        <v>1909</v>
      </c>
      <c r="N75" s="52">
        <v>1299</v>
      </c>
      <c r="O75" s="52">
        <v>80</v>
      </c>
      <c r="P75" s="52">
        <v>260</v>
      </c>
      <c r="Q75" s="52">
        <v>0</v>
      </c>
      <c r="R75" s="52">
        <v>138</v>
      </c>
      <c r="S75" s="52">
        <v>0</v>
      </c>
      <c r="T75" s="52">
        <v>273</v>
      </c>
      <c r="U75" s="52">
        <v>203</v>
      </c>
      <c r="V75" s="52">
        <v>0</v>
      </c>
      <c r="W75" s="52">
        <v>46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79</v>
      </c>
      <c r="M77" s="52">
        <v>3127</v>
      </c>
      <c r="N77" s="52">
        <v>960</v>
      </c>
      <c r="O77" s="52">
        <v>705</v>
      </c>
      <c r="P77" s="52">
        <v>115</v>
      </c>
      <c r="Q77" s="52">
        <v>188</v>
      </c>
      <c r="R77" s="52">
        <v>133</v>
      </c>
      <c r="S77" s="52">
        <v>132</v>
      </c>
      <c r="T77" s="52">
        <v>125</v>
      </c>
      <c r="U77" s="52">
        <v>141</v>
      </c>
      <c r="V77" s="52">
        <v>188</v>
      </c>
      <c r="W77" s="52">
        <v>348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" si="2">W45-W62</f>
        <v>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0</v>
      </c>
      <c r="I83" s="52">
        <f t="shared" si="12"/>
        <v>0</v>
      </c>
      <c r="J83" s="52">
        <f t="shared" si="12"/>
        <v>0</v>
      </c>
      <c r="K83" s="52">
        <f t="shared" si="12"/>
        <v>0</v>
      </c>
      <c r="L83" s="52">
        <f t="shared" si="12"/>
        <v>172</v>
      </c>
      <c r="M83" s="52">
        <f t="shared" si="12"/>
        <v>1213</v>
      </c>
      <c r="N83" s="52">
        <f t="shared" si="12"/>
        <v>504</v>
      </c>
      <c r="O83" s="52">
        <f t="shared" si="12"/>
        <v>946</v>
      </c>
      <c r="P83" s="52">
        <f t="shared" si="12"/>
        <v>359</v>
      </c>
      <c r="Q83" s="52">
        <f t="shared" si="12"/>
        <v>620</v>
      </c>
      <c r="R83" s="52">
        <f t="shared" ref="R83:V83" si="13">R49-R66</f>
        <v>1186</v>
      </c>
      <c r="S83" s="52">
        <f t="shared" si="13"/>
        <v>1348</v>
      </c>
      <c r="T83" s="52">
        <f t="shared" si="13"/>
        <v>2729</v>
      </c>
      <c r="U83" s="52">
        <f t="shared" si="13"/>
        <v>1371</v>
      </c>
      <c r="V83" s="52">
        <f t="shared" si="13"/>
        <v>643</v>
      </c>
      <c r="W83" s="52">
        <f t="shared" ref="W83" si="14">W49-W66</f>
        <v>378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5718</v>
      </c>
      <c r="M84" s="52">
        <f t="shared" si="15"/>
        <v>711</v>
      </c>
      <c r="N84" s="52">
        <f t="shared" si="15"/>
        <v>915</v>
      </c>
      <c r="O84" s="52">
        <f t="shared" si="15"/>
        <v>10</v>
      </c>
      <c r="P84" s="52">
        <f t="shared" si="15"/>
        <v>140</v>
      </c>
      <c r="Q84" s="52">
        <f t="shared" si="15"/>
        <v>289</v>
      </c>
      <c r="R84" s="52">
        <f t="shared" ref="R84:V84" si="16">R50-R67</f>
        <v>1127</v>
      </c>
      <c r="S84" s="52">
        <f t="shared" si="16"/>
        <v>1279</v>
      </c>
      <c r="T84" s="52">
        <f t="shared" si="16"/>
        <v>1719</v>
      </c>
      <c r="U84" s="52">
        <f t="shared" si="16"/>
        <v>300</v>
      </c>
      <c r="V84" s="52">
        <f t="shared" si="16"/>
        <v>165</v>
      </c>
      <c r="W84" s="52">
        <f t="shared" ref="W84" si="17">W50-W67</f>
        <v>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3636</v>
      </c>
      <c r="M87" s="52">
        <v>1332</v>
      </c>
      <c r="N87" s="52">
        <v>1201</v>
      </c>
      <c r="O87" s="52">
        <v>301</v>
      </c>
      <c r="P87" s="52">
        <v>621</v>
      </c>
      <c r="Q87" s="52">
        <v>682</v>
      </c>
      <c r="R87" s="52">
        <v>1816</v>
      </c>
      <c r="S87" s="52">
        <v>2324</v>
      </c>
      <c r="T87" s="52">
        <v>3364</v>
      </c>
      <c r="U87" s="52">
        <v>1234</v>
      </c>
      <c r="V87" s="52">
        <v>597</v>
      </c>
      <c r="W87" s="52">
        <v>290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0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2254</v>
      </c>
      <c r="M88" s="36">
        <v>592</v>
      </c>
      <c r="N88" s="36">
        <v>217</v>
      </c>
      <c r="O88" s="36">
        <v>121</v>
      </c>
      <c r="P88" s="36">
        <v>356</v>
      </c>
      <c r="Q88" s="36">
        <v>263</v>
      </c>
      <c r="R88" s="36">
        <v>495</v>
      </c>
      <c r="S88" s="36">
        <v>270</v>
      </c>
      <c r="T88" s="36">
        <v>1074</v>
      </c>
      <c r="U88" s="36">
        <v>422</v>
      </c>
      <c r="V88" s="36">
        <v>209</v>
      </c>
      <c r="W88" s="36">
        <v>81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0</v>
      </c>
      <c r="K94" s="52">
        <f>RES_hhdet_numvin!K83</f>
        <v>0</v>
      </c>
      <c r="L94" s="52">
        <f>RES_hhdet_numvin!L83</f>
        <v>6373</v>
      </c>
      <c r="M94" s="52">
        <f>RES_hhdet_numvin!M83</f>
        <v>2150</v>
      </c>
      <c r="N94" s="52">
        <f>RES_hhdet_numvin!N83</f>
        <v>1610</v>
      </c>
      <c r="O94" s="52">
        <f>RES_hhdet_numvin!O83</f>
        <v>124</v>
      </c>
      <c r="P94" s="52">
        <f>RES_hhdet_numvin!P83</f>
        <v>934</v>
      </c>
      <c r="Q94" s="52">
        <f>RES_hhdet_numvin!Q83</f>
        <v>0</v>
      </c>
      <c r="R94" s="52">
        <f>RES_hhdet_numvin!R83</f>
        <v>257</v>
      </c>
      <c r="S94" s="52">
        <f>RES_hhdet_numvin!S83</f>
        <v>0</v>
      </c>
      <c r="T94" s="52">
        <f>RES_hhdet_numvin!T83</f>
        <v>467</v>
      </c>
      <c r="U94" s="52">
        <f>RES_hhdet_numvin!U83</f>
        <v>489</v>
      </c>
      <c r="V94" s="52">
        <f>RES_hhdet_numvin!V83</f>
        <v>0</v>
      </c>
      <c r="W94" s="52">
        <f>RES_hhdet_numvin!W83</f>
        <v>79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43</v>
      </c>
      <c r="Q97" s="138">
        <f>RES_hhdet_numvin!Q86</f>
        <v>108</v>
      </c>
      <c r="R97" s="138">
        <f>RES_hhdet_numvin!R86</f>
        <v>104</v>
      </c>
      <c r="S97" s="138">
        <f>RES_hhdet_numvin!S86</f>
        <v>117</v>
      </c>
      <c r="T97" s="138">
        <f>RES_hhdet_numvin!T86</f>
        <v>128</v>
      </c>
      <c r="U97" s="138">
        <f>RES_hhdet_numvin!U86</f>
        <v>156</v>
      </c>
      <c r="V97" s="138">
        <f>RES_hhdet_numvin!V86</f>
        <v>188</v>
      </c>
      <c r="W97" s="138">
        <f>RES_hhdet_numvin!W86</f>
        <v>359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295</v>
      </c>
      <c r="Q107" s="138">
        <f>RES_hhdet_numvin!Q96</f>
        <v>361</v>
      </c>
      <c r="R107" s="138">
        <f>RES_hhdet_numvin!R96</f>
        <v>947</v>
      </c>
      <c r="S107" s="138">
        <f>RES_hhdet_numvin!S96</f>
        <v>1180</v>
      </c>
      <c r="T107" s="138">
        <f>RES_hhdet_numvin!T96</f>
        <v>2680</v>
      </c>
      <c r="U107" s="138">
        <f>RES_hhdet_numvin!U96</f>
        <v>1550</v>
      </c>
      <c r="V107" s="138">
        <f>RES_hhdet_numvin!V96</f>
        <v>626</v>
      </c>
      <c r="W107" s="138">
        <f>RES_hhdet_numvin!W96</f>
        <v>411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113</v>
      </c>
      <c r="Q108" s="138">
        <f>RES_hhdet_numvin!Q97</f>
        <v>166</v>
      </c>
      <c r="R108" s="138">
        <f>RES_hhdet_numvin!R97</f>
        <v>887</v>
      </c>
      <c r="S108" s="138">
        <f>RES_hhdet_numvin!S97</f>
        <v>1097</v>
      </c>
      <c r="T108" s="138">
        <f>RES_hhdet_numvin!T97</f>
        <v>1668</v>
      </c>
      <c r="U108" s="138">
        <f>RES_hhdet_numvin!U97</f>
        <v>337</v>
      </c>
      <c r="V108" s="138">
        <f>RES_hhdet_numvin!V97</f>
        <v>163</v>
      </c>
      <c r="W108" s="138">
        <f>RES_hhdet_numvin!W97</f>
        <v>2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361</v>
      </c>
      <c r="Q113" s="138">
        <f>RES_hhdet_numvin!Q102</f>
        <v>389</v>
      </c>
      <c r="R113" s="138">
        <f>RES_hhdet_numvin!R102</f>
        <v>1426</v>
      </c>
      <c r="S113" s="138">
        <f>RES_hhdet_numvin!S102</f>
        <v>1995</v>
      </c>
      <c r="T113" s="138">
        <f>RES_hhdet_numvin!T102</f>
        <v>3229</v>
      </c>
      <c r="U113" s="138">
        <f>RES_hhdet_numvin!U102</f>
        <v>1391</v>
      </c>
      <c r="V113" s="138">
        <f>RES_hhdet_numvin!V102</f>
        <v>578</v>
      </c>
      <c r="W113" s="138">
        <f>RES_hhdet_numvin!W102</f>
        <v>315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207</v>
      </c>
      <c r="Q114" s="39">
        <f>RES_hhdet_numvin!Q103</f>
        <v>151</v>
      </c>
      <c r="R114" s="39">
        <f>RES_hhdet_numvin!R103</f>
        <v>394</v>
      </c>
      <c r="S114" s="39">
        <f>RES_hhdet_numvin!S103</f>
        <v>235</v>
      </c>
      <c r="T114" s="39">
        <f>RES_hhdet_numvin!T103</f>
        <v>1039</v>
      </c>
      <c r="U114" s="39">
        <f>RES_hhdet_numvin!U103</f>
        <v>478</v>
      </c>
      <c r="V114" s="39">
        <f>RES_hhdet_numvin!V103</f>
        <v>206</v>
      </c>
      <c r="W114" s="39">
        <f>RES_hhdet_numvin!W103</f>
        <v>89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</v>
      </c>
      <c r="C118" s="117">
        <f t="shared" si="18"/>
        <v>0</v>
      </c>
      <c r="D118" s="117">
        <f t="shared" si="18"/>
        <v>0</v>
      </c>
      <c r="E118" s="117">
        <f t="shared" si="18"/>
        <v>0</v>
      </c>
      <c r="F118" s="117">
        <f t="shared" si="18"/>
        <v>0</v>
      </c>
      <c r="G118" s="117">
        <f t="shared" si="18"/>
        <v>0</v>
      </c>
      <c r="H118" s="117">
        <f t="shared" si="18"/>
        <v>0</v>
      </c>
      <c r="I118" s="117">
        <f t="shared" si="18"/>
        <v>0</v>
      </c>
      <c r="J118" s="117">
        <f t="shared" si="18"/>
        <v>0</v>
      </c>
      <c r="K118" s="117">
        <f t="shared" si="18"/>
        <v>0</v>
      </c>
      <c r="L118" s="117">
        <f t="shared" si="18"/>
        <v>2.3799957269430587</v>
      </c>
      <c r="M118" s="117">
        <f t="shared" si="18"/>
        <v>3.2300260576090682</v>
      </c>
      <c r="N118" s="117">
        <f t="shared" si="18"/>
        <v>3.9601872062843109</v>
      </c>
      <c r="O118" s="117">
        <f t="shared" si="18"/>
        <v>4.041299304272842</v>
      </c>
      <c r="P118" s="117">
        <f t="shared" si="18"/>
        <v>4.3553288600459723</v>
      </c>
      <c r="Q118" s="117">
        <f t="shared" si="18"/>
        <v>4.4818683138377509</v>
      </c>
      <c r="R118" s="117">
        <f t="shared" ref="R118:V118" si="19">R119+R122+R124+R137</f>
        <v>4.4393244002117669</v>
      </c>
      <c r="S118" s="117">
        <f t="shared" si="19"/>
        <v>4.5199015958419864</v>
      </c>
      <c r="T118" s="117">
        <f t="shared" si="19"/>
        <v>4.7150027437393192</v>
      </c>
      <c r="U118" s="117">
        <f t="shared" si="19"/>
        <v>4.7866892723542147</v>
      </c>
      <c r="V118" s="117">
        <f t="shared" si="19"/>
        <v>4.1644073135163611</v>
      </c>
      <c r="W118" s="117">
        <f t="shared" ref="W118" si="20">W119+W122+W124+W137</f>
        <v>3.8201390281531689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0</v>
      </c>
      <c r="C119" s="122">
        <f t="shared" si="21"/>
        <v>0</v>
      </c>
      <c r="D119" s="122">
        <f t="shared" si="21"/>
        <v>0</v>
      </c>
      <c r="E119" s="122">
        <f t="shared" si="21"/>
        <v>0</v>
      </c>
      <c r="F119" s="122">
        <f t="shared" si="21"/>
        <v>0</v>
      </c>
      <c r="G119" s="122">
        <f t="shared" si="21"/>
        <v>0</v>
      </c>
      <c r="H119" s="122">
        <f t="shared" si="21"/>
        <v>0</v>
      </c>
      <c r="I119" s="122">
        <f t="shared" si="21"/>
        <v>0</v>
      </c>
      <c r="J119" s="122">
        <f t="shared" si="21"/>
        <v>0</v>
      </c>
      <c r="K119" s="122">
        <f t="shared" si="21"/>
        <v>0</v>
      </c>
      <c r="L119" s="122">
        <f t="shared" si="21"/>
        <v>0.74574467699105262</v>
      </c>
      <c r="M119" s="122">
        <f t="shared" si="21"/>
        <v>0.72153333406263065</v>
      </c>
      <c r="N119" s="122">
        <f t="shared" si="21"/>
        <v>0.960345954427406</v>
      </c>
      <c r="O119" s="122">
        <f t="shared" si="21"/>
        <v>0.86530552942777805</v>
      </c>
      <c r="P119" s="122">
        <f t="shared" si="21"/>
        <v>1.0815005617266882</v>
      </c>
      <c r="Q119" s="122">
        <f t="shared" si="21"/>
        <v>1.1536888971279859</v>
      </c>
      <c r="R119" s="122">
        <f t="shared" ref="R119:V119" si="22">SUM(R120:R121)</f>
        <v>1.0936039955170342</v>
      </c>
      <c r="S119" s="122">
        <f t="shared" si="22"/>
        <v>1.3636716301787768</v>
      </c>
      <c r="T119" s="122">
        <f t="shared" si="22"/>
        <v>1.3482091354949395</v>
      </c>
      <c r="U119" s="122">
        <f t="shared" si="22"/>
        <v>1.6861919384382389</v>
      </c>
      <c r="V119" s="122">
        <f t="shared" si="22"/>
        <v>1.4516689542766543</v>
      </c>
      <c r="W119" s="122">
        <f t="shared" ref="W119" si="23">SUM(W120:W121)</f>
        <v>1.5765138812761919</v>
      </c>
      <c r="DA119" s="130" t="s">
        <v>1646</v>
      </c>
    </row>
    <row r="120" spans="1:105" ht="12" customHeight="1" x14ac:dyDescent="0.25">
      <c r="A120" s="97" t="s">
        <v>204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0.74041272570937222</v>
      </c>
      <c r="M120" s="98">
        <v>0.71650902837489305</v>
      </c>
      <c r="N120" s="98">
        <v>0.95537403267411891</v>
      </c>
      <c r="O120" s="98">
        <v>0.85984522785898521</v>
      </c>
      <c r="P120" s="98">
        <v>1.0748065348237321</v>
      </c>
      <c r="Q120" s="98">
        <v>1.1464316423043845</v>
      </c>
      <c r="R120" s="98">
        <v>1.0867583834909715</v>
      </c>
      <c r="S120" s="98">
        <v>1.3545141874462601</v>
      </c>
      <c r="T120" s="98">
        <v>1.3377472055030091</v>
      </c>
      <c r="U120" s="98">
        <v>1.6741186586414463</v>
      </c>
      <c r="V120" s="98">
        <v>1.4416165090283752</v>
      </c>
      <c r="W120" s="98">
        <v>1.5655202063628566</v>
      </c>
      <c r="DA120" s="63" t="s">
        <v>1647</v>
      </c>
    </row>
    <row r="121" spans="1:105" ht="12" customHeight="1" x14ac:dyDescent="0.25">
      <c r="A121" s="97" t="s">
        <v>53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5.3319512816804339E-3</v>
      </c>
      <c r="M121" s="98">
        <v>5.0243056877375706E-3</v>
      </c>
      <c r="N121" s="98">
        <v>4.9719217532870437E-3</v>
      </c>
      <c r="O121" s="98">
        <v>5.4603015687928582E-3</v>
      </c>
      <c r="P121" s="98">
        <v>6.694026902956036E-3</v>
      </c>
      <c r="Q121" s="98">
        <v>7.2572548236014105E-3</v>
      </c>
      <c r="R121" s="98">
        <v>6.8456120260627041E-3</v>
      </c>
      <c r="S121" s="98">
        <v>9.1574427325167469E-3</v>
      </c>
      <c r="T121" s="98">
        <v>1.0461929991930468E-2</v>
      </c>
      <c r="U121" s="98">
        <v>1.2073279796792662E-2</v>
      </c>
      <c r="V121" s="98">
        <v>1.0052445248279028E-2</v>
      </c>
      <c r="W121" s="98">
        <v>1.0993674913335225E-2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</v>
      </c>
      <c r="C122" s="122">
        <f t="shared" si="24"/>
        <v>0</v>
      </c>
      <c r="D122" s="122">
        <f t="shared" si="24"/>
        <v>0</v>
      </c>
      <c r="E122" s="122">
        <f t="shared" si="24"/>
        <v>0</v>
      </c>
      <c r="F122" s="122">
        <f t="shared" si="24"/>
        <v>0</v>
      </c>
      <c r="G122" s="122">
        <f t="shared" si="24"/>
        <v>0</v>
      </c>
      <c r="H122" s="122">
        <f t="shared" si="24"/>
        <v>0</v>
      </c>
      <c r="I122" s="122">
        <f t="shared" si="24"/>
        <v>0</v>
      </c>
      <c r="J122" s="122">
        <f t="shared" si="24"/>
        <v>0</v>
      </c>
      <c r="K122" s="122">
        <f t="shared" si="24"/>
        <v>0</v>
      </c>
      <c r="L122" s="122">
        <f t="shared" si="24"/>
        <v>4.5796594377331516E-2</v>
      </c>
      <c r="M122" s="122">
        <f t="shared" si="24"/>
        <v>0.35524935080931547</v>
      </c>
      <c r="N122" s="122">
        <f t="shared" si="24"/>
        <v>0.79332008480403848</v>
      </c>
      <c r="O122" s="122">
        <f t="shared" si="24"/>
        <v>0.64196434301378968</v>
      </c>
      <c r="P122" s="122">
        <f t="shared" si="24"/>
        <v>0.66858991924414279</v>
      </c>
      <c r="Q122" s="122">
        <f t="shared" si="24"/>
        <v>0.6136560274146321</v>
      </c>
      <c r="R122" s="122">
        <f t="shared" si="24"/>
        <v>0.54512810799720579</v>
      </c>
      <c r="S122" s="122">
        <f t="shared" si="24"/>
        <v>0.626286589413659</v>
      </c>
      <c r="T122" s="122">
        <f t="shared" si="24"/>
        <v>0.38155250105757788</v>
      </c>
      <c r="U122" s="122">
        <f t="shared" si="24"/>
        <v>0.20809497810011074</v>
      </c>
      <c r="V122" s="122">
        <f t="shared" si="24"/>
        <v>0.15272808452043704</v>
      </c>
      <c r="W122" s="122">
        <f t="shared" si="24"/>
        <v>0.19606493047886187</v>
      </c>
      <c r="DA122" s="130" t="s">
        <v>1649</v>
      </c>
    </row>
    <row r="123" spans="1:105" ht="12" customHeight="1" x14ac:dyDescent="0.25">
      <c r="A123" s="97" t="s">
        <v>53</v>
      </c>
      <c r="B123" s="98">
        <v>0</v>
      </c>
      <c r="C123" s="98">
        <v>0</v>
      </c>
      <c r="D123" s="98">
        <v>0</v>
      </c>
      <c r="E123" s="98">
        <v>0</v>
      </c>
      <c r="F123" s="98">
        <v>0</v>
      </c>
      <c r="G123" s="98">
        <v>0</v>
      </c>
      <c r="H123" s="98">
        <v>0</v>
      </c>
      <c r="I123" s="98">
        <v>0</v>
      </c>
      <c r="J123" s="98">
        <v>0</v>
      </c>
      <c r="K123" s="98">
        <v>0</v>
      </c>
      <c r="L123" s="98">
        <v>4.5796594377331516E-2</v>
      </c>
      <c r="M123" s="98">
        <v>0.35524935080931547</v>
      </c>
      <c r="N123" s="98">
        <v>0.79332008480403848</v>
      </c>
      <c r="O123" s="98">
        <v>0.64196434301378968</v>
      </c>
      <c r="P123" s="98">
        <v>0.66858991924414279</v>
      </c>
      <c r="Q123" s="98">
        <v>0.6136560274146321</v>
      </c>
      <c r="R123" s="98">
        <v>0.54512810799720579</v>
      </c>
      <c r="S123" s="98">
        <v>0.626286589413659</v>
      </c>
      <c r="T123" s="98">
        <v>0.38155250105757788</v>
      </c>
      <c r="U123" s="98">
        <v>0.20809497810011074</v>
      </c>
      <c r="V123" s="98">
        <v>0.15272808452043704</v>
      </c>
      <c r="W123" s="98">
        <v>0.19606493047886187</v>
      </c>
      <c r="DA123" s="63" t="s">
        <v>1650</v>
      </c>
    </row>
    <row r="124" spans="1:105" ht="12" customHeight="1" x14ac:dyDescent="0.25">
      <c r="A124" s="121" t="s">
        <v>55</v>
      </c>
      <c r="B124" s="122">
        <v>0</v>
      </c>
      <c r="C124" s="122">
        <v>0</v>
      </c>
      <c r="D124" s="122">
        <v>0</v>
      </c>
      <c r="E124" s="122">
        <v>0</v>
      </c>
      <c r="F124" s="122">
        <v>0</v>
      </c>
      <c r="G124" s="122">
        <v>0</v>
      </c>
      <c r="H124" s="122">
        <v>0</v>
      </c>
      <c r="I124" s="122">
        <v>0</v>
      </c>
      <c r="J124" s="122">
        <v>0</v>
      </c>
      <c r="K124" s="122">
        <v>0</v>
      </c>
      <c r="L124" s="122">
        <v>0.76844432003444807</v>
      </c>
      <c r="M124" s="122">
        <v>1.1378123104801319</v>
      </c>
      <c r="N124" s="122">
        <v>1.1727768922727657</v>
      </c>
      <c r="O124" s="122">
        <v>1.3135951150004408</v>
      </c>
      <c r="P124" s="122">
        <v>1.3916604858892205</v>
      </c>
      <c r="Q124" s="122">
        <v>1.4524218775442423</v>
      </c>
      <c r="R124" s="122">
        <v>1.4566173099495061</v>
      </c>
      <c r="S124" s="122">
        <v>1.5155866349054805</v>
      </c>
      <c r="T124" s="122">
        <v>1.9210489100440826</v>
      </c>
      <c r="U124" s="122">
        <v>1.9109483786821155</v>
      </c>
      <c r="V124" s="122">
        <v>1.6835558865195894</v>
      </c>
      <c r="W124" s="122">
        <v>1.2813770271263083</v>
      </c>
      <c r="DA124" s="130" t="s">
        <v>1651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3.6474960437550628E-2</v>
      </c>
      <c r="M133" s="101">
        <v>0.27516907076213898</v>
      </c>
      <c r="N133" s="101">
        <v>0.32549318635322128</v>
      </c>
      <c r="O133" s="101">
        <v>0.48120020981227929</v>
      </c>
      <c r="P133" s="101">
        <v>0.57444671386438473</v>
      </c>
      <c r="Q133" s="101">
        <v>0.65258509337510373</v>
      </c>
      <c r="R133" s="101">
        <v>0.73793072759312128</v>
      </c>
      <c r="S133" s="101">
        <v>0.8580924546985792</v>
      </c>
      <c r="T133" s="101">
        <v>1.2829496242128078</v>
      </c>
      <c r="U133" s="101">
        <v>1.330155877715177</v>
      </c>
      <c r="V133" s="101">
        <v>1.2069415994002985</v>
      </c>
      <c r="W133" s="101">
        <v>0.9218215268939024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0.73196935959689746</v>
      </c>
      <c r="M134" s="104">
        <v>0.86264323971799295</v>
      </c>
      <c r="N134" s="104">
        <v>0.84728370591954438</v>
      </c>
      <c r="O134" s="104">
        <v>0.8323949051881615</v>
      </c>
      <c r="P134" s="104">
        <v>0.81721377202483581</v>
      </c>
      <c r="Q134" s="104">
        <v>0.79983678416913873</v>
      </c>
      <c r="R134" s="104">
        <v>0.71868658235638472</v>
      </c>
      <c r="S134" s="104">
        <v>0.65749418020690142</v>
      </c>
      <c r="T134" s="104">
        <v>0.63809928583127495</v>
      </c>
      <c r="U134" s="104">
        <v>0.58079250096693857</v>
      </c>
      <c r="V134" s="104">
        <v>0.47661428711929082</v>
      </c>
      <c r="W134" s="104">
        <v>0.35955550023240601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0.12747578848842839</v>
      </c>
      <c r="M135" s="98">
        <v>0.23920425437403792</v>
      </c>
      <c r="N135" s="98">
        <v>0.2348944738603875</v>
      </c>
      <c r="O135" s="98">
        <v>0.17555766022147648</v>
      </c>
      <c r="P135" s="98">
        <v>0.13524319439475901</v>
      </c>
      <c r="Q135" s="98">
        <v>0.15453677050387998</v>
      </c>
      <c r="R135" s="98">
        <v>0.1167731992925705</v>
      </c>
      <c r="S135" s="98">
        <v>0.13410095921339343</v>
      </c>
      <c r="T135" s="98">
        <v>0.22248955493470599</v>
      </c>
      <c r="U135" s="98">
        <v>0.17970441453981123</v>
      </c>
      <c r="V135" s="98">
        <v>0.10174220165292118</v>
      </c>
      <c r="W135" s="98">
        <v>8.7848477651691514E-2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0.60449357110846902</v>
      </c>
      <c r="M136" s="98">
        <v>0.62343898534395503</v>
      </c>
      <c r="N136" s="98">
        <v>0.61238923205915685</v>
      </c>
      <c r="O136" s="98">
        <v>0.65683724496668505</v>
      </c>
      <c r="P136" s="98">
        <v>0.68197057763007685</v>
      </c>
      <c r="Q136" s="98">
        <v>0.6453000136652588</v>
      </c>
      <c r="R136" s="98">
        <v>0.60191338306381426</v>
      </c>
      <c r="S136" s="98">
        <v>0.52339322099350805</v>
      </c>
      <c r="T136" s="98">
        <v>0.415609730896569</v>
      </c>
      <c r="U136" s="98">
        <v>0.40108808642712734</v>
      </c>
      <c r="V136" s="98">
        <v>0.37487208546636963</v>
      </c>
      <c r="W136" s="98">
        <v>0.2717070225807145</v>
      </c>
      <c r="DA136" s="63" t="s">
        <v>1663</v>
      </c>
    </row>
    <row r="137" spans="1:105" ht="12" customHeight="1" x14ac:dyDescent="0.25">
      <c r="A137" s="121" t="s">
        <v>54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0.82001013554022673</v>
      </c>
      <c r="M137" s="122">
        <v>1.0154310622569904</v>
      </c>
      <c r="N137" s="122">
        <v>1.0337442747801007</v>
      </c>
      <c r="O137" s="122">
        <v>1.2204343168308334</v>
      </c>
      <c r="P137" s="122">
        <v>1.2135778931859211</v>
      </c>
      <c r="Q137" s="122">
        <v>1.26210151175089</v>
      </c>
      <c r="R137" s="122">
        <v>1.3439749867480211</v>
      </c>
      <c r="S137" s="122">
        <v>1.0143567413440695</v>
      </c>
      <c r="T137" s="122">
        <v>1.0641921971427188</v>
      </c>
      <c r="U137" s="122">
        <v>0.98145397713374971</v>
      </c>
      <c r="V137" s="122">
        <v>0.87645438819968047</v>
      </c>
      <c r="W137" s="122">
        <v>0.76618318927180673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0.52737871734237984</v>
      </c>
      <c r="M139" s="98">
        <v>0.65946776619008673</v>
      </c>
      <c r="N139" s="98">
        <v>0.80441532162241447</v>
      </c>
      <c r="O139" s="98">
        <v>0.88416947511194244</v>
      </c>
      <c r="P139" s="98">
        <v>0.87782342467533869</v>
      </c>
      <c r="Q139" s="98">
        <v>0.9051575748250511</v>
      </c>
      <c r="R139" s="98">
        <v>0.9066529018317242</v>
      </c>
      <c r="S139" s="98">
        <v>0.86701753029375961</v>
      </c>
      <c r="T139" s="98">
        <v>0.88434885630161586</v>
      </c>
      <c r="U139" s="98">
        <v>0.79789747951533452</v>
      </c>
      <c r="V139" s="98">
        <v>0.71257123363562436</v>
      </c>
      <c r="W139" s="98">
        <v>0.63736246538546315</v>
      </c>
      <c r="DA139" s="63" t="s">
        <v>1666</v>
      </c>
    </row>
    <row r="140" spans="1:105" ht="12" customHeight="1" x14ac:dyDescent="0.25">
      <c r="A140" s="109" t="s">
        <v>120</v>
      </c>
      <c r="B140" s="33">
        <v>0</v>
      </c>
      <c r="C140" s="33">
        <v>0</v>
      </c>
      <c r="D140" s="33">
        <v>0</v>
      </c>
      <c r="E140" s="33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0.29263141819784694</v>
      </c>
      <c r="M140" s="33">
        <v>0.35596329606690369</v>
      </c>
      <c r="N140" s="33">
        <v>0.2293289531576862</v>
      </c>
      <c r="O140" s="33">
        <v>0.33626484171889098</v>
      </c>
      <c r="P140" s="33">
        <v>0.33575446851058233</v>
      </c>
      <c r="Q140" s="33">
        <v>0.35694393692583881</v>
      </c>
      <c r="R140" s="33">
        <v>0.43732208491629682</v>
      </c>
      <c r="S140" s="33">
        <v>0.14733921105030987</v>
      </c>
      <c r="T140" s="33">
        <v>0.17984334084110298</v>
      </c>
      <c r="U140" s="33">
        <v>0.18355649761841522</v>
      </c>
      <c r="V140" s="33">
        <v>0.16388315456405614</v>
      </c>
      <c r="W140" s="33">
        <v>0.12882072388634364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</v>
      </c>
      <c r="C142" s="117">
        <f t="shared" si="25"/>
        <v>0</v>
      </c>
      <c r="D142" s="117">
        <f t="shared" si="25"/>
        <v>0</v>
      </c>
      <c r="E142" s="117">
        <f t="shared" si="25"/>
        <v>0</v>
      </c>
      <c r="F142" s="117">
        <f t="shared" si="25"/>
        <v>0</v>
      </c>
      <c r="G142" s="117">
        <f t="shared" si="25"/>
        <v>0</v>
      </c>
      <c r="H142" s="117">
        <f t="shared" si="25"/>
        <v>0</v>
      </c>
      <c r="I142" s="117">
        <f t="shared" si="25"/>
        <v>0</v>
      </c>
      <c r="J142" s="117">
        <f t="shared" si="25"/>
        <v>0</v>
      </c>
      <c r="K142" s="117">
        <f t="shared" si="25"/>
        <v>0</v>
      </c>
      <c r="L142" s="117">
        <f t="shared" si="25"/>
        <v>1.9648631681464435</v>
      </c>
      <c r="M142" s="117">
        <f t="shared" si="25"/>
        <v>3.3772562313534964</v>
      </c>
      <c r="N142" s="117">
        <f t="shared" si="25"/>
        <v>5.1308752428277575</v>
      </c>
      <c r="O142" s="117">
        <f t="shared" si="25"/>
        <v>4.7767829479038371</v>
      </c>
      <c r="P142" s="117">
        <f t="shared" si="25"/>
        <v>5.1068148312988351</v>
      </c>
      <c r="Q142" s="117">
        <f t="shared" si="25"/>
        <v>5.0361670140798527</v>
      </c>
      <c r="R142" s="117">
        <f t="shared" ref="R142:V142" si="26">R143+R146+R148+R161</f>
        <v>4.8160068958031044</v>
      </c>
      <c r="S142" s="117">
        <f t="shared" si="26"/>
        <v>5.1178596153637574</v>
      </c>
      <c r="T142" s="117">
        <f t="shared" si="26"/>
        <v>4.5194046676936033</v>
      </c>
      <c r="U142" s="117">
        <f t="shared" si="26"/>
        <v>4.1552328556856892</v>
      </c>
      <c r="V142" s="117">
        <f t="shared" si="26"/>
        <v>3.5731468371174198</v>
      </c>
      <c r="W142" s="117">
        <f t="shared" ref="W142" si="27">W143+W146+W148+W161</f>
        <v>3.537058683322484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0</v>
      </c>
      <c r="C143" s="122">
        <f t="shared" si="28"/>
        <v>0</v>
      </c>
      <c r="D143" s="122">
        <f t="shared" si="28"/>
        <v>0</v>
      </c>
      <c r="E143" s="122">
        <f t="shared" si="28"/>
        <v>0</v>
      </c>
      <c r="F143" s="122">
        <f t="shared" si="28"/>
        <v>0</v>
      </c>
      <c r="G143" s="122">
        <f t="shared" si="28"/>
        <v>0</v>
      </c>
      <c r="H143" s="122">
        <f t="shared" si="28"/>
        <v>0</v>
      </c>
      <c r="I143" s="122">
        <f t="shared" si="28"/>
        <v>0</v>
      </c>
      <c r="J143" s="122">
        <f t="shared" si="28"/>
        <v>0</v>
      </c>
      <c r="K143" s="122">
        <f t="shared" si="28"/>
        <v>0</v>
      </c>
      <c r="L143" s="122">
        <f t="shared" si="28"/>
        <v>0.57794405192640896</v>
      </c>
      <c r="M143" s="122">
        <f t="shared" si="28"/>
        <v>0.56111404338341186</v>
      </c>
      <c r="N143" s="122">
        <f t="shared" si="28"/>
        <v>0.74897371556057679</v>
      </c>
      <c r="O143" s="122">
        <f t="shared" si="28"/>
        <v>0.67528620136461492</v>
      </c>
      <c r="P143" s="122">
        <f t="shared" si="28"/>
        <v>0.84616151979153253</v>
      </c>
      <c r="Q143" s="122">
        <f t="shared" si="28"/>
        <v>0.90274366431400144</v>
      </c>
      <c r="R143" s="122">
        <f t="shared" ref="R143:V143" si="29">SUM(R144:R145)</f>
        <v>0.85663238336129122</v>
      </c>
      <c r="S143" s="122">
        <f t="shared" si="29"/>
        <v>1.0685440145588494</v>
      </c>
      <c r="T143" s="122">
        <f t="shared" si="29"/>
        <v>1.0599189325222085</v>
      </c>
      <c r="U143" s="122">
        <f t="shared" si="29"/>
        <v>1.3303027586484439</v>
      </c>
      <c r="V143" s="122">
        <f t="shared" si="29"/>
        <v>1.1461172638853905</v>
      </c>
      <c r="W143" s="122">
        <f t="shared" ref="W143" si="30">SUM(W144:W145)</f>
        <v>1.2468013701727418</v>
      </c>
      <c r="DA143" s="130" t="s">
        <v>1814</v>
      </c>
    </row>
    <row r="144" spans="1:105" ht="12" customHeight="1" x14ac:dyDescent="0.25">
      <c r="A144" s="97" t="s">
        <v>204</v>
      </c>
      <c r="B144" s="98">
        <v>0</v>
      </c>
      <c r="C144" s="98">
        <v>0</v>
      </c>
      <c r="D144" s="98">
        <v>0</v>
      </c>
      <c r="E144" s="98">
        <v>0</v>
      </c>
      <c r="F144" s="98">
        <v>0</v>
      </c>
      <c r="G144" s="98">
        <v>0</v>
      </c>
      <c r="H144" s="98">
        <v>0</v>
      </c>
      <c r="I144" s="98">
        <v>0</v>
      </c>
      <c r="J144" s="98">
        <v>0</v>
      </c>
      <c r="K144" s="98">
        <v>0</v>
      </c>
      <c r="L144" s="98">
        <v>0.57261210064472856</v>
      </c>
      <c r="M144" s="98">
        <v>0.55608973769567427</v>
      </c>
      <c r="N144" s="98">
        <v>0.7440017938072897</v>
      </c>
      <c r="O144" s="98">
        <v>0.66982589979582208</v>
      </c>
      <c r="P144" s="98">
        <v>0.83946749288857647</v>
      </c>
      <c r="Q144" s="98">
        <v>0.89548640949040004</v>
      </c>
      <c r="R144" s="98">
        <v>0.84978677133522851</v>
      </c>
      <c r="S144" s="98">
        <v>1.0593865718263327</v>
      </c>
      <c r="T144" s="98">
        <v>1.0494570025302781</v>
      </c>
      <c r="U144" s="98">
        <v>1.3182294788516513</v>
      </c>
      <c r="V144" s="98">
        <v>1.1360648186371114</v>
      </c>
      <c r="W144" s="98">
        <v>1.2358076952594066</v>
      </c>
      <c r="DA144" s="63" t="s">
        <v>1815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5.3319512816804339E-3</v>
      </c>
      <c r="M145" s="98">
        <v>5.0243056877375706E-3</v>
      </c>
      <c r="N145" s="98">
        <v>4.9719217532870437E-3</v>
      </c>
      <c r="O145" s="98">
        <v>5.4603015687928582E-3</v>
      </c>
      <c r="P145" s="98">
        <v>6.694026902956036E-3</v>
      </c>
      <c r="Q145" s="98">
        <v>7.2572548236014105E-3</v>
      </c>
      <c r="R145" s="98">
        <v>6.8456120260627041E-3</v>
      </c>
      <c r="S145" s="98">
        <v>9.1574427325167469E-3</v>
      </c>
      <c r="T145" s="98">
        <v>1.0461929991930468E-2</v>
      </c>
      <c r="U145" s="98">
        <v>1.2073279796792662E-2</v>
      </c>
      <c r="V145" s="98">
        <v>1.0052445248279028E-2</v>
      </c>
      <c r="W145" s="98">
        <v>1.0993674913335225E-2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</v>
      </c>
      <c r="C146" s="122">
        <f t="shared" si="31"/>
        <v>0</v>
      </c>
      <c r="D146" s="122">
        <f t="shared" si="31"/>
        <v>0</v>
      </c>
      <c r="E146" s="122">
        <f t="shared" si="31"/>
        <v>0</v>
      </c>
      <c r="F146" s="122">
        <f t="shared" si="31"/>
        <v>0</v>
      </c>
      <c r="G146" s="122">
        <f t="shared" si="31"/>
        <v>0</v>
      </c>
      <c r="H146" s="122">
        <f t="shared" si="31"/>
        <v>0</v>
      </c>
      <c r="I146" s="122">
        <f t="shared" si="31"/>
        <v>0</v>
      </c>
      <c r="J146" s="122">
        <f t="shared" si="31"/>
        <v>0</v>
      </c>
      <c r="K146" s="122">
        <f t="shared" si="31"/>
        <v>0</v>
      </c>
      <c r="L146" s="122">
        <f t="shared" si="31"/>
        <v>0.15564418291480436</v>
      </c>
      <c r="M146" s="122">
        <f t="shared" si="31"/>
        <v>1.2441393299016537</v>
      </c>
      <c r="N146" s="122">
        <f t="shared" si="31"/>
        <v>2.8049976278043109</v>
      </c>
      <c r="O146" s="122">
        <f t="shared" si="31"/>
        <v>2.2940267125532707</v>
      </c>
      <c r="P146" s="122">
        <f t="shared" si="31"/>
        <v>2.3973133042068975</v>
      </c>
      <c r="Q146" s="122">
        <f t="shared" si="31"/>
        <v>2.2143861648623444</v>
      </c>
      <c r="R146" s="122">
        <f t="shared" si="31"/>
        <v>1.9811287050554021</v>
      </c>
      <c r="S146" s="122">
        <f t="shared" si="31"/>
        <v>2.3025904681958069</v>
      </c>
      <c r="T146" s="122">
        <f t="shared" si="31"/>
        <v>1.4367901630481994</v>
      </c>
      <c r="U146" s="122">
        <f t="shared" si="31"/>
        <v>0.8381149927516901</v>
      </c>
      <c r="V146" s="122">
        <f t="shared" si="31"/>
        <v>0.64930633461190557</v>
      </c>
      <c r="W146" s="122">
        <f t="shared" si="31"/>
        <v>0.87448027875062884</v>
      </c>
      <c r="DA146" s="130" t="s">
        <v>1817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0.15564418291480436</v>
      </c>
      <c r="M147" s="98">
        <v>1.2441393299016537</v>
      </c>
      <c r="N147" s="98">
        <v>2.8049976278043109</v>
      </c>
      <c r="O147" s="98">
        <v>2.2940267125532707</v>
      </c>
      <c r="P147" s="98">
        <v>2.3973133042068975</v>
      </c>
      <c r="Q147" s="98">
        <v>2.2143861648623444</v>
      </c>
      <c r="R147" s="98">
        <v>1.9811287050554021</v>
      </c>
      <c r="S147" s="98">
        <v>2.3025904681958069</v>
      </c>
      <c r="T147" s="98">
        <v>1.4367901630481994</v>
      </c>
      <c r="U147" s="98">
        <v>0.8381149927516901</v>
      </c>
      <c r="V147" s="98">
        <v>0.64930633461190557</v>
      </c>
      <c r="W147" s="98">
        <v>0.87448027875062884</v>
      </c>
      <c r="DA147" s="63" t="s">
        <v>1818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0.69495552891029544</v>
      </c>
      <c r="M148" s="122">
        <v>0.9087281343098923</v>
      </c>
      <c r="N148" s="122">
        <v>0.92452363080107081</v>
      </c>
      <c r="O148" s="122">
        <v>1.0258134737167546</v>
      </c>
      <c r="P148" s="122">
        <v>1.0851074187110659</v>
      </c>
      <c r="Q148" s="122">
        <v>1.1077675896858694</v>
      </c>
      <c r="R148" s="122">
        <v>1.1019538268317286</v>
      </c>
      <c r="S148" s="122">
        <v>1.1166372689881028</v>
      </c>
      <c r="T148" s="122">
        <v>1.3502981986494631</v>
      </c>
      <c r="U148" s="122">
        <v>1.3597192128156701</v>
      </c>
      <c r="V148" s="122">
        <v>1.2158566189660327</v>
      </c>
      <c r="W148" s="122">
        <v>0.9266339343333807</v>
      </c>
      <c r="DA148" s="130" t="s">
        <v>1819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</v>
      </c>
      <c r="C157" s="101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0</v>
      </c>
      <c r="K157" s="101">
        <v>0</v>
      </c>
      <c r="L157" s="101">
        <v>2.012553375657164E-2</v>
      </c>
      <c r="M157" s="101">
        <v>0.15316720691788718</v>
      </c>
      <c r="N157" s="101">
        <v>0.18201160667245683</v>
      </c>
      <c r="O157" s="101">
        <v>0.27170836832959683</v>
      </c>
      <c r="P157" s="101">
        <v>0.32801854091849897</v>
      </c>
      <c r="Q157" s="101">
        <v>0.37632638677966446</v>
      </c>
      <c r="R157" s="101">
        <v>0.43386560250026424</v>
      </c>
      <c r="S157" s="101">
        <v>0.51511729317365573</v>
      </c>
      <c r="T157" s="101">
        <v>0.79629165725005435</v>
      </c>
      <c r="U157" s="101">
        <v>0.84485112918707672</v>
      </c>
      <c r="V157" s="101">
        <v>0.7756884822985961</v>
      </c>
      <c r="W157" s="101">
        <v>0.59840923664192069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0.67482999515372377</v>
      </c>
      <c r="M158" s="104">
        <v>0.75556092739200509</v>
      </c>
      <c r="N158" s="104">
        <v>0.74251202412861395</v>
      </c>
      <c r="O158" s="104">
        <v>0.7541051053871578</v>
      </c>
      <c r="P158" s="104">
        <v>0.75708887779256695</v>
      </c>
      <c r="Q158" s="104">
        <v>0.73144120290620485</v>
      </c>
      <c r="R158" s="104">
        <v>0.66808822433146431</v>
      </c>
      <c r="S158" s="104">
        <v>0.60151997581444694</v>
      </c>
      <c r="T158" s="104">
        <v>0.55400654139940886</v>
      </c>
      <c r="U158" s="104">
        <v>0.51486808362859326</v>
      </c>
      <c r="V158" s="104">
        <v>0.44016813666743648</v>
      </c>
      <c r="W158" s="104">
        <v>0.32822469769146001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7.0336424045254767E-2</v>
      </c>
      <c r="M159" s="98">
        <v>0.13212194204805006</v>
      </c>
      <c r="N159" s="98">
        <v>0.13012279206945712</v>
      </c>
      <c r="O159" s="98">
        <v>9.7267860420472738E-2</v>
      </c>
      <c r="P159" s="98">
        <v>7.5118300162490062E-2</v>
      </c>
      <c r="Q159" s="98">
        <v>8.614118924094602E-2</v>
      </c>
      <c r="R159" s="98">
        <v>6.6174841267650011E-2</v>
      </c>
      <c r="S159" s="98">
        <v>7.8126754820938907E-2</v>
      </c>
      <c r="T159" s="98">
        <v>0.13839681050283981</v>
      </c>
      <c r="U159" s="98">
        <v>0.11377999720146596</v>
      </c>
      <c r="V159" s="98">
        <v>6.5296051201066824E-2</v>
      </c>
      <c r="W159" s="98">
        <v>5.6517675110745486E-2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0.60449357110846902</v>
      </c>
      <c r="M160" s="98">
        <v>0.62343898534395503</v>
      </c>
      <c r="N160" s="98">
        <v>0.61238923205915685</v>
      </c>
      <c r="O160" s="98">
        <v>0.65683724496668505</v>
      </c>
      <c r="P160" s="98">
        <v>0.68197057763007685</v>
      </c>
      <c r="Q160" s="98">
        <v>0.6453000136652588</v>
      </c>
      <c r="R160" s="98">
        <v>0.60191338306381426</v>
      </c>
      <c r="S160" s="98">
        <v>0.52339322099350805</v>
      </c>
      <c r="T160" s="98">
        <v>0.415609730896569</v>
      </c>
      <c r="U160" s="98">
        <v>0.40108808642712734</v>
      </c>
      <c r="V160" s="98">
        <v>0.37487208546636963</v>
      </c>
      <c r="W160" s="98">
        <v>0.2717070225807145</v>
      </c>
      <c r="DA160" s="63" t="s">
        <v>1831</v>
      </c>
    </row>
    <row r="161" spans="1:105" ht="12" customHeight="1" x14ac:dyDescent="0.25">
      <c r="A161" s="121" t="s">
        <v>54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0.53631940439493486</v>
      </c>
      <c r="M161" s="122">
        <v>0.6632747237585388</v>
      </c>
      <c r="N161" s="122">
        <v>0.65238026866179855</v>
      </c>
      <c r="O161" s="122">
        <v>0.78165656026919639</v>
      </c>
      <c r="P161" s="122">
        <v>0.77823258858933886</v>
      </c>
      <c r="Q161" s="122">
        <v>0.81126959521763808</v>
      </c>
      <c r="R161" s="122">
        <v>0.87629198055468294</v>
      </c>
      <c r="S161" s="122">
        <v>0.63008786362099856</v>
      </c>
      <c r="T161" s="122">
        <v>0.67239737347373274</v>
      </c>
      <c r="U161" s="122">
        <v>0.62709589146988542</v>
      </c>
      <c r="V161" s="122">
        <v>0.56186661965409079</v>
      </c>
      <c r="W161" s="122">
        <v>0.48914310006573236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0.31250664825870045</v>
      </c>
      <c r="M163" s="98">
        <v>0.39082859540957204</v>
      </c>
      <c r="N163" s="98">
        <v>0.47676476884156804</v>
      </c>
      <c r="O163" s="98">
        <v>0.52404155932715246</v>
      </c>
      <c r="P163" s="98">
        <v>0.52030004582351663</v>
      </c>
      <c r="Q163" s="98">
        <v>0.53651726029500346</v>
      </c>
      <c r="R163" s="98">
        <v>0.53775312418383092</v>
      </c>
      <c r="S163" s="98">
        <v>0.51521795468303766</v>
      </c>
      <c r="T163" s="98">
        <v>0.5278648773849911</v>
      </c>
      <c r="U163" s="98">
        <v>0.47750486779549584</v>
      </c>
      <c r="V163" s="98">
        <v>0.42724129755565066</v>
      </c>
      <c r="W163" s="98">
        <v>0.38266723024090843</v>
      </c>
      <c r="DA163" s="63" t="s">
        <v>1834</v>
      </c>
    </row>
    <row r="164" spans="1:105" ht="12" customHeight="1" x14ac:dyDescent="0.25">
      <c r="A164" s="109" t="s">
        <v>120</v>
      </c>
      <c r="B164" s="33">
        <v>0</v>
      </c>
      <c r="C164" s="33">
        <v>0</v>
      </c>
      <c r="D164" s="33">
        <v>0</v>
      </c>
      <c r="E164" s="33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0.22381275613623447</v>
      </c>
      <c r="M164" s="33">
        <v>0.2724461283489667</v>
      </c>
      <c r="N164" s="33">
        <v>0.17561549982023048</v>
      </c>
      <c r="O164" s="33">
        <v>0.25761500094204393</v>
      </c>
      <c r="P164" s="33">
        <v>0.25793254276582223</v>
      </c>
      <c r="Q164" s="33">
        <v>0.27475233492263462</v>
      </c>
      <c r="R164" s="33">
        <v>0.33853885637085207</v>
      </c>
      <c r="S164" s="33">
        <v>0.11486990893796095</v>
      </c>
      <c r="T164" s="33">
        <v>0.14453249608874169</v>
      </c>
      <c r="U164" s="33">
        <v>0.14959102367438964</v>
      </c>
      <c r="V164" s="33">
        <v>0.13462532209844011</v>
      </c>
      <c r="W164" s="33">
        <v>0.1064758698248239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 t="str">
        <f t="shared" ref="B166:Q166" si="32">IF(B142=0,"",B142/B118)</f>
        <v/>
      </c>
      <c r="C166" s="119" t="str">
        <f t="shared" si="32"/>
        <v/>
      </c>
      <c r="D166" s="119" t="str">
        <f t="shared" si="32"/>
        <v/>
      </c>
      <c r="E166" s="119" t="str">
        <f t="shared" si="32"/>
        <v/>
      </c>
      <c r="F166" s="119" t="str">
        <f t="shared" si="32"/>
        <v/>
      </c>
      <c r="G166" s="119" t="str">
        <f t="shared" si="32"/>
        <v/>
      </c>
      <c r="H166" s="119" t="str">
        <f t="shared" si="32"/>
        <v/>
      </c>
      <c r="I166" s="119" t="str">
        <f t="shared" si="32"/>
        <v/>
      </c>
      <c r="J166" s="119" t="str">
        <f t="shared" si="32"/>
        <v/>
      </c>
      <c r="K166" s="119" t="str">
        <f t="shared" si="32"/>
        <v/>
      </c>
      <c r="L166" s="119">
        <f t="shared" si="32"/>
        <v>0.82557424196310447</v>
      </c>
      <c r="M166" s="119">
        <f t="shared" si="32"/>
        <v>1.0455817294097656</v>
      </c>
      <c r="N166" s="119">
        <f t="shared" si="32"/>
        <v>1.2956143170923118</v>
      </c>
      <c r="O166" s="119">
        <f t="shared" si="32"/>
        <v>1.1819918764377022</v>
      </c>
      <c r="P166" s="119">
        <f t="shared" si="32"/>
        <v>1.1725440248948114</v>
      </c>
      <c r="Q166" s="119">
        <f t="shared" si="32"/>
        <v>1.1236758113866725</v>
      </c>
      <c r="R166" s="119">
        <f t="shared" ref="R166:V166" si="33">IF(R142=0,"",R142/R118)</f>
        <v>1.0848513110628655</v>
      </c>
      <c r="S166" s="119">
        <f t="shared" si="33"/>
        <v>1.1322944774000949</v>
      </c>
      <c r="T166" s="119">
        <f t="shared" si="33"/>
        <v>0.95851580864816355</v>
      </c>
      <c r="U166" s="119">
        <f t="shared" si="33"/>
        <v>0.86808075880013014</v>
      </c>
      <c r="V166" s="119">
        <f t="shared" si="33"/>
        <v>0.85802049802383762</v>
      </c>
      <c r="W166" s="119">
        <f t="shared" ref="W166" si="34">IF(W142=0,"",W142/W118)</f>
        <v>0.92589789461994032</v>
      </c>
      <c r="DA166" s="129" t="s">
        <v>1981</v>
      </c>
    </row>
    <row r="167" spans="1:105" ht="12" customHeight="1" x14ac:dyDescent="0.25">
      <c r="A167" s="121" t="s">
        <v>57</v>
      </c>
      <c r="B167" s="124" t="str">
        <f t="shared" ref="B167:Q167" si="35">IF(B143=0,"",B143/B119)</f>
        <v/>
      </c>
      <c r="C167" s="124" t="str">
        <f t="shared" si="35"/>
        <v/>
      </c>
      <c r="D167" s="124" t="str">
        <f t="shared" si="35"/>
        <v/>
      </c>
      <c r="E167" s="124" t="str">
        <f t="shared" si="35"/>
        <v/>
      </c>
      <c r="F167" s="124" t="str">
        <f t="shared" si="35"/>
        <v/>
      </c>
      <c r="G167" s="124" t="str">
        <f t="shared" si="35"/>
        <v/>
      </c>
      <c r="H167" s="124" t="str">
        <f t="shared" si="35"/>
        <v/>
      </c>
      <c r="I167" s="124" t="str">
        <f t="shared" si="35"/>
        <v/>
      </c>
      <c r="J167" s="124" t="str">
        <f t="shared" si="35"/>
        <v/>
      </c>
      <c r="K167" s="124" t="str">
        <f t="shared" si="35"/>
        <v/>
      </c>
      <c r="L167" s="124">
        <f t="shared" si="35"/>
        <v>0.77498917492553965</v>
      </c>
      <c r="M167" s="124">
        <f t="shared" si="35"/>
        <v>0.77766891270848193</v>
      </c>
      <c r="N167" s="124">
        <f t="shared" si="35"/>
        <v>0.77989990180897129</v>
      </c>
      <c r="O167" s="124">
        <f t="shared" si="35"/>
        <v>0.7804020411278062</v>
      </c>
      <c r="P167" s="124">
        <f t="shared" si="35"/>
        <v>0.78239582089590309</v>
      </c>
      <c r="Q167" s="124">
        <f t="shared" si="35"/>
        <v>0.78248448655552449</v>
      </c>
      <c r="R167" s="124">
        <f t="shared" ref="R167:V167" si="36">IF(R143=0,"",R143/R119)</f>
        <v>0.78331131458265424</v>
      </c>
      <c r="S167" s="124">
        <f t="shared" si="36"/>
        <v>0.78357867899529721</v>
      </c>
      <c r="T167" s="124">
        <f t="shared" si="36"/>
        <v>0.78616803922864897</v>
      </c>
      <c r="U167" s="124">
        <f t="shared" si="36"/>
        <v>0.78893910492810104</v>
      </c>
      <c r="V167" s="124">
        <f t="shared" si="36"/>
        <v>0.78951696287841611</v>
      </c>
      <c r="W167" s="124">
        <f t="shared" ref="W167" si="37">IF(W143=0,"",W143/W119)</f>
        <v>0.79085974756115252</v>
      </c>
      <c r="DA167" s="130" t="s">
        <v>1982</v>
      </c>
    </row>
    <row r="168" spans="1:105" ht="12" customHeight="1" x14ac:dyDescent="0.25">
      <c r="A168" s="97" t="s">
        <v>204</v>
      </c>
      <c r="B168" s="111" t="str">
        <f t="shared" ref="B168:Q168" si="38">IF(B144=0,"",B144/B120)</f>
        <v/>
      </c>
      <c r="C168" s="111" t="str">
        <f t="shared" si="38"/>
        <v/>
      </c>
      <c r="D168" s="111" t="str">
        <f t="shared" si="38"/>
        <v/>
      </c>
      <c r="E168" s="111" t="str">
        <f t="shared" si="38"/>
        <v/>
      </c>
      <c r="F168" s="111" t="str">
        <f t="shared" si="38"/>
        <v/>
      </c>
      <c r="G168" s="111" t="str">
        <f t="shared" si="38"/>
        <v/>
      </c>
      <c r="H168" s="111" t="str">
        <f t="shared" si="38"/>
        <v/>
      </c>
      <c r="I168" s="111" t="str">
        <f t="shared" si="38"/>
        <v/>
      </c>
      <c r="J168" s="111" t="str">
        <f t="shared" si="38"/>
        <v/>
      </c>
      <c r="K168" s="111" t="str">
        <f t="shared" si="38"/>
        <v/>
      </c>
      <c r="L168" s="111">
        <f t="shared" si="38"/>
        <v>0.77336879926816793</v>
      </c>
      <c r="M168" s="111">
        <f t="shared" si="38"/>
        <v>0.77610988232337541</v>
      </c>
      <c r="N168" s="111">
        <f t="shared" si="38"/>
        <v>0.77875446512274116</v>
      </c>
      <c r="O168" s="111">
        <f t="shared" si="38"/>
        <v>0.77900752146254126</v>
      </c>
      <c r="P168" s="111">
        <f t="shared" si="38"/>
        <v>0.78104055538353123</v>
      </c>
      <c r="Q168" s="111">
        <f t="shared" si="38"/>
        <v>0.78110754836671104</v>
      </c>
      <c r="R168" s="111">
        <f t="shared" ref="R168:V168" si="39">IF(R144=0,"",R144/R120)</f>
        <v>0.78194636843331822</v>
      </c>
      <c r="S168" s="111">
        <f t="shared" si="39"/>
        <v>0.78211552277916874</v>
      </c>
      <c r="T168" s="111">
        <f t="shared" si="39"/>
        <v>0.78449575391612913</v>
      </c>
      <c r="U168" s="111">
        <f t="shared" si="39"/>
        <v>0.78741699224677397</v>
      </c>
      <c r="V168" s="111">
        <f t="shared" si="39"/>
        <v>0.78804925687400706</v>
      </c>
      <c r="W168" s="111">
        <f t="shared" ref="W168" si="40">IF(W144=0,"",W144/W120)</f>
        <v>0.78939108561909599</v>
      </c>
      <c r="DA168" s="63" t="s">
        <v>1983</v>
      </c>
    </row>
    <row r="169" spans="1:105" ht="12" customHeight="1" x14ac:dyDescent="0.25">
      <c r="A169" s="97" t="s">
        <v>53</v>
      </c>
      <c r="B169" s="111" t="str">
        <f t="shared" ref="B169:Q169" si="41">IF(B145=0,"",B145/B121)</f>
        <v/>
      </c>
      <c r="C169" s="111" t="str">
        <f t="shared" si="41"/>
        <v/>
      </c>
      <c r="D169" s="111" t="str">
        <f t="shared" si="41"/>
        <v/>
      </c>
      <c r="E169" s="111" t="str">
        <f t="shared" si="41"/>
        <v/>
      </c>
      <c r="F169" s="111" t="str">
        <f t="shared" si="41"/>
        <v/>
      </c>
      <c r="G169" s="111" t="str">
        <f t="shared" si="41"/>
        <v/>
      </c>
      <c r="H169" s="111" t="str">
        <f t="shared" si="41"/>
        <v/>
      </c>
      <c r="I169" s="111" t="str">
        <f t="shared" si="41"/>
        <v/>
      </c>
      <c r="J169" s="111" t="str">
        <f t="shared" si="41"/>
        <v/>
      </c>
      <c r="K169" s="111" t="str">
        <f t="shared" si="41"/>
        <v/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 t="str">
        <f t="shared" ref="B170:Q170" si="44">IF(B146=0,"",B146/B122)</f>
        <v/>
      </c>
      <c r="C170" s="124" t="str">
        <f t="shared" si="44"/>
        <v/>
      </c>
      <c r="D170" s="124" t="str">
        <f t="shared" si="44"/>
        <v/>
      </c>
      <c r="E170" s="124" t="str">
        <f t="shared" si="44"/>
        <v/>
      </c>
      <c r="F170" s="124" t="str">
        <f t="shared" si="44"/>
        <v/>
      </c>
      <c r="G170" s="124" t="str">
        <f t="shared" si="44"/>
        <v/>
      </c>
      <c r="H170" s="124" t="str">
        <f t="shared" si="44"/>
        <v/>
      </c>
      <c r="I170" s="124" t="str">
        <f t="shared" si="44"/>
        <v/>
      </c>
      <c r="J170" s="124" t="str">
        <f t="shared" si="44"/>
        <v/>
      </c>
      <c r="K170" s="124" t="str">
        <f t="shared" si="44"/>
        <v/>
      </c>
      <c r="L170" s="124">
        <f t="shared" si="44"/>
        <v>3.3985973199755093</v>
      </c>
      <c r="M170" s="124">
        <f t="shared" si="44"/>
        <v>3.5021579267275311</v>
      </c>
      <c r="N170" s="124">
        <f t="shared" si="44"/>
        <v>3.5357703423041227</v>
      </c>
      <c r="O170" s="124">
        <f t="shared" si="44"/>
        <v>3.5734488021307347</v>
      </c>
      <c r="P170" s="124">
        <f t="shared" si="44"/>
        <v>3.5856258600445527</v>
      </c>
      <c r="Q170" s="124">
        <f t="shared" si="44"/>
        <v>3.6085136720512301</v>
      </c>
      <c r="R170" s="124">
        <f t="shared" ref="R170:V170" si="45">IF(R146=0,"",R146/R122)</f>
        <v>3.6342442739451566</v>
      </c>
      <c r="S170" s="124">
        <f t="shared" si="45"/>
        <v>3.6765763583594122</v>
      </c>
      <c r="T170" s="124">
        <f t="shared" si="45"/>
        <v>3.7656421044698689</v>
      </c>
      <c r="U170" s="124">
        <f t="shared" si="45"/>
        <v>4.027559917128265</v>
      </c>
      <c r="V170" s="124">
        <f t="shared" si="45"/>
        <v>4.2513879267897172</v>
      </c>
      <c r="W170" s="124">
        <f t="shared" ref="W170" si="46">IF(W146=0,"",W146/W122)</f>
        <v>4.4601565237333878</v>
      </c>
      <c r="DA170" s="130" t="s">
        <v>1985</v>
      </c>
    </row>
    <row r="171" spans="1:105" ht="12" customHeight="1" x14ac:dyDescent="0.25">
      <c r="A171" s="97" t="s">
        <v>53</v>
      </c>
      <c r="B171" s="111" t="str">
        <f t="shared" ref="B171:Q171" si="47">IF(B147=0,"",B147/B123)</f>
        <v/>
      </c>
      <c r="C171" s="111" t="str">
        <f t="shared" si="47"/>
        <v/>
      </c>
      <c r="D171" s="111" t="str">
        <f t="shared" si="47"/>
        <v/>
      </c>
      <c r="E171" s="111" t="str">
        <f t="shared" si="47"/>
        <v/>
      </c>
      <c r="F171" s="111" t="str">
        <f t="shared" si="47"/>
        <v/>
      </c>
      <c r="G171" s="111" t="str">
        <f t="shared" si="47"/>
        <v/>
      </c>
      <c r="H171" s="111" t="str">
        <f t="shared" si="47"/>
        <v/>
      </c>
      <c r="I171" s="111" t="str">
        <f t="shared" si="47"/>
        <v/>
      </c>
      <c r="J171" s="111" t="str">
        <f t="shared" si="47"/>
        <v/>
      </c>
      <c r="K171" s="111" t="str">
        <f t="shared" si="47"/>
        <v/>
      </c>
      <c r="L171" s="111">
        <f t="shared" si="47"/>
        <v>3.3985973199755093</v>
      </c>
      <c r="M171" s="111">
        <f t="shared" si="47"/>
        <v>3.5021579267275311</v>
      </c>
      <c r="N171" s="111">
        <f t="shared" si="47"/>
        <v>3.5357703423041227</v>
      </c>
      <c r="O171" s="111">
        <f t="shared" si="47"/>
        <v>3.5734488021307347</v>
      </c>
      <c r="P171" s="111">
        <f t="shared" si="47"/>
        <v>3.5856258600445527</v>
      </c>
      <c r="Q171" s="111">
        <f t="shared" si="47"/>
        <v>3.6085136720512301</v>
      </c>
      <c r="R171" s="111">
        <f t="shared" ref="R171:V171" si="48">IF(R147=0,"",R147/R123)</f>
        <v>3.6342442739451566</v>
      </c>
      <c r="S171" s="111">
        <f t="shared" si="48"/>
        <v>3.6765763583594122</v>
      </c>
      <c r="T171" s="111">
        <f t="shared" si="48"/>
        <v>3.7656421044698689</v>
      </c>
      <c r="U171" s="111">
        <f t="shared" si="48"/>
        <v>4.027559917128265</v>
      </c>
      <c r="V171" s="111">
        <f t="shared" si="48"/>
        <v>4.2513879267897172</v>
      </c>
      <c r="W171" s="111">
        <f t="shared" ref="W171" si="49">IF(W147=0,"",W147/W123)</f>
        <v>4.4601565237333878</v>
      </c>
      <c r="DA171" s="63" t="s">
        <v>1986</v>
      </c>
    </row>
    <row r="172" spans="1:105" ht="12" customHeight="1" x14ac:dyDescent="0.25">
      <c r="A172" s="121" t="s">
        <v>55</v>
      </c>
      <c r="B172" s="124" t="str">
        <f t="shared" ref="B172:Q172" si="50">IF(B148=0,"",B148/B124)</f>
        <v/>
      </c>
      <c r="C172" s="124" t="str">
        <f t="shared" si="50"/>
        <v/>
      </c>
      <c r="D172" s="124" t="str">
        <f t="shared" si="50"/>
        <v/>
      </c>
      <c r="E172" s="124" t="str">
        <f t="shared" si="50"/>
        <v/>
      </c>
      <c r="F172" s="124" t="str">
        <f t="shared" si="50"/>
        <v/>
      </c>
      <c r="G172" s="124" t="str">
        <f t="shared" si="50"/>
        <v/>
      </c>
      <c r="H172" s="124" t="str">
        <f t="shared" si="50"/>
        <v/>
      </c>
      <c r="I172" s="124" t="str">
        <f t="shared" si="50"/>
        <v/>
      </c>
      <c r="J172" s="124" t="str">
        <f t="shared" si="50"/>
        <v/>
      </c>
      <c r="K172" s="124" t="str">
        <f t="shared" si="50"/>
        <v/>
      </c>
      <c r="L172" s="124">
        <f t="shared" si="50"/>
        <v>0.9043667976869707</v>
      </c>
      <c r="M172" s="124">
        <f t="shared" si="50"/>
        <v>0.7986625965810028</v>
      </c>
      <c r="N172" s="124">
        <f t="shared" si="50"/>
        <v>0.78832012882638214</v>
      </c>
      <c r="O172" s="124">
        <f t="shared" si="50"/>
        <v>0.78092059113390533</v>
      </c>
      <c r="P172" s="124">
        <f t="shared" si="50"/>
        <v>0.77972136861938823</v>
      </c>
      <c r="Q172" s="124">
        <f t="shared" si="50"/>
        <v>0.76270373423380611</v>
      </c>
      <c r="R172" s="124">
        <f t="shared" ref="R172:V172" si="51">IF(R148=0,"",R148/R124)</f>
        <v>0.75651567457339086</v>
      </c>
      <c r="S172" s="124">
        <f t="shared" si="51"/>
        <v>0.73676901291607244</v>
      </c>
      <c r="T172" s="124">
        <f t="shared" si="51"/>
        <v>0.70289631439861544</v>
      </c>
      <c r="U172" s="124">
        <f t="shared" si="51"/>
        <v>0.71154157170556309</v>
      </c>
      <c r="V172" s="124">
        <f t="shared" si="51"/>
        <v>0.72219557942894896</v>
      </c>
      <c r="W172" s="124">
        <f t="shared" ref="W172" si="52">IF(W148=0,"",W148/W124)</f>
        <v>0.72315478950914602</v>
      </c>
      <c r="DA172" s="130" t="s">
        <v>1987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" si="55">IF(W149=0,"",W149/W125)</f>
        <v/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 t="str">
        <f t="shared" ref="B181:Q181" si="77">IF(B157=0,"",B157/B133)</f>
        <v/>
      </c>
      <c r="C181" s="112" t="str">
        <f t="shared" si="77"/>
        <v/>
      </c>
      <c r="D181" s="112" t="str">
        <f t="shared" si="77"/>
        <v/>
      </c>
      <c r="E181" s="112" t="str">
        <f t="shared" si="77"/>
        <v/>
      </c>
      <c r="F181" s="112" t="str">
        <f t="shared" si="77"/>
        <v/>
      </c>
      <c r="G181" s="112" t="str">
        <f t="shared" si="77"/>
        <v/>
      </c>
      <c r="H181" s="112" t="str">
        <f t="shared" si="77"/>
        <v/>
      </c>
      <c r="I181" s="112" t="str">
        <f t="shared" si="77"/>
        <v/>
      </c>
      <c r="J181" s="112" t="str">
        <f t="shared" si="77"/>
        <v/>
      </c>
      <c r="K181" s="112" t="str">
        <f t="shared" si="77"/>
        <v/>
      </c>
      <c r="L181" s="112">
        <f t="shared" si="77"/>
        <v>0.55176300440486814</v>
      </c>
      <c r="M181" s="112">
        <f t="shared" si="77"/>
        <v>0.55662944419464799</v>
      </c>
      <c r="N181" s="112">
        <f t="shared" si="77"/>
        <v>0.55918714831388217</v>
      </c>
      <c r="O181" s="112">
        <f t="shared" si="77"/>
        <v>0.5646472357848572</v>
      </c>
      <c r="P181" s="112">
        <f t="shared" si="77"/>
        <v>0.57101648073129641</v>
      </c>
      <c r="Q181" s="112">
        <f t="shared" si="77"/>
        <v>0.57667021603779312</v>
      </c>
      <c r="R181" s="112">
        <f t="shared" ref="R181:V181" si="78">IF(R157=0,"",R157/R133)</f>
        <v>0.58794895818390169</v>
      </c>
      <c r="S181" s="112">
        <f t="shared" si="78"/>
        <v>0.60030511904990491</v>
      </c>
      <c r="T181" s="112">
        <f t="shared" si="78"/>
        <v>0.62067258310211748</v>
      </c>
      <c r="U181" s="112">
        <f t="shared" si="78"/>
        <v>0.6351519722923652</v>
      </c>
      <c r="V181" s="112">
        <f t="shared" si="78"/>
        <v>0.64268932538576662</v>
      </c>
      <c r="W181" s="112">
        <f t="shared" ref="W181" si="79">IF(W157=0,"",W157/W133)</f>
        <v>0.64915953813562322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0.92193749137991121</v>
      </c>
      <c r="M182" s="113">
        <f t="shared" si="80"/>
        <v>0.87586720976217913</v>
      </c>
      <c r="N182" s="113">
        <f t="shared" si="80"/>
        <v>0.87634403794272986</v>
      </c>
      <c r="O182" s="113">
        <f t="shared" si="80"/>
        <v>0.90594632509997597</v>
      </c>
      <c r="P182" s="113">
        <f t="shared" si="80"/>
        <v>0.92642696893947885</v>
      </c>
      <c r="Q182" s="113">
        <f t="shared" si="80"/>
        <v>0.91448807729694204</v>
      </c>
      <c r="R182" s="113">
        <f t="shared" ref="R182:V182" si="81">IF(R158=0,"",R158/R134)</f>
        <v>0.92959607252020526</v>
      </c>
      <c r="S182" s="113">
        <f t="shared" si="81"/>
        <v>0.91486737665899887</v>
      </c>
      <c r="T182" s="113">
        <f t="shared" si="81"/>
        <v>0.86821369918583213</v>
      </c>
      <c r="U182" s="113">
        <f t="shared" si="81"/>
        <v>0.88649230623916397</v>
      </c>
      <c r="V182" s="113">
        <f t="shared" si="81"/>
        <v>0.92353114156073901</v>
      </c>
      <c r="W182" s="113">
        <f t="shared" ref="W182" si="82">IF(W158=0,"",W158/W134)</f>
        <v>0.91286240226976167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0.55176300440486825</v>
      </c>
      <c r="M183" s="111">
        <f t="shared" si="83"/>
        <v>0.55233943223039073</v>
      </c>
      <c r="N183" s="111">
        <f t="shared" si="83"/>
        <v>0.55396276434667102</v>
      </c>
      <c r="O183" s="111">
        <f t="shared" si="83"/>
        <v>0.55405079047968353</v>
      </c>
      <c r="P183" s="111">
        <f t="shared" si="83"/>
        <v>0.55543127695748262</v>
      </c>
      <c r="Q183" s="111">
        <f t="shared" si="83"/>
        <v>0.5574154873307855</v>
      </c>
      <c r="R183" s="111">
        <f t="shared" ref="R183:V183" si="84">IF(R159=0,"",R159/R135)</f>
        <v>0.5666954546809293</v>
      </c>
      <c r="S183" s="111">
        <f t="shared" si="84"/>
        <v>0.58259653979518988</v>
      </c>
      <c r="T183" s="111">
        <f t="shared" si="84"/>
        <v>0.6220373380829276</v>
      </c>
      <c r="U183" s="111">
        <f t="shared" si="84"/>
        <v>0.63315081876444079</v>
      </c>
      <c r="V183" s="111">
        <f t="shared" si="84"/>
        <v>0.64177942034137292</v>
      </c>
      <c r="W183" s="111">
        <f t="shared" ref="W183" si="85">IF(W159=0,"",W159/W135)</f>
        <v>0.64335406396945394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 t="str">
        <f t="shared" ref="B185:Q185" si="89">IF(B161=0,"",B161/B137)</f>
        <v/>
      </c>
      <c r="C185" s="124" t="str">
        <f t="shared" si="89"/>
        <v/>
      </c>
      <c r="D185" s="124" t="str">
        <f t="shared" si="89"/>
        <v/>
      </c>
      <c r="E185" s="124" t="str">
        <f t="shared" si="89"/>
        <v/>
      </c>
      <c r="F185" s="124" t="str">
        <f t="shared" si="89"/>
        <v/>
      </c>
      <c r="G185" s="124" t="str">
        <f t="shared" si="89"/>
        <v/>
      </c>
      <c r="H185" s="124" t="str">
        <f t="shared" si="89"/>
        <v/>
      </c>
      <c r="I185" s="124" t="str">
        <f t="shared" si="89"/>
        <v/>
      </c>
      <c r="J185" s="124" t="str">
        <f t="shared" si="89"/>
        <v/>
      </c>
      <c r="K185" s="124" t="str">
        <f t="shared" si="89"/>
        <v/>
      </c>
      <c r="L185" s="124">
        <f t="shared" si="89"/>
        <v>0.65403996993476798</v>
      </c>
      <c r="M185" s="124">
        <f t="shared" si="89"/>
        <v>0.65319522753645476</v>
      </c>
      <c r="N185" s="124">
        <f t="shared" si="89"/>
        <v>0.63108477074813663</v>
      </c>
      <c r="O185" s="124">
        <f t="shared" si="89"/>
        <v>0.64047409146849088</v>
      </c>
      <c r="P185" s="124">
        <f t="shared" si="89"/>
        <v>0.64127123026796351</v>
      </c>
      <c r="Q185" s="124">
        <f t="shared" si="89"/>
        <v>0.64279266577549599</v>
      </c>
      <c r="R185" s="124">
        <f t="shared" ref="R185:V185" si="90">IF(R161=0,"",R161/R137)</f>
        <v>0.65201509640817223</v>
      </c>
      <c r="S185" s="124">
        <f t="shared" si="90"/>
        <v>0.62116988820531038</v>
      </c>
      <c r="T185" s="124">
        <f t="shared" si="90"/>
        <v>0.63183828567722289</v>
      </c>
      <c r="U185" s="124">
        <f t="shared" si="90"/>
        <v>0.63894579479036195</v>
      </c>
      <c r="V185" s="124">
        <f t="shared" si="90"/>
        <v>0.64106772379589261</v>
      </c>
      <c r="W185" s="124">
        <f t="shared" ref="W185" si="91">IF(W161=0,"",W161/W137)</f>
        <v>0.63841533841354847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>
        <f t="shared" si="95"/>
        <v>0.59256590753892302</v>
      </c>
      <c r="M187" s="111">
        <f t="shared" si="95"/>
        <v>0.59264245418314887</v>
      </c>
      <c r="N187" s="111">
        <f t="shared" si="95"/>
        <v>0.59268484329710125</v>
      </c>
      <c r="O187" s="111">
        <f t="shared" si="95"/>
        <v>0.5926935661975945</v>
      </c>
      <c r="P187" s="111">
        <f t="shared" si="95"/>
        <v>0.59271606475521954</v>
      </c>
      <c r="Q187" s="111">
        <f t="shared" si="95"/>
        <v>0.59273354741432893</v>
      </c>
      <c r="R187" s="111">
        <f t="shared" ref="R187:V187" si="96">IF(R163=0,"",R163/R139)</f>
        <v>0.59311906805504111</v>
      </c>
      <c r="S187" s="111">
        <f t="shared" si="96"/>
        <v>0.59424168102861019</v>
      </c>
      <c r="T187" s="111">
        <f t="shared" si="96"/>
        <v>0.59689665862467922</v>
      </c>
      <c r="U187" s="111">
        <f t="shared" si="96"/>
        <v>0.59845391175511142</v>
      </c>
      <c r="V187" s="111">
        <f t="shared" si="96"/>
        <v>0.59957696492435431</v>
      </c>
      <c r="W187" s="111">
        <f t="shared" ref="W187" si="97">IF(W163=0,"",W163/W139)</f>
        <v>0.60039185082773816</v>
      </c>
      <c r="DA187" s="63" t="s">
        <v>2002</v>
      </c>
    </row>
    <row r="188" spans="1:105" ht="12" customHeight="1" x14ac:dyDescent="0.25">
      <c r="A188" s="109" t="s">
        <v>120</v>
      </c>
      <c r="B188" s="45" t="str">
        <f t="shared" ref="B188:Q188" si="98">IF(B164=0,"",B164/B140)</f>
        <v/>
      </c>
      <c r="C188" s="45" t="str">
        <f t="shared" si="98"/>
        <v/>
      </c>
      <c r="D188" s="45" t="str">
        <f t="shared" si="98"/>
        <v/>
      </c>
      <c r="E188" s="45" t="str">
        <f t="shared" si="98"/>
        <v/>
      </c>
      <c r="F188" s="45" t="str">
        <f t="shared" si="98"/>
        <v/>
      </c>
      <c r="G188" s="45" t="str">
        <f t="shared" si="98"/>
        <v/>
      </c>
      <c r="H188" s="45" t="str">
        <f t="shared" si="98"/>
        <v/>
      </c>
      <c r="I188" s="45" t="str">
        <f t="shared" si="98"/>
        <v/>
      </c>
      <c r="J188" s="45" t="str">
        <f t="shared" si="98"/>
        <v/>
      </c>
      <c r="K188" s="45" t="str">
        <f t="shared" si="98"/>
        <v/>
      </c>
      <c r="L188" s="45">
        <f t="shared" si="98"/>
        <v>0.76482818391330609</v>
      </c>
      <c r="M188" s="45">
        <f t="shared" si="98"/>
        <v>0.76537702442714806</v>
      </c>
      <c r="N188" s="45">
        <f t="shared" si="98"/>
        <v>0.76577988693594023</v>
      </c>
      <c r="O188" s="45">
        <f t="shared" si="98"/>
        <v>0.76610745157057969</v>
      </c>
      <c r="P188" s="45">
        <f t="shared" si="98"/>
        <v>0.7682177512335705</v>
      </c>
      <c r="Q188" s="45">
        <f t="shared" si="98"/>
        <v>0.7697352623185727</v>
      </c>
      <c r="R188" s="45">
        <f t="shared" ref="R188:V188" si="99">IF(R164=0,"",R164/R140)</f>
        <v>0.77411790542352377</v>
      </c>
      <c r="S188" s="45">
        <f t="shared" si="99"/>
        <v>0.77962891289500613</v>
      </c>
      <c r="T188" s="45">
        <f t="shared" si="99"/>
        <v>0.80365775798415862</v>
      </c>
      <c r="U188" s="45">
        <f t="shared" si="99"/>
        <v>0.81495902142001864</v>
      </c>
      <c r="V188" s="45">
        <f t="shared" si="99"/>
        <v>0.82147138585753687</v>
      </c>
      <c r="W188" s="45">
        <f t="shared" ref="W188" si="100">IF(W164=0,"",W164/W140)</f>
        <v>0.82654301740118907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1.3932664338882872</v>
      </c>
      <c r="M190" s="117">
        <f t="shared" si="101"/>
        <v>1.7422286350388176</v>
      </c>
      <c r="N190" s="117">
        <f t="shared" si="101"/>
        <v>2.125161349266866</v>
      </c>
      <c r="O190" s="117">
        <f t="shared" si="101"/>
        <v>2.3358615185495677</v>
      </c>
      <c r="P190" s="117">
        <f t="shared" si="101"/>
        <v>2.319096073205777</v>
      </c>
      <c r="Q190" s="117">
        <f t="shared" si="101"/>
        <v>2.3913093663291178</v>
      </c>
      <c r="R190" s="117">
        <f t="shared" ref="R190:V190" si="102">R191+R194+R196+R209</f>
        <v>2.3952598270844989</v>
      </c>
      <c r="S190" s="117">
        <f t="shared" si="102"/>
        <v>2.2905482963711994</v>
      </c>
      <c r="T190" s="117">
        <f t="shared" si="102"/>
        <v>2.3363354204766353</v>
      </c>
      <c r="U190" s="117">
        <f t="shared" si="102"/>
        <v>2.1079420525251606</v>
      </c>
      <c r="V190" s="117">
        <f t="shared" si="102"/>
        <v>1.8825211350619342</v>
      </c>
      <c r="W190" s="117">
        <f t="shared" ref="W190" si="103">W191+W194+W196+W209</f>
        <v>1.6838292863178661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1.3932664338882872</v>
      </c>
      <c r="M209" s="122">
        <v>1.7422286350388176</v>
      </c>
      <c r="N209" s="122">
        <v>2.125161349266866</v>
      </c>
      <c r="O209" s="122">
        <v>2.3358615185495677</v>
      </c>
      <c r="P209" s="122">
        <v>2.319096073205777</v>
      </c>
      <c r="Q209" s="122">
        <v>2.3913093663291178</v>
      </c>
      <c r="R209" s="122">
        <v>2.3952598270844989</v>
      </c>
      <c r="S209" s="122">
        <v>2.2905482963711994</v>
      </c>
      <c r="T209" s="122">
        <v>2.3363354204766353</v>
      </c>
      <c r="U209" s="122">
        <v>2.1079420525251606</v>
      </c>
      <c r="V209" s="122">
        <v>1.8825211350619342</v>
      </c>
      <c r="W209" s="122">
        <v>1.6838292863178661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1.3932664338882872</v>
      </c>
      <c r="M211" s="98">
        <v>1.7422286350388176</v>
      </c>
      <c r="N211" s="98">
        <v>2.125161349266866</v>
      </c>
      <c r="O211" s="98">
        <v>2.3358615185495677</v>
      </c>
      <c r="P211" s="98">
        <v>2.319096073205777</v>
      </c>
      <c r="Q211" s="98">
        <v>2.3913093663291178</v>
      </c>
      <c r="R211" s="98">
        <v>2.3952598270844989</v>
      </c>
      <c r="S211" s="98">
        <v>2.2905482963711994</v>
      </c>
      <c r="T211" s="98">
        <v>2.3363354204766353</v>
      </c>
      <c r="U211" s="98">
        <v>2.1079420525251606</v>
      </c>
      <c r="V211" s="98">
        <v>1.8825211350619342</v>
      </c>
      <c r="W211" s="98">
        <v>1.6838292863178661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0</v>
      </c>
      <c r="C214" s="117">
        <f t="shared" si="108"/>
        <v>0</v>
      </c>
      <c r="D214" s="117">
        <f t="shared" si="108"/>
        <v>0</v>
      </c>
      <c r="E214" s="117">
        <f t="shared" si="108"/>
        <v>0</v>
      </c>
      <c r="F214" s="117">
        <f t="shared" si="108"/>
        <v>0</v>
      </c>
      <c r="G214" s="117">
        <f t="shared" si="108"/>
        <v>0</v>
      </c>
      <c r="H214" s="117">
        <f t="shared" si="108"/>
        <v>0</v>
      </c>
      <c r="I214" s="117">
        <f t="shared" si="108"/>
        <v>0</v>
      </c>
      <c r="J214" s="117">
        <f t="shared" si="108"/>
        <v>0</v>
      </c>
      <c r="K214" s="117">
        <f t="shared" si="108"/>
        <v>0</v>
      </c>
      <c r="L214" s="117">
        <f t="shared" si="108"/>
        <v>2931.8239915631584</v>
      </c>
      <c r="M214" s="117">
        <f t="shared" si="108"/>
        <v>3058.3084791983606</v>
      </c>
      <c r="N214" s="117">
        <f t="shared" si="108"/>
        <v>3237.0661518896918</v>
      </c>
      <c r="O214" s="117">
        <f t="shared" si="108"/>
        <v>3282.3738325786126</v>
      </c>
      <c r="P214" s="117">
        <f t="shared" si="108"/>
        <v>3324.0894239621121</v>
      </c>
      <c r="Q214" s="117">
        <f t="shared" si="108"/>
        <v>3535.2772985575853</v>
      </c>
      <c r="R214" s="117">
        <f t="shared" ref="R214:V214" si="109">R215+R218+R220+R233</f>
        <v>3443.5631811153776</v>
      </c>
      <c r="S214" s="117">
        <f t="shared" si="109"/>
        <v>3653.746824191443</v>
      </c>
      <c r="T214" s="117">
        <f t="shared" si="109"/>
        <v>3763.071775301145</v>
      </c>
      <c r="U214" s="117">
        <f t="shared" si="109"/>
        <v>3871.0240065002099</v>
      </c>
      <c r="V214" s="117">
        <f t="shared" si="109"/>
        <v>3614.872149290587</v>
      </c>
      <c r="W214" s="117">
        <f t="shared" ref="W214" si="110">W215+W218+W220+W233</f>
        <v>3559.0977246992989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0</v>
      </c>
      <c r="C215" s="122">
        <f t="shared" si="111"/>
        <v>0</v>
      </c>
      <c r="D215" s="122">
        <f t="shared" si="111"/>
        <v>0</v>
      </c>
      <c r="E215" s="122">
        <f t="shared" si="111"/>
        <v>0</v>
      </c>
      <c r="F215" s="122">
        <f t="shared" si="111"/>
        <v>0</v>
      </c>
      <c r="G215" s="122">
        <f t="shared" si="111"/>
        <v>0</v>
      </c>
      <c r="H215" s="122">
        <f t="shared" si="111"/>
        <v>0</v>
      </c>
      <c r="I215" s="122">
        <f t="shared" si="111"/>
        <v>0</v>
      </c>
      <c r="J215" s="122">
        <f t="shared" si="111"/>
        <v>0</v>
      </c>
      <c r="K215" s="122">
        <f t="shared" si="111"/>
        <v>0</v>
      </c>
      <c r="L215" s="122">
        <f t="shared" si="111"/>
        <v>918.65380716088782</v>
      </c>
      <c r="M215" s="122">
        <f t="shared" si="111"/>
        <v>683.17452374406855</v>
      </c>
      <c r="N215" s="122">
        <f t="shared" si="111"/>
        <v>784.9889970474228</v>
      </c>
      <c r="O215" s="122">
        <f t="shared" si="111"/>
        <v>702.80768959040847</v>
      </c>
      <c r="P215" s="122">
        <f t="shared" si="111"/>
        <v>825.42666576200168</v>
      </c>
      <c r="Q215" s="122">
        <f t="shared" si="111"/>
        <v>910.02454378720006</v>
      </c>
      <c r="R215" s="122">
        <f t="shared" ref="R215:V215" si="112">SUM(R216:R217)</f>
        <v>848.3035061604154</v>
      </c>
      <c r="S215" s="122">
        <f t="shared" si="112"/>
        <v>1102.3494167636877</v>
      </c>
      <c r="T215" s="122">
        <f t="shared" si="112"/>
        <v>1076.0137418203506</v>
      </c>
      <c r="U215" s="122">
        <f t="shared" si="112"/>
        <v>1363.6334221567847</v>
      </c>
      <c r="V215" s="122">
        <f t="shared" si="112"/>
        <v>1260.1067277382811</v>
      </c>
      <c r="W215" s="122">
        <f t="shared" ref="W215" si="113">SUM(W216:W217)</f>
        <v>1468.7860641866628</v>
      </c>
      <c r="DA215" s="130" t="s">
        <v>2318</v>
      </c>
    </row>
    <row r="216" spans="1:105" ht="12" customHeight="1" x14ac:dyDescent="0.25">
      <c r="A216" s="97" t="s">
        <v>204</v>
      </c>
      <c r="B216" s="98">
        <v>0</v>
      </c>
      <c r="C216" s="98">
        <v>0</v>
      </c>
      <c r="D216" s="98">
        <v>0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98">
        <v>0</v>
      </c>
      <c r="K216" s="98">
        <v>0</v>
      </c>
      <c r="L216" s="98">
        <v>912.08558415422078</v>
      </c>
      <c r="M216" s="98">
        <v>678.41732475779577</v>
      </c>
      <c r="N216" s="98">
        <v>780.92493674444779</v>
      </c>
      <c r="O216" s="98">
        <v>698.37279139604709</v>
      </c>
      <c r="P216" s="98">
        <v>820.31762698516889</v>
      </c>
      <c r="Q216" s="98">
        <v>904.30005425935929</v>
      </c>
      <c r="R216" s="98">
        <v>842.99339691856187</v>
      </c>
      <c r="S216" s="98">
        <v>1094.9468269965946</v>
      </c>
      <c r="T216" s="98">
        <v>1067.6640131759536</v>
      </c>
      <c r="U216" s="98">
        <v>1353.8696891732161</v>
      </c>
      <c r="V216" s="98">
        <v>1251.3808031049414</v>
      </c>
      <c r="W216" s="98">
        <v>1458.5436193222802</v>
      </c>
      <c r="DA216" s="63" t="s">
        <v>2319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6.5682230066670311</v>
      </c>
      <c r="M217" s="98">
        <v>4.75719898627273</v>
      </c>
      <c r="N217" s="98">
        <v>4.064060302975002</v>
      </c>
      <c r="O217" s="98">
        <v>4.4348981943614039</v>
      </c>
      <c r="P217" s="98">
        <v>5.1090387768328327</v>
      </c>
      <c r="Q217" s="98">
        <v>5.7244895278407757</v>
      </c>
      <c r="R217" s="98">
        <v>5.3101092418534819</v>
      </c>
      <c r="S217" s="98">
        <v>7.4025897670931933</v>
      </c>
      <c r="T217" s="98">
        <v>8.3497286443968814</v>
      </c>
      <c r="U217" s="98">
        <v>9.7637329835685041</v>
      </c>
      <c r="V217" s="98">
        <v>8.7259246333396856</v>
      </c>
      <c r="W217" s="98">
        <v>10.242444864382653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</v>
      </c>
      <c r="C218" s="122">
        <f t="shared" si="114"/>
        <v>0</v>
      </c>
      <c r="D218" s="122">
        <f t="shared" si="114"/>
        <v>0</v>
      </c>
      <c r="E218" s="122">
        <f t="shared" si="114"/>
        <v>0</v>
      </c>
      <c r="F218" s="122">
        <f t="shared" si="114"/>
        <v>0</v>
      </c>
      <c r="G218" s="122">
        <f t="shared" si="114"/>
        <v>0</v>
      </c>
      <c r="H218" s="122">
        <f t="shared" si="114"/>
        <v>0</v>
      </c>
      <c r="I218" s="122">
        <f t="shared" si="114"/>
        <v>0</v>
      </c>
      <c r="J218" s="122">
        <f t="shared" si="114"/>
        <v>0</v>
      </c>
      <c r="K218" s="122">
        <f t="shared" si="114"/>
        <v>0</v>
      </c>
      <c r="L218" s="122">
        <f t="shared" si="114"/>
        <v>56.415039996649242</v>
      </c>
      <c r="M218" s="122">
        <f t="shared" si="114"/>
        <v>336.36326222521683</v>
      </c>
      <c r="N218" s="122">
        <f t="shared" si="114"/>
        <v>648.46166617029576</v>
      </c>
      <c r="O218" s="122">
        <f t="shared" si="114"/>
        <v>521.40829033105479</v>
      </c>
      <c r="P218" s="122">
        <f t="shared" si="114"/>
        <v>510.28355170031381</v>
      </c>
      <c r="Q218" s="122">
        <f t="shared" si="114"/>
        <v>484.04907751167747</v>
      </c>
      <c r="R218" s="122">
        <f t="shared" si="114"/>
        <v>422.85332461865562</v>
      </c>
      <c r="S218" s="122">
        <f t="shared" si="114"/>
        <v>506.27045491630327</v>
      </c>
      <c r="T218" s="122">
        <f t="shared" si="114"/>
        <v>304.51932386080364</v>
      </c>
      <c r="U218" s="122">
        <f t="shared" si="114"/>
        <v>168.28764309187733</v>
      </c>
      <c r="V218" s="122">
        <f t="shared" si="114"/>
        <v>132.57408739906575</v>
      </c>
      <c r="W218" s="122">
        <f t="shared" si="114"/>
        <v>182.66723876224972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</v>
      </c>
      <c r="C219" s="98">
        <f>RES_hhdet_fech!C86</f>
        <v>0</v>
      </c>
      <c r="D219" s="98">
        <f>RES_hhdet_fech!D86</f>
        <v>0</v>
      </c>
      <c r="E219" s="98">
        <f>RES_hhdet_fech!E86</f>
        <v>0</v>
      </c>
      <c r="F219" s="98">
        <f>RES_hhdet_fech!F86</f>
        <v>0</v>
      </c>
      <c r="G219" s="98">
        <f>RES_hhdet_fech!G86</f>
        <v>0</v>
      </c>
      <c r="H219" s="98">
        <f>RES_hhdet_fech!H86</f>
        <v>0</v>
      </c>
      <c r="I219" s="98">
        <f>RES_hhdet_fech!I86</f>
        <v>0</v>
      </c>
      <c r="J219" s="98">
        <f>RES_hhdet_fech!J86</f>
        <v>0</v>
      </c>
      <c r="K219" s="98">
        <f>RES_hhdet_fech!K86</f>
        <v>0</v>
      </c>
      <c r="L219" s="98">
        <f>RES_hhdet_fech!L86</f>
        <v>56.415039996649242</v>
      </c>
      <c r="M219" s="98">
        <f>RES_hhdet_fech!M86</f>
        <v>336.36326222521683</v>
      </c>
      <c r="N219" s="98">
        <f>RES_hhdet_fech!N86</f>
        <v>648.46166617029576</v>
      </c>
      <c r="O219" s="98">
        <f>RES_hhdet_fech!O86</f>
        <v>521.40829033105479</v>
      </c>
      <c r="P219" s="98">
        <f>RES_hhdet_fech!P86</f>
        <v>510.28355170031381</v>
      </c>
      <c r="Q219" s="98">
        <f>RES_hhdet_fech!Q86</f>
        <v>484.04907751167747</v>
      </c>
      <c r="R219" s="98">
        <f>RES_hhdet_fech!R86</f>
        <v>422.85332461865562</v>
      </c>
      <c r="S219" s="98">
        <f>RES_hhdet_fech!S86</f>
        <v>506.27045491630327</v>
      </c>
      <c r="T219" s="98">
        <f>RES_hhdet_fech!T86</f>
        <v>304.51932386080364</v>
      </c>
      <c r="U219" s="98">
        <f>RES_hhdet_fech!U86</f>
        <v>168.28764309187733</v>
      </c>
      <c r="V219" s="98">
        <f>RES_hhdet_fech!V86</f>
        <v>132.57408739906575</v>
      </c>
      <c r="W219" s="98">
        <f>RES_hhdet_fech!W86</f>
        <v>182.66723876224972</v>
      </c>
      <c r="DA219" s="63" t="s">
        <v>2322</v>
      </c>
    </row>
    <row r="220" spans="1:105" ht="12" customHeight="1" x14ac:dyDescent="0.25">
      <c r="A220" s="121" t="s">
        <v>55</v>
      </c>
      <c r="B220" s="122">
        <v>0</v>
      </c>
      <c r="C220" s="122">
        <v>0</v>
      </c>
      <c r="D220" s="122">
        <v>0</v>
      </c>
      <c r="E220" s="122">
        <v>0</v>
      </c>
      <c r="F220" s="122">
        <v>0</v>
      </c>
      <c r="G220" s="122">
        <v>0</v>
      </c>
      <c r="H220" s="122">
        <v>0</v>
      </c>
      <c r="I220" s="122">
        <v>0</v>
      </c>
      <c r="J220" s="122">
        <v>0</v>
      </c>
      <c r="K220" s="122">
        <v>0</v>
      </c>
      <c r="L220" s="122">
        <v>946.61661285887419</v>
      </c>
      <c r="M220" s="122">
        <v>1077.3228992008412</v>
      </c>
      <c r="N220" s="122">
        <v>958.63053536212158</v>
      </c>
      <c r="O220" s="122">
        <v>1066.9118784450818</v>
      </c>
      <c r="P220" s="122">
        <v>1062.1480148898565</v>
      </c>
      <c r="Q220" s="122">
        <v>1145.663757178482</v>
      </c>
      <c r="R220" s="122">
        <v>1129.8912368913998</v>
      </c>
      <c r="S220" s="122">
        <v>1225.1527465038394</v>
      </c>
      <c r="T220" s="122">
        <v>1533.2005780821221</v>
      </c>
      <c r="U220" s="122">
        <v>1545.3952885107437</v>
      </c>
      <c r="V220" s="122">
        <v>1461.3938617870447</v>
      </c>
      <c r="W220" s="122">
        <v>1193.8167768548399</v>
      </c>
      <c r="DA220" s="130" t="s">
        <v>2323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0</v>
      </c>
      <c r="C229" s="101">
        <v>0</v>
      </c>
      <c r="D229" s="101">
        <v>0</v>
      </c>
      <c r="E229" s="101">
        <v>0</v>
      </c>
      <c r="F229" s="101">
        <v>0</v>
      </c>
      <c r="G229" s="101">
        <v>0</v>
      </c>
      <c r="H229" s="101">
        <v>0</v>
      </c>
      <c r="I229" s="101">
        <v>0</v>
      </c>
      <c r="J229" s="101">
        <v>0</v>
      </c>
      <c r="K229" s="101">
        <v>0</v>
      </c>
      <c r="L229" s="101">
        <v>1542.5592359589593</v>
      </c>
      <c r="M229" s="101">
        <v>1540.7878155819337</v>
      </c>
      <c r="N229" s="101">
        <v>1347.147956330236</v>
      </c>
      <c r="O229" s="101">
        <v>1479.7351771858296</v>
      </c>
      <c r="P229" s="101">
        <v>1455.5153120354671</v>
      </c>
      <c r="Q229" s="101">
        <v>1522.7858418845217</v>
      </c>
      <c r="R229" s="101">
        <v>1458.5544462794019</v>
      </c>
      <c r="S229" s="101">
        <v>1503.1804862395659</v>
      </c>
      <c r="T229" s="101">
        <v>1734.3605869574515</v>
      </c>
      <c r="U229" s="101">
        <v>1730.5865150271291</v>
      </c>
      <c r="V229" s="101">
        <v>1642.2991460191263</v>
      </c>
      <c r="W229" s="101">
        <v>1331.7744543821223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928.73703383285158</v>
      </c>
      <c r="M230" s="104">
        <v>983.00420124635082</v>
      </c>
      <c r="N230" s="104">
        <v>863.01537045404632</v>
      </c>
      <c r="O230" s="104">
        <v>918.73899092135503</v>
      </c>
      <c r="P230" s="104">
        <v>892.58040652224281</v>
      </c>
      <c r="Q230" s="104">
        <v>953.08420080810276</v>
      </c>
      <c r="R230" s="104">
        <v>917.5897412234882</v>
      </c>
      <c r="S230" s="104">
        <v>986.92014917478889</v>
      </c>
      <c r="T230" s="104">
        <v>1243.2726912745397</v>
      </c>
      <c r="U230" s="104">
        <v>1241.201173510749</v>
      </c>
      <c r="V230" s="104">
        <v>1142.6559800448058</v>
      </c>
      <c r="W230" s="104">
        <v>943.29584202636636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161.74377265114794</v>
      </c>
      <c r="M231" s="98">
        <v>272.57941195081918</v>
      </c>
      <c r="N231" s="98">
        <v>239.2558005777112</v>
      </c>
      <c r="O231" s="98">
        <v>193.76820616643934</v>
      </c>
      <c r="P231" s="98">
        <v>147.71584812275049</v>
      </c>
      <c r="Q231" s="98">
        <v>184.14576239345533</v>
      </c>
      <c r="R231" s="98">
        <v>149.09126224312163</v>
      </c>
      <c r="S231" s="98">
        <v>201.28990134896304</v>
      </c>
      <c r="T231" s="98">
        <v>433.49866374445139</v>
      </c>
      <c r="U231" s="98">
        <v>384.04306157625962</v>
      </c>
      <c r="V231" s="98">
        <v>243.92121319799492</v>
      </c>
      <c r="W231" s="98">
        <v>230.47096663414669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766.99326118170359</v>
      </c>
      <c r="M232" s="98">
        <v>710.4247892955317</v>
      </c>
      <c r="N232" s="98">
        <v>623.75956987633504</v>
      </c>
      <c r="O232" s="98">
        <v>724.97078475491571</v>
      </c>
      <c r="P232" s="98">
        <v>744.86455839949235</v>
      </c>
      <c r="Q232" s="98">
        <v>768.93843841464741</v>
      </c>
      <c r="R232" s="98">
        <v>768.49847898036671</v>
      </c>
      <c r="S232" s="98">
        <v>785.63024782582579</v>
      </c>
      <c r="T232" s="98">
        <v>809.77402753008835</v>
      </c>
      <c r="U232" s="98">
        <v>857.1581119344894</v>
      </c>
      <c r="V232" s="98">
        <v>898.73476684681066</v>
      </c>
      <c r="W232" s="98">
        <v>712.82487539221961</v>
      </c>
      <c r="DA232" s="63" t="s">
        <v>2335</v>
      </c>
    </row>
    <row r="233" spans="1:105" ht="12" customHeight="1" x14ac:dyDescent="0.25">
      <c r="A233" s="121" t="s">
        <v>54</v>
      </c>
      <c r="B233" s="122">
        <v>0</v>
      </c>
      <c r="C233" s="122">
        <v>0</v>
      </c>
      <c r="D233" s="122">
        <v>0</v>
      </c>
      <c r="E233" s="122">
        <v>0</v>
      </c>
      <c r="F233" s="122">
        <v>0</v>
      </c>
      <c r="G233" s="122">
        <v>0</v>
      </c>
      <c r="H233" s="122">
        <v>0</v>
      </c>
      <c r="I233" s="122">
        <v>0</v>
      </c>
      <c r="J233" s="122">
        <v>0</v>
      </c>
      <c r="K233" s="122">
        <v>0</v>
      </c>
      <c r="L233" s="122">
        <v>1010.138531546747</v>
      </c>
      <c r="M233" s="122">
        <v>961.44779402823406</v>
      </c>
      <c r="N233" s="122">
        <v>844.98495330985179</v>
      </c>
      <c r="O233" s="122">
        <v>991.24597421206738</v>
      </c>
      <c r="P233" s="122">
        <v>926.23119160993974</v>
      </c>
      <c r="Q233" s="122">
        <v>995.5399200802259</v>
      </c>
      <c r="R233" s="122">
        <v>1042.5151134449065</v>
      </c>
      <c r="S233" s="122">
        <v>819.97420600761302</v>
      </c>
      <c r="T233" s="122">
        <v>849.33813153786855</v>
      </c>
      <c r="U233" s="122">
        <v>793.70765274080452</v>
      </c>
      <c r="V233" s="122">
        <v>760.79747236619528</v>
      </c>
      <c r="W233" s="122">
        <v>713.82764489554688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1052.4046813129507</v>
      </c>
      <c r="M235" s="98">
        <v>983.66168023479656</v>
      </c>
      <c r="N235" s="98">
        <v>987.47627089599746</v>
      </c>
      <c r="O235" s="98">
        <v>1074.380001624897</v>
      </c>
      <c r="P235" s="98">
        <v>1005.2271001353081</v>
      </c>
      <c r="Q235" s="98">
        <v>1061.8299975000348</v>
      </c>
      <c r="R235" s="98">
        <v>1012.1302791613508</v>
      </c>
      <c r="S235" s="98">
        <v>945.46778033909277</v>
      </c>
      <c r="T235" s="98">
        <v>912.11220280132954</v>
      </c>
      <c r="U235" s="98">
        <v>833.2927161245816</v>
      </c>
      <c r="V235" s="98">
        <v>801.54787186210581</v>
      </c>
      <c r="W235" s="98">
        <v>765.44046596787859</v>
      </c>
      <c r="DA235" s="63" t="s">
        <v>2338</v>
      </c>
    </row>
    <row r="236" spans="1:105" ht="12" customHeight="1" x14ac:dyDescent="0.25">
      <c r="A236" s="109" t="s">
        <v>120</v>
      </c>
      <c r="B236" s="33">
        <v>0</v>
      </c>
      <c r="C236" s="33">
        <v>0</v>
      </c>
      <c r="D236" s="33">
        <v>0</v>
      </c>
      <c r="E236" s="33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941.96052965429271</v>
      </c>
      <c r="M236" s="33">
        <v>922.8384157953833</v>
      </c>
      <c r="N236" s="33">
        <v>561.0213978173939</v>
      </c>
      <c r="O236" s="33">
        <v>823.66472392390529</v>
      </c>
      <c r="P236" s="33">
        <v>768.36372860646838</v>
      </c>
      <c r="Q236" s="33">
        <v>859.47370319824131</v>
      </c>
      <c r="R236" s="33">
        <v>1111.7061961915915</v>
      </c>
      <c r="S236" s="33">
        <v>460.3855519922364</v>
      </c>
      <c r="T236" s="33">
        <v>634.58072026153752</v>
      </c>
      <c r="U236" s="33">
        <v>657.86196218864984</v>
      </c>
      <c r="V236" s="33">
        <v>623.06671709054353</v>
      </c>
      <c r="W236" s="33">
        <v>535.25724144272112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0</v>
      </c>
      <c r="C238" s="117">
        <f t="shared" si="115"/>
        <v>0</v>
      </c>
      <c r="D238" s="117">
        <f t="shared" si="115"/>
        <v>0</v>
      </c>
      <c r="E238" s="117">
        <f t="shared" si="115"/>
        <v>0</v>
      </c>
      <c r="F238" s="117">
        <f t="shared" si="115"/>
        <v>0</v>
      </c>
      <c r="G238" s="117">
        <f t="shared" si="115"/>
        <v>0</v>
      </c>
      <c r="H238" s="117">
        <f t="shared" si="115"/>
        <v>0</v>
      </c>
      <c r="I238" s="117">
        <f t="shared" si="115"/>
        <v>0</v>
      </c>
      <c r="J238" s="117">
        <f t="shared" si="115"/>
        <v>0</v>
      </c>
      <c r="K238" s="117">
        <f t="shared" si="115"/>
        <v>0</v>
      </c>
      <c r="L238" s="117">
        <f t="shared" si="115"/>
        <v>2420.4383694039971</v>
      </c>
      <c r="M238" s="117">
        <f t="shared" si="115"/>
        <v>3197.7114687487719</v>
      </c>
      <c r="N238" s="117">
        <f t="shared" si="115"/>
        <v>4193.9892517632006</v>
      </c>
      <c r="O238" s="117">
        <f t="shared" si="115"/>
        <v>3879.7392055396058</v>
      </c>
      <c r="P238" s="117">
        <f t="shared" si="115"/>
        <v>3897.6411922828097</v>
      </c>
      <c r="Q238" s="117">
        <f t="shared" si="115"/>
        <v>3972.5055869335793</v>
      </c>
      <c r="R238" s="117">
        <f t="shared" ref="R238:V238" si="116">R239+R242+R244+R257</f>
        <v>3735.7540317608286</v>
      </c>
      <c r="S238" s="117">
        <f t="shared" si="116"/>
        <v>4137.1173508501079</v>
      </c>
      <c r="T238" s="117">
        <f t="shared" si="116"/>
        <v>3606.9637857038579</v>
      </c>
      <c r="U238" s="117">
        <f t="shared" si="116"/>
        <v>3360.3614568962221</v>
      </c>
      <c r="V238" s="117">
        <f t="shared" si="116"/>
        <v>3101.6344018268092</v>
      </c>
      <c r="W238" s="117">
        <f t="shared" ref="W238" si="117">W239+W242+W244+W257</f>
        <v>3295.3610900457011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0</v>
      </c>
      <c r="C239" s="122">
        <f t="shared" si="118"/>
        <v>0</v>
      </c>
      <c r="D239" s="122">
        <f t="shared" si="118"/>
        <v>0</v>
      </c>
      <c r="E239" s="122">
        <f t="shared" si="118"/>
        <v>0</v>
      </c>
      <c r="F239" s="122">
        <f t="shared" si="118"/>
        <v>0</v>
      </c>
      <c r="G239" s="122">
        <f t="shared" si="118"/>
        <v>0</v>
      </c>
      <c r="H239" s="122">
        <f t="shared" si="118"/>
        <v>0</v>
      </c>
      <c r="I239" s="122">
        <f t="shared" si="118"/>
        <v>0</v>
      </c>
      <c r="J239" s="122">
        <f t="shared" si="118"/>
        <v>0</v>
      </c>
      <c r="K239" s="122">
        <f t="shared" si="118"/>
        <v>0</v>
      </c>
      <c r="L239" s="122">
        <f t="shared" si="118"/>
        <v>711.94675605382236</v>
      </c>
      <c r="M239" s="122">
        <f t="shared" si="118"/>
        <v>531.2835890701848</v>
      </c>
      <c r="N239" s="122">
        <f t="shared" si="118"/>
        <v>612.21284171840784</v>
      </c>
      <c r="O239" s="122">
        <f t="shared" si="118"/>
        <v>548.47255547667237</v>
      </c>
      <c r="P239" s="122">
        <f t="shared" si="118"/>
        <v>645.81037374822961</v>
      </c>
      <c r="Q239" s="122">
        <f t="shared" si="118"/>
        <v>712.0800878982526</v>
      </c>
      <c r="R239" s="122">
        <f t="shared" ref="R239:V239" si="119">SUM(R240:R241)</f>
        <v>664.48573457558973</v>
      </c>
      <c r="S239" s="122">
        <f t="shared" si="119"/>
        <v>863.77749977892677</v>
      </c>
      <c r="T239" s="122">
        <f t="shared" si="119"/>
        <v>845.92761358998666</v>
      </c>
      <c r="U239" s="122">
        <f t="shared" si="119"/>
        <v>1075.8237315264171</v>
      </c>
      <c r="V239" s="122">
        <f t="shared" si="119"/>
        <v>994.87563658658678</v>
      </c>
      <c r="W239" s="122">
        <f t="shared" ref="W239" si="120">SUM(W240:W241)</f>
        <v>1161.6037759440028</v>
      </c>
      <c r="DA239" s="130" t="s">
        <v>2486</v>
      </c>
    </row>
    <row r="240" spans="1:105" ht="12" customHeight="1" x14ac:dyDescent="0.25">
      <c r="A240" s="97" t="s">
        <v>204</v>
      </c>
      <c r="B240" s="98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705.37853304715532</v>
      </c>
      <c r="M240" s="98">
        <v>526.52639008391202</v>
      </c>
      <c r="N240" s="98">
        <v>608.14878141543284</v>
      </c>
      <c r="O240" s="98">
        <v>544.03765728231099</v>
      </c>
      <c r="P240" s="98">
        <v>640.70133497139682</v>
      </c>
      <c r="Q240" s="98">
        <v>706.35559837041183</v>
      </c>
      <c r="R240" s="98">
        <v>659.17562533373621</v>
      </c>
      <c r="S240" s="98">
        <v>856.37491001183355</v>
      </c>
      <c r="T240" s="98">
        <v>837.57788494558974</v>
      </c>
      <c r="U240" s="98">
        <v>1066.0599985428485</v>
      </c>
      <c r="V240" s="98">
        <v>986.14971195324711</v>
      </c>
      <c r="W240" s="98">
        <v>1151.3613310796202</v>
      </c>
      <c r="DA240" s="63" t="s">
        <v>2487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6.5682230066670311</v>
      </c>
      <c r="M241" s="98">
        <v>4.75719898627273</v>
      </c>
      <c r="N241" s="98">
        <v>4.064060302975002</v>
      </c>
      <c r="O241" s="98">
        <v>4.4348981943614039</v>
      </c>
      <c r="P241" s="98">
        <v>5.1090387768328327</v>
      </c>
      <c r="Q241" s="98">
        <v>5.7244895278407757</v>
      </c>
      <c r="R241" s="98">
        <v>5.3101092418534819</v>
      </c>
      <c r="S241" s="98">
        <v>7.4025897670931933</v>
      </c>
      <c r="T241" s="98">
        <v>8.3497286443968814</v>
      </c>
      <c r="U241" s="98">
        <v>9.7637329835685041</v>
      </c>
      <c r="V241" s="98">
        <v>8.7259246333396856</v>
      </c>
      <c r="W241" s="98">
        <v>10.242444864382653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</v>
      </c>
      <c r="C242" s="122">
        <f t="shared" si="121"/>
        <v>0</v>
      </c>
      <c r="D242" s="122">
        <f t="shared" si="121"/>
        <v>0</v>
      </c>
      <c r="E242" s="122">
        <f t="shared" si="121"/>
        <v>0</v>
      </c>
      <c r="F242" s="122">
        <f t="shared" si="121"/>
        <v>0</v>
      </c>
      <c r="G242" s="122">
        <f t="shared" si="121"/>
        <v>0</v>
      </c>
      <c r="H242" s="122">
        <f t="shared" si="121"/>
        <v>0</v>
      </c>
      <c r="I242" s="122">
        <f t="shared" si="121"/>
        <v>0</v>
      </c>
      <c r="J242" s="122">
        <f t="shared" si="121"/>
        <v>0</v>
      </c>
      <c r="K242" s="122">
        <f t="shared" si="121"/>
        <v>0</v>
      </c>
      <c r="L242" s="122">
        <f t="shared" si="121"/>
        <v>191.73200373892328</v>
      </c>
      <c r="M242" s="122">
        <f t="shared" si="121"/>
        <v>1177.9972650619743</v>
      </c>
      <c r="N242" s="122">
        <f t="shared" si="121"/>
        <v>2292.8115273660483</v>
      </c>
      <c r="O242" s="122">
        <f t="shared" si="121"/>
        <v>1863.2258305045423</v>
      </c>
      <c r="P242" s="122">
        <f t="shared" si="121"/>
        <v>1829.6858989320262</v>
      </c>
      <c r="Q242" s="122">
        <f t="shared" si="121"/>
        <v>1746.6977141446732</v>
      </c>
      <c r="R242" s="122">
        <f t="shared" si="121"/>
        <v>1536.7522737140214</v>
      </c>
      <c r="S242" s="122">
        <f t="shared" si="121"/>
        <v>1861.341985481145</v>
      </c>
      <c r="T242" s="122">
        <f t="shared" si="121"/>
        <v>1146.7107875549382</v>
      </c>
      <c r="U242" s="122">
        <f t="shared" si="121"/>
        <v>677.78856586483244</v>
      </c>
      <c r="V242" s="122">
        <f t="shared" si="121"/>
        <v>563.62387457355283</v>
      </c>
      <c r="W242" s="122">
        <f t="shared" si="121"/>
        <v>814.72447663781247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</v>
      </c>
      <c r="C243" s="98">
        <f>RES_hhdet_tesh!C86</f>
        <v>0</v>
      </c>
      <c r="D243" s="98">
        <f>RES_hhdet_tesh!D86</f>
        <v>0</v>
      </c>
      <c r="E243" s="98">
        <f>RES_hhdet_tesh!E86</f>
        <v>0</v>
      </c>
      <c r="F243" s="98">
        <f>RES_hhdet_tesh!F86</f>
        <v>0</v>
      </c>
      <c r="G243" s="98">
        <f>RES_hhdet_tesh!G86</f>
        <v>0</v>
      </c>
      <c r="H243" s="98">
        <f>RES_hhdet_tesh!H86</f>
        <v>0</v>
      </c>
      <c r="I243" s="98">
        <f>RES_hhdet_tesh!I86</f>
        <v>0</v>
      </c>
      <c r="J243" s="98">
        <f>RES_hhdet_tesh!J86</f>
        <v>0</v>
      </c>
      <c r="K243" s="98">
        <f>RES_hhdet_tesh!K86</f>
        <v>0</v>
      </c>
      <c r="L243" s="98">
        <f>RES_hhdet_tesh!L86</f>
        <v>191.73200373892328</v>
      </c>
      <c r="M243" s="98">
        <f>RES_hhdet_tesh!M86</f>
        <v>1177.9972650619743</v>
      </c>
      <c r="N243" s="98">
        <f>RES_hhdet_tesh!N86</f>
        <v>2292.8115273660483</v>
      </c>
      <c r="O243" s="98">
        <f>RES_hhdet_tesh!O86</f>
        <v>1863.2258305045423</v>
      </c>
      <c r="P243" s="98">
        <f>RES_hhdet_tesh!P86</f>
        <v>1829.6858989320262</v>
      </c>
      <c r="Q243" s="98">
        <f>RES_hhdet_tesh!Q86</f>
        <v>1746.6977141446732</v>
      </c>
      <c r="R243" s="98">
        <f>RES_hhdet_tesh!R86</f>
        <v>1536.7522737140214</v>
      </c>
      <c r="S243" s="98">
        <f>RES_hhdet_tesh!S86</f>
        <v>1861.341985481145</v>
      </c>
      <c r="T243" s="98">
        <f>RES_hhdet_tesh!T86</f>
        <v>1146.7107875549382</v>
      </c>
      <c r="U243" s="98">
        <f>RES_hhdet_tesh!U86</f>
        <v>677.78856586483244</v>
      </c>
      <c r="V243" s="98">
        <f>RES_hhdet_tesh!V86</f>
        <v>563.62387457355283</v>
      </c>
      <c r="W243" s="98">
        <f>RES_hhdet_tesh!W86</f>
        <v>814.72447663781247</v>
      </c>
      <c r="DA243" s="63" t="s">
        <v>2490</v>
      </c>
    </row>
    <row r="244" spans="1:105" ht="12" customHeight="1" x14ac:dyDescent="0.25">
      <c r="A244" s="121" t="s">
        <v>55</v>
      </c>
      <c r="B244" s="122">
        <v>0</v>
      </c>
      <c r="C244" s="122">
        <v>0</v>
      </c>
      <c r="D244" s="122">
        <v>0</v>
      </c>
      <c r="E244" s="122">
        <v>0</v>
      </c>
      <c r="F244" s="122">
        <v>0</v>
      </c>
      <c r="G244" s="122">
        <v>0</v>
      </c>
      <c r="H244" s="122">
        <v>0</v>
      </c>
      <c r="I244" s="122">
        <v>0</v>
      </c>
      <c r="J244" s="122">
        <v>0</v>
      </c>
      <c r="K244" s="122">
        <v>0</v>
      </c>
      <c r="L244" s="122">
        <v>856.08863480846685</v>
      </c>
      <c r="M244" s="122">
        <v>860.41750403191793</v>
      </c>
      <c r="N244" s="122">
        <v>755.70774713357127</v>
      </c>
      <c r="O244" s="122">
        <v>833.17345480311849</v>
      </c>
      <c r="P244" s="122">
        <v>828.17950384628546</v>
      </c>
      <c r="Q244" s="122">
        <v>873.80202577636067</v>
      </c>
      <c r="R244" s="122">
        <v>854.78043127146032</v>
      </c>
      <c r="S244" s="122">
        <v>902.65457971304897</v>
      </c>
      <c r="T244" s="122">
        <v>1077.6810355677501</v>
      </c>
      <c r="U244" s="122">
        <v>1099.6129924933068</v>
      </c>
      <c r="V244" s="122">
        <v>1055.4121867872041</v>
      </c>
      <c r="W244" s="122">
        <v>863.31431997894879</v>
      </c>
      <c r="DA244" s="130" t="s">
        <v>2491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0</v>
      </c>
      <c r="C253" s="101">
        <v>0</v>
      </c>
      <c r="D253" s="101">
        <v>0</v>
      </c>
      <c r="E253" s="101">
        <v>0</v>
      </c>
      <c r="F253" s="101">
        <v>0</v>
      </c>
      <c r="G253" s="101">
        <v>0</v>
      </c>
      <c r="H253" s="101">
        <v>0</v>
      </c>
      <c r="I253" s="101">
        <v>0</v>
      </c>
      <c r="J253" s="101">
        <v>0</v>
      </c>
      <c r="K253" s="101">
        <v>0</v>
      </c>
      <c r="L253" s="101">
        <v>851.12711850519338</v>
      </c>
      <c r="M253" s="101">
        <v>857.64786540925763</v>
      </c>
      <c r="N253" s="101">
        <v>753.307824057179</v>
      </c>
      <c r="O253" s="101">
        <v>835.52837749159471</v>
      </c>
      <c r="P253" s="101">
        <v>831.12323112900719</v>
      </c>
      <c r="Q253" s="101">
        <v>878.14524041883999</v>
      </c>
      <c r="R253" s="101">
        <v>857.55556714447198</v>
      </c>
      <c r="S253" s="101">
        <v>902.36694074553634</v>
      </c>
      <c r="T253" s="101">
        <v>1076.4700655373858</v>
      </c>
      <c r="U253" s="101">
        <v>1099.185438242052</v>
      </c>
      <c r="V253" s="101">
        <v>1055.488130236653</v>
      </c>
      <c r="W253" s="101">
        <v>864.53408970752025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856.23749112347889</v>
      </c>
      <c r="M254" s="104">
        <v>860.98114693014099</v>
      </c>
      <c r="N254" s="104">
        <v>756.29837455033987</v>
      </c>
      <c r="O254" s="104">
        <v>832.32821255126191</v>
      </c>
      <c r="P254" s="104">
        <v>826.9105605491693</v>
      </c>
      <c r="Q254" s="104">
        <v>871.58413829909443</v>
      </c>
      <c r="R254" s="104">
        <v>852.98781962618625</v>
      </c>
      <c r="S254" s="104">
        <v>902.90104784744688</v>
      </c>
      <c r="T254" s="104">
        <v>1079.4263823881934</v>
      </c>
      <c r="U254" s="104">
        <v>1100.3152908123006</v>
      </c>
      <c r="V254" s="104">
        <v>1055.2783816619844</v>
      </c>
      <c r="W254" s="104">
        <v>861.09930840326638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89.244229941775359</v>
      </c>
      <c r="M255" s="98">
        <v>150.55635763460927</v>
      </c>
      <c r="N255" s="98">
        <v>132.53880467400475</v>
      </c>
      <c r="O255" s="98">
        <v>107.35742779634602</v>
      </c>
      <c r="P255" s="98">
        <v>82.04600214967688</v>
      </c>
      <c r="Q255" s="98">
        <v>102.64569988444694</v>
      </c>
      <c r="R255" s="98">
        <v>84.489340645819482</v>
      </c>
      <c r="S255" s="98">
        <v>117.27080002162099</v>
      </c>
      <c r="T255" s="98">
        <v>269.65235485810467</v>
      </c>
      <c r="U255" s="98">
        <v>243.1571788778113</v>
      </c>
      <c r="V255" s="98">
        <v>156.54361481517361</v>
      </c>
      <c r="W255" s="98">
        <v>148.27443301104668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766.99326118170359</v>
      </c>
      <c r="M256" s="98">
        <v>710.4247892955317</v>
      </c>
      <c r="N256" s="98">
        <v>623.75956987633504</v>
      </c>
      <c r="O256" s="98">
        <v>724.97078475491571</v>
      </c>
      <c r="P256" s="98">
        <v>744.86455839949235</v>
      </c>
      <c r="Q256" s="98">
        <v>768.93843841464741</v>
      </c>
      <c r="R256" s="98">
        <v>768.49847898036671</v>
      </c>
      <c r="S256" s="98">
        <v>785.63024782582579</v>
      </c>
      <c r="T256" s="98">
        <v>809.77402753008835</v>
      </c>
      <c r="U256" s="98">
        <v>857.1581119344894</v>
      </c>
      <c r="V256" s="98">
        <v>898.73476684681066</v>
      </c>
      <c r="W256" s="98">
        <v>712.82487539221961</v>
      </c>
      <c r="DA256" s="63" t="s">
        <v>2503</v>
      </c>
    </row>
    <row r="257" spans="1:105" ht="12" customHeight="1" x14ac:dyDescent="0.25">
      <c r="A257" s="121" t="s">
        <v>54</v>
      </c>
      <c r="B257" s="122">
        <v>0</v>
      </c>
      <c r="C257" s="122">
        <v>0</v>
      </c>
      <c r="D257" s="122">
        <v>0</v>
      </c>
      <c r="E257" s="122">
        <v>0</v>
      </c>
      <c r="F257" s="122">
        <v>0</v>
      </c>
      <c r="G257" s="122">
        <v>0</v>
      </c>
      <c r="H257" s="122">
        <v>0</v>
      </c>
      <c r="I257" s="122">
        <v>0</v>
      </c>
      <c r="J257" s="122">
        <v>0</v>
      </c>
      <c r="K257" s="122">
        <v>0</v>
      </c>
      <c r="L257" s="122">
        <v>660.67097480278494</v>
      </c>
      <c r="M257" s="122">
        <v>628.0131105846948</v>
      </c>
      <c r="N257" s="122">
        <v>533.25713554517267</v>
      </c>
      <c r="O257" s="122">
        <v>634.867364755273</v>
      </c>
      <c r="P257" s="122">
        <v>593.96541575626804</v>
      </c>
      <c r="Q257" s="122">
        <v>639.92575911429276</v>
      </c>
      <c r="R257" s="122">
        <v>679.73559219975732</v>
      </c>
      <c r="S257" s="122">
        <v>509.34328587698707</v>
      </c>
      <c r="T257" s="122">
        <v>536.64434899118248</v>
      </c>
      <c r="U257" s="122">
        <v>507.13616701166592</v>
      </c>
      <c r="V257" s="122">
        <v>487.72270387946526</v>
      </c>
      <c r="W257" s="122">
        <v>455.71851748493691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623.61913508041971</v>
      </c>
      <c r="M259" s="98">
        <v>582.95967226026971</v>
      </c>
      <c r="N259" s="98">
        <v>585.26221887560018</v>
      </c>
      <c r="O259" s="98">
        <v>636.77811461443775</v>
      </c>
      <c r="P259" s="98">
        <v>595.81425097750082</v>
      </c>
      <c r="Q259" s="98">
        <v>629.3822611691437</v>
      </c>
      <c r="R259" s="98">
        <v>600.31376792646893</v>
      </c>
      <c r="S259" s="98">
        <v>561.83636314709122</v>
      </c>
      <c r="T259" s="98">
        <v>544.43672614290949</v>
      </c>
      <c r="U259" s="98">
        <v>498.6872856017975</v>
      </c>
      <c r="V259" s="98">
        <v>480.58964025265669</v>
      </c>
      <c r="W259" s="98">
        <v>459.56421806090106</v>
      </c>
      <c r="DA259" s="63" t="s">
        <v>2506</v>
      </c>
    </row>
    <row r="260" spans="1:105" ht="12" customHeight="1" x14ac:dyDescent="0.25">
      <c r="A260" s="109" t="s">
        <v>120</v>
      </c>
      <c r="B260" s="33">
        <v>0</v>
      </c>
      <c r="C260" s="33">
        <v>0</v>
      </c>
      <c r="D260" s="33">
        <v>0</v>
      </c>
      <c r="E260" s="33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720.43796121350863</v>
      </c>
      <c r="M260" s="33">
        <v>706.31932070853384</v>
      </c>
      <c r="N260" s="33">
        <v>429.618902589247</v>
      </c>
      <c r="O260" s="33">
        <v>631.0156825939282</v>
      </c>
      <c r="P260" s="33">
        <v>590.27065571950266</v>
      </c>
      <c r="Q260" s="33">
        <v>661.56721638721342</v>
      </c>
      <c r="R260" s="33">
        <v>860.59167204218784</v>
      </c>
      <c r="S260" s="33">
        <v>358.92988741227458</v>
      </c>
      <c r="T260" s="33">
        <v>509.98571890535976</v>
      </c>
      <c r="U260" s="33">
        <v>536.13054093471544</v>
      </c>
      <c r="V260" s="33">
        <v>511.83147957007469</v>
      </c>
      <c r="W260" s="33">
        <v>442.41313542790351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147.5761501841211</v>
      </c>
      <c r="M262" s="117">
        <f t="shared" si="122"/>
        <v>141.84064438971077</v>
      </c>
      <c r="N262" s="117">
        <f t="shared" si="122"/>
        <v>149.36472794959698</v>
      </c>
      <c r="O262" s="117">
        <f t="shared" si="122"/>
        <v>163.13021290240712</v>
      </c>
      <c r="P262" s="117">
        <f t="shared" si="122"/>
        <v>152.19163100182288</v>
      </c>
      <c r="Q262" s="117">
        <f t="shared" si="122"/>
        <v>162.18864394527384</v>
      </c>
      <c r="R262" s="117">
        <f t="shared" ref="R262:V262" si="123">R263+R266+R268+R281</f>
        <v>159.75854245878068</v>
      </c>
      <c r="S262" s="117">
        <f t="shared" si="123"/>
        <v>159.20958478982408</v>
      </c>
      <c r="T262" s="117">
        <f t="shared" si="123"/>
        <v>160.33045707360935</v>
      </c>
      <c r="U262" s="117">
        <f t="shared" si="123"/>
        <v>146.57826663828391</v>
      </c>
      <c r="V262" s="117">
        <f t="shared" si="123"/>
        <v>140.50762315733201</v>
      </c>
      <c r="W262" s="117">
        <f t="shared" ref="W262" si="124">W263+W266+W268+W281</f>
        <v>134.88979302394185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147.5761501841211</v>
      </c>
      <c r="M281" s="122">
        <v>141.84064438971077</v>
      </c>
      <c r="N281" s="122">
        <v>149.36472794959698</v>
      </c>
      <c r="O281" s="122">
        <v>163.13021290240712</v>
      </c>
      <c r="P281" s="122">
        <v>152.19163100182288</v>
      </c>
      <c r="Q281" s="122">
        <v>162.18864394527384</v>
      </c>
      <c r="R281" s="122">
        <v>159.75854245878068</v>
      </c>
      <c r="S281" s="122">
        <v>159.20958478982408</v>
      </c>
      <c r="T281" s="122">
        <v>160.33045707360935</v>
      </c>
      <c r="U281" s="122">
        <v>146.57826663828391</v>
      </c>
      <c r="V281" s="122">
        <v>140.50762315733201</v>
      </c>
      <c r="W281" s="122">
        <v>134.88979302394185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239.06424740704998</v>
      </c>
      <c r="M283" s="98">
        <v>223.4485872821364</v>
      </c>
      <c r="N283" s="98">
        <v>224.31510969673482</v>
      </c>
      <c r="O283" s="98">
        <v>244.05616116911165</v>
      </c>
      <c r="P283" s="98">
        <v>228.34738806673661</v>
      </c>
      <c r="Q283" s="98">
        <v>241.2053022321079</v>
      </c>
      <c r="R283" s="98">
        <v>229.91551421429247</v>
      </c>
      <c r="S283" s="98">
        <v>214.77246098182835</v>
      </c>
      <c r="T283" s="98">
        <v>207.19540798835007</v>
      </c>
      <c r="U283" s="98">
        <v>189.29077339486</v>
      </c>
      <c r="V283" s="98">
        <v>182.07961457219596</v>
      </c>
      <c r="W283" s="98">
        <v>173.87745624926333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0</v>
      </c>
      <c r="C286" s="118">
        <f t="shared" si="129"/>
        <v>0</v>
      </c>
      <c r="D286" s="118">
        <f t="shared" si="129"/>
        <v>0</v>
      </c>
      <c r="E286" s="118">
        <f t="shared" si="129"/>
        <v>0</v>
      </c>
      <c r="F286" s="118">
        <f t="shared" si="129"/>
        <v>0</v>
      </c>
      <c r="G286" s="118">
        <f t="shared" si="129"/>
        <v>0</v>
      </c>
      <c r="H286" s="118">
        <f t="shared" si="129"/>
        <v>0</v>
      </c>
      <c r="I286" s="118">
        <f t="shared" si="129"/>
        <v>0</v>
      </c>
      <c r="J286" s="118">
        <f t="shared" si="129"/>
        <v>0</v>
      </c>
      <c r="K286" s="118">
        <f t="shared" si="129"/>
        <v>0</v>
      </c>
      <c r="L286" s="118">
        <f t="shared" si="129"/>
        <v>27.750264117035805</v>
      </c>
      <c r="M286" s="118">
        <f t="shared" si="129"/>
        <v>28.834199560290056</v>
      </c>
      <c r="N286" s="118">
        <f t="shared" si="129"/>
        <v>30.383702280409651</v>
      </c>
      <c r="O286" s="118">
        <f t="shared" si="129"/>
        <v>30.650216671904197</v>
      </c>
      <c r="P286" s="118">
        <f t="shared" si="129"/>
        <v>30.859577743679104</v>
      </c>
      <c r="Q286" s="118">
        <f t="shared" si="129"/>
        <v>32.588823585730317</v>
      </c>
      <c r="R286" s="118">
        <f t="shared" ref="R286:V286" si="130">R287+R290+R292+R305</f>
        <v>31.550640652630342</v>
      </c>
      <c r="S286" s="118">
        <f t="shared" si="130"/>
        <v>33.269365673413162</v>
      </c>
      <c r="T286" s="118">
        <f t="shared" si="130"/>
        <v>34.008824595234096</v>
      </c>
      <c r="U286" s="118">
        <f t="shared" si="130"/>
        <v>34.694646645203996</v>
      </c>
      <c r="V286" s="118">
        <f t="shared" si="130"/>
        <v>32.125261764692112</v>
      </c>
      <c r="W286" s="118">
        <f t="shared" ref="W286" si="131">W287+W290+W292+W305</f>
        <v>31.478346160450734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0</v>
      </c>
      <c r="C287" s="123">
        <f t="shared" si="132"/>
        <v>0</v>
      </c>
      <c r="D287" s="123">
        <f t="shared" si="132"/>
        <v>0</v>
      </c>
      <c r="E287" s="123">
        <f t="shared" si="132"/>
        <v>0</v>
      </c>
      <c r="F287" s="123">
        <f t="shared" si="132"/>
        <v>0</v>
      </c>
      <c r="G287" s="123">
        <f t="shared" si="132"/>
        <v>0</v>
      </c>
      <c r="H287" s="123">
        <f t="shared" si="132"/>
        <v>0</v>
      </c>
      <c r="I287" s="123">
        <f t="shared" si="132"/>
        <v>0</v>
      </c>
      <c r="J287" s="123">
        <f t="shared" si="132"/>
        <v>0</v>
      </c>
      <c r="K287" s="123">
        <f t="shared" si="132"/>
        <v>0</v>
      </c>
      <c r="L287" s="123">
        <f t="shared" si="132"/>
        <v>8.6952306326012057</v>
      </c>
      <c r="M287" s="123">
        <f t="shared" si="132"/>
        <v>6.4410737785699128</v>
      </c>
      <c r="N287" s="123">
        <f t="shared" si="132"/>
        <v>7.3680520757238508</v>
      </c>
      <c r="O287" s="123">
        <f t="shared" si="132"/>
        <v>6.5626918393094087</v>
      </c>
      <c r="P287" s="123">
        <f t="shared" si="132"/>
        <v>7.6629461831465617</v>
      </c>
      <c r="Q287" s="123">
        <f t="shared" si="132"/>
        <v>8.3887703316132693</v>
      </c>
      <c r="R287" s="123">
        <f t="shared" ref="R287:V287" si="133">SUM(R288:R289)</f>
        <v>7.7723328074859284</v>
      </c>
      <c r="S287" s="123">
        <f t="shared" si="133"/>
        <v>10.037495100471485</v>
      </c>
      <c r="T287" s="123">
        <f t="shared" si="133"/>
        <v>9.7244923277343887</v>
      </c>
      <c r="U287" s="123">
        <f t="shared" si="133"/>
        <v>12.221773787988873</v>
      </c>
      <c r="V287" s="123">
        <f t="shared" si="133"/>
        <v>11.198531181244205</v>
      </c>
      <c r="W287" s="123">
        <f t="shared" ref="W287" si="134">SUM(W288:W289)</f>
        <v>12.990639690294</v>
      </c>
      <c r="DA287" s="130" t="s">
        <v>2822</v>
      </c>
    </row>
    <row r="288" spans="1:105" ht="12" customHeight="1" x14ac:dyDescent="0.25">
      <c r="A288" s="97" t="s">
        <v>204</v>
      </c>
      <c r="B288" s="99">
        <v>0</v>
      </c>
      <c r="C288" s="99">
        <v>0</v>
      </c>
      <c r="D288" s="99">
        <v>0</v>
      </c>
      <c r="E288" s="99">
        <v>0</v>
      </c>
      <c r="F288" s="99">
        <v>0</v>
      </c>
      <c r="G288" s="99">
        <v>0</v>
      </c>
      <c r="H288" s="99">
        <v>0</v>
      </c>
      <c r="I288" s="99">
        <v>0</v>
      </c>
      <c r="J288" s="99">
        <v>0</v>
      </c>
      <c r="K288" s="99">
        <v>0</v>
      </c>
      <c r="L288" s="99">
        <v>8.6330611695846287</v>
      </c>
      <c r="M288" s="99">
        <v>6.3962221797690777</v>
      </c>
      <c r="N288" s="99">
        <v>7.3299060532141969</v>
      </c>
      <c r="O288" s="99">
        <v>6.5212795573731288</v>
      </c>
      <c r="P288" s="99">
        <v>7.6155158167452814</v>
      </c>
      <c r="Q288" s="99">
        <v>8.3360009549600491</v>
      </c>
      <c r="R288" s="99">
        <v>7.7236804843821414</v>
      </c>
      <c r="S288" s="99">
        <v>9.9700904668879335</v>
      </c>
      <c r="T288" s="99">
        <v>9.6490315143773611</v>
      </c>
      <c r="U288" s="99">
        <v>12.134264832933516</v>
      </c>
      <c r="V288" s="99">
        <v>11.120984147377454</v>
      </c>
      <c r="W288" s="99">
        <v>12.900050656243915</v>
      </c>
      <c r="DA288" s="63" t="s">
        <v>2823</v>
      </c>
    </row>
    <row r="289" spans="1:105" ht="12" customHeight="1" x14ac:dyDescent="0.25">
      <c r="A289" s="97" t="s">
        <v>53</v>
      </c>
      <c r="B289" s="99">
        <v>0</v>
      </c>
      <c r="C289" s="99">
        <v>0</v>
      </c>
      <c r="D289" s="99">
        <v>0</v>
      </c>
      <c r="E289" s="99">
        <v>0</v>
      </c>
      <c r="F289" s="99">
        <v>0</v>
      </c>
      <c r="G289" s="99">
        <v>0</v>
      </c>
      <c r="H289" s="99">
        <v>0</v>
      </c>
      <c r="I289" s="99">
        <v>0</v>
      </c>
      <c r="J289" s="99">
        <v>0</v>
      </c>
      <c r="K289" s="99">
        <v>0</v>
      </c>
      <c r="L289" s="99">
        <v>6.2169463016577754E-2</v>
      </c>
      <c r="M289" s="99">
        <v>4.4851598800835245E-2</v>
      </c>
      <c r="N289" s="99">
        <v>3.8146022509654202E-2</v>
      </c>
      <c r="O289" s="99">
        <v>4.141228193628009E-2</v>
      </c>
      <c r="P289" s="99">
        <v>4.7430366401280379E-2</v>
      </c>
      <c r="Q289" s="99">
        <v>5.2769376653220103E-2</v>
      </c>
      <c r="R289" s="99">
        <v>4.8652323103787178E-2</v>
      </c>
      <c r="S289" s="99">
        <v>6.7404633583551685E-2</v>
      </c>
      <c r="T289" s="99">
        <v>7.5460813357026826E-2</v>
      </c>
      <c r="U289" s="99">
        <v>8.7508955055356413E-2</v>
      </c>
      <c r="V289" s="99">
        <v>7.7547033866751089E-2</v>
      </c>
      <c r="W289" s="99">
        <v>9.0589034050085893E-2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</v>
      </c>
      <c r="C290" s="123">
        <f t="shared" si="135"/>
        <v>0</v>
      </c>
      <c r="D290" s="123">
        <f t="shared" si="135"/>
        <v>0</v>
      </c>
      <c r="E290" s="123">
        <f t="shared" si="135"/>
        <v>0</v>
      </c>
      <c r="F290" s="123">
        <f t="shared" si="135"/>
        <v>0</v>
      </c>
      <c r="G290" s="123">
        <f t="shared" si="135"/>
        <v>0</v>
      </c>
      <c r="H290" s="123">
        <f t="shared" si="135"/>
        <v>0</v>
      </c>
      <c r="I290" s="123">
        <f t="shared" si="135"/>
        <v>0</v>
      </c>
      <c r="J290" s="123">
        <f t="shared" si="135"/>
        <v>0</v>
      </c>
      <c r="K290" s="123">
        <f t="shared" si="135"/>
        <v>0</v>
      </c>
      <c r="L290" s="123">
        <f t="shared" si="135"/>
        <v>0.53397893754374448</v>
      </c>
      <c r="M290" s="123">
        <f t="shared" si="135"/>
        <v>3.171284222543274</v>
      </c>
      <c r="N290" s="123">
        <f t="shared" si="135"/>
        <v>6.0865812685585352</v>
      </c>
      <c r="O290" s="123">
        <f t="shared" si="135"/>
        <v>4.868816864963601</v>
      </c>
      <c r="P290" s="123">
        <f t="shared" si="135"/>
        <v>4.737277770417772</v>
      </c>
      <c r="Q290" s="123">
        <f t="shared" si="135"/>
        <v>4.4620516756350872</v>
      </c>
      <c r="R290" s="123">
        <f t="shared" si="135"/>
        <v>3.8742699326608485</v>
      </c>
      <c r="S290" s="123">
        <f t="shared" si="135"/>
        <v>4.6098697322803881</v>
      </c>
      <c r="T290" s="123">
        <f t="shared" si="135"/>
        <v>2.7520985220146579</v>
      </c>
      <c r="U290" s="123">
        <f t="shared" si="135"/>
        <v>1.5083038240069286</v>
      </c>
      <c r="V290" s="123">
        <f t="shared" si="135"/>
        <v>1.1781819895749219</v>
      </c>
      <c r="W290" s="123">
        <f t="shared" si="135"/>
        <v>1.6155955859339637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</v>
      </c>
      <c r="C291" s="99">
        <f>RES_hhdet_fecs!C86</f>
        <v>0</v>
      </c>
      <c r="D291" s="99">
        <f>RES_hhdet_fecs!D86</f>
        <v>0</v>
      </c>
      <c r="E291" s="99">
        <f>RES_hhdet_fecs!E86</f>
        <v>0</v>
      </c>
      <c r="F291" s="99">
        <f>RES_hhdet_fecs!F86</f>
        <v>0</v>
      </c>
      <c r="G291" s="99">
        <f>RES_hhdet_fecs!G86</f>
        <v>0</v>
      </c>
      <c r="H291" s="99">
        <f>RES_hhdet_fecs!H86</f>
        <v>0</v>
      </c>
      <c r="I291" s="99">
        <f>RES_hhdet_fecs!I86</f>
        <v>0</v>
      </c>
      <c r="J291" s="99">
        <f>RES_hhdet_fecs!J86</f>
        <v>0</v>
      </c>
      <c r="K291" s="99">
        <f>RES_hhdet_fecs!K86</f>
        <v>0</v>
      </c>
      <c r="L291" s="99">
        <f>RES_hhdet_fecs!L86</f>
        <v>0.53397893754374448</v>
      </c>
      <c r="M291" s="99">
        <f>RES_hhdet_fecs!M86</f>
        <v>3.171284222543274</v>
      </c>
      <c r="N291" s="99">
        <f>RES_hhdet_fecs!N86</f>
        <v>6.0865812685585352</v>
      </c>
      <c r="O291" s="99">
        <f>RES_hhdet_fecs!O86</f>
        <v>4.868816864963601</v>
      </c>
      <c r="P291" s="99">
        <f>RES_hhdet_fecs!P86</f>
        <v>4.737277770417772</v>
      </c>
      <c r="Q291" s="99">
        <f>RES_hhdet_fecs!Q86</f>
        <v>4.4620516756350872</v>
      </c>
      <c r="R291" s="99">
        <f>RES_hhdet_fecs!R86</f>
        <v>3.8742699326608485</v>
      </c>
      <c r="S291" s="99">
        <f>RES_hhdet_fecs!S86</f>
        <v>4.6098697322803881</v>
      </c>
      <c r="T291" s="99">
        <f>RES_hhdet_fecs!T86</f>
        <v>2.7520985220146579</v>
      </c>
      <c r="U291" s="99">
        <f>RES_hhdet_fecs!U86</f>
        <v>1.5083038240069286</v>
      </c>
      <c r="V291" s="99">
        <f>RES_hhdet_fecs!V86</f>
        <v>1.1781819895749219</v>
      </c>
      <c r="W291" s="99">
        <f>RES_hhdet_fecs!W86</f>
        <v>1.6155955859339637</v>
      </c>
      <c r="DA291" s="63" t="s">
        <v>2826</v>
      </c>
    </row>
    <row r="292" spans="1:105" ht="12" customHeight="1" x14ac:dyDescent="0.25">
      <c r="A292" s="121" t="s">
        <v>55</v>
      </c>
      <c r="B292" s="123">
        <v>0</v>
      </c>
      <c r="C292" s="123">
        <v>0</v>
      </c>
      <c r="D292" s="123">
        <v>0</v>
      </c>
      <c r="E292" s="123">
        <v>0</v>
      </c>
      <c r="F292" s="123">
        <v>0</v>
      </c>
      <c r="G292" s="123">
        <v>0</v>
      </c>
      <c r="H292" s="123">
        <v>0</v>
      </c>
      <c r="I292" s="123">
        <v>0</v>
      </c>
      <c r="J292" s="123">
        <v>0</v>
      </c>
      <c r="K292" s="123">
        <v>0</v>
      </c>
      <c r="L292" s="123">
        <v>8.9599038346097455</v>
      </c>
      <c r="M292" s="123">
        <v>10.157164876503789</v>
      </c>
      <c r="N292" s="123">
        <v>8.9978837060061903</v>
      </c>
      <c r="O292" s="123">
        <v>9.9626312882467456</v>
      </c>
      <c r="P292" s="123">
        <v>9.8605768558774969</v>
      </c>
      <c r="Q292" s="123">
        <v>10.560935088879104</v>
      </c>
      <c r="R292" s="123">
        <v>10.35229804616794</v>
      </c>
      <c r="S292" s="123">
        <v>11.155686666451691</v>
      </c>
      <c r="T292" s="123">
        <v>13.856326066258367</v>
      </c>
      <c r="U292" s="123">
        <v>13.850842405526278</v>
      </c>
      <c r="V292" s="123">
        <v>12.987363981997678</v>
      </c>
      <c r="W292" s="123">
        <v>10.558681064922213</v>
      </c>
      <c r="DA292" s="130" t="s">
        <v>2827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0</v>
      </c>
      <c r="C301" s="102">
        <v>0</v>
      </c>
      <c r="D301" s="102">
        <v>0</v>
      </c>
      <c r="E301" s="102">
        <v>0</v>
      </c>
      <c r="F301" s="102">
        <v>0</v>
      </c>
      <c r="G301" s="102">
        <v>0</v>
      </c>
      <c r="H301" s="102">
        <v>0</v>
      </c>
      <c r="I301" s="102">
        <v>0</v>
      </c>
      <c r="J301" s="102">
        <v>0</v>
      </c>
      <c r="K301" s="102">
        <v>0</v>
      </c>
      <c r="L301" s="102">
        <v>14.600612566517341</v>
      </c>
      <c r="M301" s="102">
        <v>14.526782911774195</v>
      </c>
      <c r="N301" s="102">
        <v>12.644580157531173</v>
      </c>
      <c r="O301" s="102">
        <v>13.817501025516719</v>
      </c>
      <c r="P301" s="102">
        <v>13.512448734106561</v>
      </c>
      <c r="Q301" s="102">
        <v>14.037314464772008</v>
      </c>
      <c r="R301" s="102">
        <v>13.363578591856184</v>
      </c>
      <c r="S301" s="102">
        <v>13.687281488341783</v>
      </c>
      <c r="T301" s="102">
        <v>15.674313036987709</v>
      </c>
      <c r="U301" s="102">
        <v>15.510647189735531</v>
      </c>
      <c r="V301" s="102">
        <v>14.595063886878732</v>
      </c>
      <c r="W301" s="102">
        <v>11.778844113146054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8.7906702647565282</v>
      </c>
      <c r="M302" s="105">
        <v>9.2679137831021983</v>
      </c>
      <c r="N302" s="105">
        <v>8.1004220639685975</v>
      </c>
      <c r="O302" s="105">
        <v>8.579019506301691</v>
      </c>
      <c r="P302" s="105">
        <v>8.2863758865807835</v>
      </c>
      <c r="Q302" s="105">
        <v>8.7857020141403499</v>
      </c>
      <c r="R302" s="105">
        <v>8.407147675015274</v>
      </c>
      <c r="S302" s="105">
        <v>8.9864484085105083</v>
      </c>
      <c r="T302" s="105">
        <v>11.236097902548446</v>
      </c>
      <c r="U302" s="105">
        <v>11.124455972956165</v>
      </c>
      <c r="V302" s="105">
        <v>10.154749863873915</v>
      </c>
      <c r="W302" s="105">
        <v>8.3429552498529809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1.5309351527483934</v>
      </c>
      <c r="M303" s="99">
        <v>2.5699203378844837</v>
      </c>
      <c r="N303" s="99">
        <v>2.2456992450928319</v>
      </c>
      <c r="O303" s="99">
        <v>1.8093726693104599</v>
      </c>
      <c r="P303" s="99">
        <v>1.3713375657879026</v>
      </c>
      <c r="Q303" s="99">
        <v>1.6974888411578382</v>
      </c>
      <c r="R303" s="99">
        <v>1.3660050918410023</v>
      </c>
      <c r="S303" s="99">
        <v>1.83285478074302</v>
      </c>
      <c r="T303" s="99">
        <v>3.9177514801384841</v>
      </c>
      <c r="U303" s="99">
        <v>3.4420448686333724</v>
      </c>
      <c r="V303" s="99">
        <v>2.1677205998792153</v>
      </c>
      <c r="W303" s="99">
        <v>2.0383943990344653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7.2597351120081344</v>
      </c>
      <c r="M304" s="99">
        <v>6.6979934452177146</v>
      </c>
      <c r="N304" s="99">
        <v>5.8547228188757652</v>
      </c>
      <c r="O304" s="99">
        <v>6.7696468369912308</v>
      </c>
      <c r="P304" s="99">
        <v>6.9150383207928821</v>
      </c>
      <c r="Q304" s="99">
        <v>7.0882131729825106</v>
      </c>
      <c r="R304" s="99">
        <v>7.0411425831742722</v>
      </c>
      <c r="S304" s="99">
        <v>7.1535936277674885</v>
      </c>
      <c r="T304" s="99">
        <v>7.3183464224099621</v>
      </c>
      <c r="U304" s="99">
        <v>7.6824111043227932</v>
      </c>
      <c r="V304" s="99">
        <v>7.9870292639946978</v>
      </c>
      <c r="W304" s="99">
        <v>6.3045608508185138</v>
      </c>
      <c r="DA304" s="63" t="s">
        <v>2839</v>
      </c>
    </row>
    <row r="305" spans="1:105" ht="12" customHeight="1" x14ac:dyDescent="0.25">
      <c r="A305" s="121" t="s">
        <v>54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9.5611507122811084</v>
      </c>
      <c r="M305" s="123">
        <v>9.0646766826730811</v>
      </c>
      <c r="N305" s="123">
        <v>7.9311852301210735</v>
      </c>
      <c r="O305" s="123">
        <v>9.2560766793844405</v>
      </c>
      <c r="P305" s="123">
        <v>8.5987769342372733</v>
      </c>
      <c r="Q305" s="123">
        <v>9.1770664896028595</v>
      </c>
      <c r="R305" s="123">
        <v>9.551739866315625</v>
      </c>
      <c r="S305" s="123">
        <v>7.4663141742096029</v>
      </c>
      <c r="T305" s="123">
        <v>7.6759076792266798</v>
      </c>
      <c r="U305" s="123">
        <v>7.1137266276819195</v>
      </c>
      <c r="V305" s="123">
        <v>6.7611846118753087</v>
      </c>
      <c r="W305" s="123">
        <v>6.31342981930056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9.9612077493329796</v>
      </c>
      <c r="M307" s="99">
        <v>9.2741125954484627</v>
      </c>
      <c r="N307" s="99">
        <v>9.2686351208356577</v>
      </c>
      <c r="O307" s="99">
        <v>10.032367279717889</v>
      </c>
      <c r="P307" s="99">
        <v>9.3321448042464628</v>
      </c>
      <c r="Q307" s="99">
        <v>9.7881403760558356</v>
      </c>
      <c r="R307" s="99">
        <v>9.2733477075692647</v>
      </c>
      <c r="S307" s="99">
        <v>8.6090018904066845</v>
      </c>
      <c r="T307" s="99">
        <v>8.2432294063167575</v>
      </c>
      <c r="U307" s="99">
        <v>7.4685138323652165</v>
      </c>
      <c r="V307" s="99">
        <v>7.123332205692372</v>
      </c>
      <c r="W307" s="99">
        <v>6.7699180569674615</v>
      </c>
      <c r="DA307" s="63" t="s">
        <v>2842</v>
      </c>
    </row>
    <row r="308" spans="1:105" ht="12" customHeight="1" x14ac:dyDescent="0.25">
      <c r="A308" s="109" t="s">
        <v>120</v>
      </c>
      <c r="B308" s="110">
        <v>0</v>
      </c>
      <c r="C308" s="110">
        <v>0</v>
      </c>
      <c r="D308" s="110">
        <v>0</v>
      </c>
      <c r="E308" s="110">
        <v>0</v>
      </c>
      <c r="F308" s="110">
        <v>0</v>
      </c>
      <c r="G308" s="110">
        <v>0</v>
      </c>
      <c r="H308" s="110">
        <v>0</v>
      </c>
      <c r="I308" s="110">
        <v>0</v>
      </c>
      <c r="J308" s="110">
        <v>0</v>
      </c>
      <c r="K308" s="110">
        <v>0</v>
      </c>
      <c r="L308" s="110">
        <v>8.915833133554754</v>
      </c>
      <c r="M308" s="110">
        <v>8.7006615663312044</v>
      </c>
      <c r="N308" s="110">
        <v>5.2658507192607491</v>
      </c>
      <c r="O308" s="110">
        <v>7.6912330956035984</v>
      </c>
      <c r="P308" s="110">
        <v>7.1331956497403564</v>
      </c>
      <c r="Q308" s="110">
        <v>7.9227835682167749</v>
      </c>
      <c r="R308" s="110">
        <v>10.185682928571268</v>
      </c>
      <c r="S308" s="110">
        <v>4.1920625639887907</v>
      </c>
      <c r="T308" s="110">
        <v>5.735033955116327</v>
      </c>
      <c r="U308" s="110">
        <v>5.8961887813481111</v>
      </c>
      <c r="V308" s="110">
        <v>5.5371754675553939</v>
      </c>
      <c r="W308" s="110">
        <v>4.7340685854433717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0</v>
      </c>
      <c r="C310" s="118">
        <f t="shared" si="136"/>
        <v>0</v>
      </c>
      <c r="D310" s="118">
        <f t="shared" si="136"/>
        <v>0</v>
      </c>
      <c r="E310" s="118">
        <f t="shared" si="136"/>
        <v>0</v>
      </c>
      <c r="F310" s="118">
        <f t="shared" si="136"/>
        <v>0</v>
      </c>
      <c r="G310" s="118">
        <f t="shared" si="136"/>
        <v>0</v>
      </c>
      <c r="H310" s="118">
        <f t="shared" si="136"/>
        <v>0</v>
      </c>
      <c r="I310" s="118">
        <f t="shared" si="136"/>
        <v>0</v>
      </c>
      <c r="J310" s="118">
        <f t="shared" si="136"/>
        <v>0</v>
      </c>
      <c r="K310" s="118">
        <f t="shared" si="136"/>
        <v>0</v>
      </c>
      <c r="L310" s="118">
        <f t="shared" si="136"/>
        <v>22.909903262697775</v>
      </c>
      <c r="M310" s="118">
        <f t="shared" si="136"/>
        <v>30.148512242394382</v>
      </c>
      <c r="N310" s="118">
        <f t="shared" si="136"/>
        <v>39.365559680769053</v>
      </c>
      <c r="O310" s="118">
        <f t="shared" si="136"/>
        <v>36.228307117246182</v>
      </c>
      <c r="P310" s="118">
        <f t="shared" si="136"/>
        <v>36.184213494127832</v>
      </c>
      <c r="Q310" s="118">
        <f t="shared" si="136"/>
        <v>36.619272784832653</v>
      </c>
      <c r="R310" s="118">
        <f t="shared" ref="R310:V310" si="137">R311+R314+R316+R329</f>
        <v>34.227753876879369</v>
      </c>
      <c r="S310" s="118">
        <f t="shared" si="137"/>
        <v>37.670719018610029</v>
      </c>
      <c r="T310" s="118">
        <f t="shared" si="137"/>
        <v>32.597996008074361</v>
      </c>
      <c r="U310" s="118">
        <f t="shared" si="137"/>
        <v>30.117755186071072</v>
      </c>
      <c r="V310" s="118">
        <f t="shared" si="137"/>
        <v>27.564133098487272</v>
      </c>
      <c r="W310" s="118">
        <f t="shared" ref="W310" si="138">W311+W314+W316+W329</f>
        <v>29.145734436079021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0</v>
      </c>
      <c r="C311" s="123">
        <f t="shared" si="139"/>
        <v>0</v>
      </c>
      <c r="D311" s="123">
        <f t="shared" si="139"/>
        <v>0</v>
      </c>
      <c r="E311" s="123">
        <f t="shared" si="139"/>
        <v>0</v>
      </c>
      <c r="F311" s="123">
        <f t="shared" si="139"/>
        <v>0</v>
      </c>
      <c r="G311" s="123">
        <f t="shared" si="139"/>
        <v>0</v>
      </c>
      <c r="H311" s="123">
        <f t="shared" si="139"/>
        <v>0</v>
      </c>
      <c r="I311" s="123">
        <f t="shared" si="139"/>
        <v>0</v>
      </c>
      <c r="J311" s="123">
        <f t="shared" si="139"/>
        <v>0</v>
      </c>
      <c r="K311" s="123">
        <f t="shared" si="139"/>
        <v>0</v>
      </c>
      <c r="L311" s="123">
        <f t="shared" si="139"/>
        <v>6.7387096137468889</v>
      </c>
      <c r="M311" s="123">
        <f t="shared" si="139"/>
        <v>5.009022842055578</v>
      </c>
      <c r="N311" s="123">
        <f t="shared" si="139"/>
        <v>5.7463430903804174</v>
      </c>
      <c r="O311" s="123">
        <f t="shared" si="139"/>
        <v>5.1215381066898589</v>
      </c>
      <c r="P311" s="123">
        <f t="shared" si="139"/>
        <v>5.9954570694440825</v>
      </c>
      <c r="Q311" s="123">
        <f t="shared" si="139"/>
        <v>6.5640826457646257</v>
      </c>
      <c r="R311" s="123">
        <f t="shared" ref="R311:V311" si="140">SUM(R312:R313)</f>
        <v>6.0881562288056941</v>
      </c>
      <c r="S311" s="123">
        <f t="shared" si="140"/>
        <v>7.8651671512492127</v>
      </c>
      <c r="T311" s="123">
        <f t="shared" si="140"/>
        <v>7.6450850657889831</v>
      </c>
      <c r="U311" s="123">
        <f t="shared" si="140"/>
        <v>9.6422352729296676</v>
      </c>
      <c r="V311" s="123">
        <f t="shared" si="140"/>
        <v>8.8414303269151659</v>
      </c>
      <c r="W311" s="123">
        <f t="shared" ref="W311" si="141">SUM(W312:W313)</f>
        <v>10.273774026123803</v>
      </c>
      <c r="DA311" s="130" t="s">
        <v>2990</v>
      </c>
    </row>
    <row r="312" spans="1:105" ht="12" customHeight="1" x14ac:dyDescent="0.25">
      <c r="A312" s="97" t="s">
        <v>204</v>
      </c>
      <c r="B312" s="99">
        <v>0</v>
      </c>
      <c r="C312" s="99">
        <v>0</v>
      </c>
      <c r="D312" s="99">
        <v>0</v>
      </c>
      <c r="E312" s="99">
        <v>0</v>
      </c>
      <c r="F312" s="99">
        <v>0</v>
      </c>
      <c r="G312" s="99">
        <v>0</v>
      </c>
      <c r="H312" s="99">
        <v>0</v>
      </c>
      <c r="I312" s="99">
        <v>0</v>
      </c>
      <c r="J312" s="99">
        <v>0</v>
      </c>
      <c r="K312" s="99">
        <v>0</v>
      </c>
      <c r="L312" s="99">
        <v>6.676540150730311</v>
      </c>
      <c r="M312" s="99">
        <v>4.9641712432547429</v>
      </c>
      <c r="N312" s="99">
        <v>5.7081970678707634</v>
      </c>
      <c r="O312" s="99">
        <v>5.080125824753579</v>
      </c>
      <c r="P312" s="99">
        <v>5.9480267030428022</v>
      </c>
      <c r="Q312" s="99">
        <v>6.5113132691114055</v>
      </c>
      <c r="R312" s="99">
        <v>6.0395039057019071</v>
      </c>
      <c r="S312" s="99">
        <v>7.7977625176656611</v>
      </c>
      <c r="T312" s="99">
        <v>7.5696242524319564</v>
      </c>
      <c r="U312" s="99">
        <v>9.5547263178743105</v>
      </c>
      <c r="V312" s="99">
        <v>8.7638832930484156</v>
      </c>
      <c r="W312" s="99">
        <v>10.183184992073716</v>
      </c>
      <c r="DA312" s="63" t="s">
        <v>2991</v>
      </c>
    </row>
    <row r="313" spans="1:105" ht="12" customHeight="1" x14ac:dyDescent="0.25">
      <c r="A313" s="97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6.2169463016577754E-2</v>
      </c>
      <c r="M313" s="99">
        <v>4.4851598800835245E-2</v>
      </c>
      <c r="N313" s="99">
        <v>3.8146022509654202E-2</v>
      </c>
      <c r="O313" s="99">
        <v>4.141228193628009E-2</v>
      </c>
      <c r="P313" s="99">
        <v>4.7430366401280379E-2</v>
      </c>
      <c r="Q313" s="99">
        <v>5.2769376653220103E-2</v>
      </c>
      <c r="R313" s="99">
        <v>4.8652323103787178E-2</v>
      </c>
      <c r="S313" s="99">
        <v>6.7404633583551685E-2</v>
      </c>
      <c r="T313" s="99">
        <v>7.5460813357026826E-2</v>
      </c>
      <c r="U313" s="99">
        <v>8.7508955055356413E-2</v>
      </c>
      <c r="V313" s="99">
        <v>7.7547033866751089E-2</v>
      </c>
      <c r="W313" s="99">
        <v>9.0589034050085893E-2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</v>
      </c>
      <c r="C314" s="123">
        <f t="shared" si="142"/>
        <v>0</v>
      </c>
      <c r="D314" s="123">
        <f t="shared" si="142"/>
        <v>0</v>
      </c>
      <c r="E314" s="123">
        <f t="shared" si="142"/>
        <v>0</v>
      </c>
      <c r="F314" s="123">
        <f t="shared" si="142"/>
        <v>0</v>
      </c>
      <c r="G314" s="123">
        <f t="shared" si="142"/>
        <v>0</v>
      </c>
      <c r="H314" s="123">
        <f t="shared" si="142"/>
        <v>0</v>
      </c>
      <c r="I314" s="123">
        <f t="shared" si="142"/>
        <v>0</v>
      </c>
      <c r="J314" s="123">
        <f t="shared" si="142"/>
        <v>0</v>
      </c>
      <c r="K314" s="123">
        <f t="shared" si="142"/>
        <v>0</v>
      </c>
      <c r="L314" s="123">
        <f t="shared" si="142"/>
        <v>1.8147793860595398</v>
      </c>
      <c r="M314" s="123">
        <f t="shared" si="142"/>
        <v>11.106338177885885</v>
      </c>
      <c r="N314" s="123">
        <f t="shared" si="142"/>
        <v>21.520753535393069</v>
      </c>
      <c r="O314" s="123">
        <f t="shared" si="142"/>
        <v>17.398467793898099</v>
      </c>
      <c r="P314" s="123">
        <f t="shared" si="142"/>
        <v>16.98610567982416</v>
      </c>
      <c r="Q314" s="123">
        <f t="shared" si="142"/>
        <v>16.101374476928306</v>
      </c>
      <c r="R314" s="123">
        <f t="shared" si="142"/>
        <v>14.080043318490574</v>
      </c>
      <c r="S314" s="123">
        <f t="shared" si="142"/>
        <v>16.948538072818707</v>
      </c>
      <c r="T314" s="123">
        <f t="shared" si="142"/>
        <v>10.363418070147691</v>
      </c>
      <c r="U314" s="123">
        <f t="shared" si="142"/>
        <v>6.0747840244215903</v>
      </c>
      <c r="V314" s="123">
        <f t="shared" si="142"/>
        <v>5.0089086860399101</v>
      </c>
      <c r="W314" s="123">
        <f t="shared" si="142"/>
        <v>7.2058091923182337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</v>
      </c>
      <c r="C315" s="99">
        <f>RES_hhdet_tess!C86</f>
        <v>0</v>
      </c>
      <c r="D315" s="99">
        <f>RES_hhdet_tess!D86</f>
        <v>0</v>
      </c>
      <c r="E315" s="99">
        <f>RES_hhdet_tess!E86</f>
        <v>0</v>
      </c>
      <c r="F315" s="99">
        <f>RES_hhdet_tess!F86</f>
        <v>0</v>
      </c>
      <c r="G315" s="99">
        <f>RES_hhdet_tess!G86</f>
        <v>0</v>
      </c>
      <c r="H315" s="99">
        <f>RES_hhdet_tess!H86</f>
        <v>0</v>
      </c>
      <c r="I315" s="99">
        <f>RES_hhdet_tess!I86</f>
        <v>0</v>
      </c>
      <c r="J315" s="99">
        <f>RES_hhdet_tess!J86</f>
        <v>0</v>
      </c>
      <c r="K315" s="99">
        <f>RES_hhdet_tess!K86</f>
        <v>0</v>
      </c>
      <c r="L315" s="99">
        <f>RES_hhdet_tess!L86</f>
        <v>1.8147793860595398</v>
      </c>
      <c r="M315" s="99">
        <f>RES_hhdet_tess!M86</f>
        <v>11.106338177885885</v>
      </c>
      <c r="N315" s="99">
        <f>RES_hhdet_tess!N86</f>
        <v>21.520753535393069</v>
      </c>
      <c r="O315" s="99">
        <f>RES_hhdet_tess!O86</f>
        <v>17.398467793898099</v>
      </c>
      <c r="P315" s="99">
        <f>RES_hhdet_tess!P86</f>
        <v>16.98610567982416</v>
      </c>
      <c r="Q315" s="99">
        <f>RES_hhdet_tess!Q86</f>
        <v>16.101374476928306</v>
      </c>
      <c r="R315" s="99">
        <f>RES_hhdet_tess!R86</f>
        <v>14.080043318490574</v>
      </c>
      <c r="S315" s="99">
        <f>RES_hhdet_tess!S86</f>
        <v>16.948538072818707</v>
      </c>
      <c r="T315" s="99">
        <f>RES_hhdet_tess!T86</f>
        <v>10.363418070147691</v>
      </c>
      <c r="U315" s="99">
        <f>RES_hhdet_tess!U86</f>
        <v>6.0747840244215903</v>
      </c>
      <c r="V315" s="99">
        <f>RES_hhdet_tess!V86</f>
        <v>5.0089086860399101</v>
      </c>
      <c r="W315" s="99">
        <f>RES_hhdet_tess!W86</f>
        <v>7.2058091923182337</v>
      </c>
      <c r="DA315" s="63" t="s">
        <v>2994</v>
      </c>
    </row>
    <row r="316" spans="1:105" ht="12" customHeight="1" x14ac:dyDescent="0.25">
      <c r="A316" s="121" t="s">
        <v>55</v>
      </c>
      <c r="B316" s="123">
        <v>0</v>
      </c>
      <c r="C316" s="123">
        <v>0</v>
      </c>
      <c r="D316" s="123">
        <v>0</v>
      </c>
      <c r="E316" s="123">
        <v>0</v>
      </c>
      <c r="F316" s="123">
        <v>0</v>
      </c>
      <c r="G316" s="123">
        <v>0</v>
      </c>
      <c r="H316" s="123">
        <v>0</v>
      </c>
      <c r="I316" s="123">
        <v>0</v>
      </c>
      <c r="J316" s="123">
        <v>0</v>
      </c>
      <c r="K316" s="123">
        <v>0</v>
      </c>
      <c r="L316" s="123">
        <v>8.1030395384892238</v>
      </c>
      <c r="M316" s="123">
        <v>8.1121476741698775</v>
      </c>
      <c r="N316" s="123">
        <v>7.0932128422836032</v>
      </c>
      <c r="O316" s="123">
        <v>7.7800239148667885</v>
      </c>
      <c r="P316" s="123">
        <v>7.6885024814414669</v>
      </c>
      <c r="Q316" s="123">
        <v>8.0548646292889252</v>
      </c>
      <c r="R316" s="123">
        <v>7.8316757397815362</v>
      </c>
      <c r="S316" s="123">
        <v>8.2191642536426048</v>
      </c>
      <c r="T316" s="123">
        <v>9.7395605230784703</v>
      </c>
      <c r="U316" s="123">
        <v>9.85545017467423</v>
      </c>
      <c r="V316" s="123">
        <v>9.3794168562334743</v>
      </c>
      <c r="W316" s="123">
        <v>7.6355607829980281</v>
      </c>
      <c r="DA316" s="130" t="s">
        <v>2995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0</v>
      </c>
      <c r="C325" s="102">
        <v>0</v>
      </c>
      <c r="D325" s="102">
        <v>0</v>
      </c>
      <c r="E325" s="102">
        <v>0</v>
      </c>
      <c r="F325" s="102">
        <v>0</v>
      </c>
      <c r="G325" s="102">
        <v>0</v>
      </c>
      <c r="H325" s="102">
        <v>0</v>
      </c>
      <c r="I325" s="102">
        <v>0</v>
      </c>
      <c r="J325" s="102">
        <v>0</v>
      </c>
      <c r="K325" s="102">
        <v>0</v>
      </c>
      <c r="L325" s="102">
        <v>8.056077855853081</v>
      </c>
      <c r="M325" s="102">
        <v>8.0860350981171809</v>
      </c>
      <c r="N325" s="102">
        <v>7.0706867199161563</v>
      </c>
      <c r="O325" s="102">
        <v>7.8020137595124472</v>
      </c>
      <c r="P325" s="102">
        <v>7.7158309222115902</v>
      </c>
      <c r="Q325" s="102">
        <v>8.0949011649905138</v>
      </c>
      <c r="R325" s="102">
        <v>7.8571021106905361</v>
      </c>
      <c r="S325" s="102">
        <v>8.2165451433285721</v>
      </c>
      <c r="T325" s="102">
        <v>9.7286163610183554</v>
      </c>
      <c r="U325" s="102">
        <v>9.8516181540915539</v>
      </c>
      <c r="V325" s="102">
        <v>9.3800917634202587</v>
      </c>
      <c r="W325" s="102">
        <v>7.6463490042613982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8.1044484914376138</v>
      </c>
      <c r="M326" s="105">
        <v>8.1174617855221651</v>
      </c>
      <c r="N326" s="105">
        <v>7.0987565805786232</v>
      </c>
      <c r="O326" s="105">
        <v>7.772131194695028</v>
      </c>
      <c r="P326" s="105">
        <v>7.6767220960982234</v>
      </c>
      <c r="Q326" s="105">
        <v>8.0344197426150785</v>
      </c>
      <c r="R326" s="105">
        <v>7.8152514597915745</v>
      </c>
      <c r="S326" s="105">
        <v>8.2214084809754446</v>
      </c>
      <c r="T326" s="105">
        <v>9.7553341243857581</v>
      </c>
      <c r="U326" s="105">
        <v>9.8617446311219545</v>
      </c>
      <c r="V326" s="105">
        <v>9.3782277340472362</v>
      </c>
      <c r="W326" s="105">
        <v>7.6159701714099111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0.84471337942947955</v>
      </c>
      <c r="M327" s="99">
        <v>1.4194683403044499</v>
      </c>
      <c r="N327" s="99">
        <v>1.2440337617028576</v>
      </c>
      <c r="O327" s="99">
        <v>1.0024843577037954</v>
      </c>
      <c r="P327" s="99">
        <v>0.7616837753053407</v>
      </c>
      <c r="Q327" s="99">
        <v>0.94620656963256677</v>
      </c>
      <c r="R327" s="99">
        <v>0.77410887661730132</v>
      </c>
      <c r="S327" s="99">
        <v>1.0678148532079548</v>
      </c>
      <c r="T327" s="99">
        <v>2.4369877019757924</v>
      </c>
      <c r="U327" s="99">
        <v>2.1793335267991618</v>
      </c>
      <c r="V327" s="99">
        <v>1.3911984700525359</v>
      </c>
      <c r="W327" s="99">
        <v>1.3114093205913959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7.2597351120081344</v>
      </c>
      <c r="M328" s="99">
        <v>6.6979934452177146</v>
      </c>
      <c r="N328" s="99">
        <v>5.8547228188757652</v>
      </c>
      <c r="O328" s="99">
        <v>6.7696468369912308</v>
      </c>
      <c r="P328" s="99">
        <v>6.9150383207928821</v>
      </c>
      <c r="Q328" s="99">
        <v>7.0882131729825106</v>
      </c>
      <c r="R328" s="99">
        <v>7.0411425831742722</v>
      </c>
      <c r="S328" s="99">
        <v>7.1535936277674885</v>
      </c>
      <c r="T328" s="99">
        <v>7.3183464224099621</v>
      </c>
      <c r="U328" s="99">
        <v>7.6824111043227932</v>
      </c>
      <c r="V328" s="99">
        <v>7.9870292639946978</v>
      </c>
      <c r="W328" s="99">
        <v>6.3045608508185138</v>
      </c>
      <c r="DA328" s="63" t="s">
        <v>3007</v>
      </c>
    </row>
    <row r="329" spans="1:105" ht="12" customHeight="1" x14ac:dyDescent="0.25">
      <c r="A329" s="121" t="s">
        <v>54</v>
      </c>
      <c r="B329" s="123">
        <v>0</v>
      </c>
      <c r="C329" s="123">
        <v>0</v>
      </c>
      <c r="D329" s="123">
        <v>0</v>
      </c>
      <c r="E329" s="123">
        <v>0</v>
      </c>
      <c r="F329" s="123">
        <v>0</v>
      </c>
      <c r="G329" s="123">
        <v>0</v>
      </c>
      <c r="H329" s="123">
        <v>0</v>
      </c>
      <c r="I329" s="123">
        <v>0</v>
      </c>
      <c r="J329" s="123">
        <v>0</v>
      </c>
      <c r="K329" s="123">
        <v>0</v>
      </c>
      <c r="L329" s="123">
        <v>6.2533747244021205</v>
      </c>
      <c r="M329" s="123">
        <v>5.9210035482830392</v>
      </c>
      <c r="N329" s="123">
        <v>5.0052502127119647</v>
      </c>
      <c r="O329" s="123">
        <v>5.9282773017914359</v>
      </c>
      <c r="P329" s="123">
        <v>5.5141482634181251</v>
      </c>
      <c r="Q329" s="123">
        <v>5.898951032850797</v>
      </c>
      <c r="R329" s="123">
        <v>6.2278785898015636</v>
      </c>
      <c r="S329" s="123">
        <v>4.6378495408995031</v>
      </c>
      <c r="T329" s="123">
        <v>4.8499323490592161</v>
      </c>
      <c r="U329" s="123">
        <v>4.5452857140455851</v>
      </c>
      <c r="V329" s="123">
        <v>4.3343772292987195</v>
      </c>
      <c r="W329" s="123">
        <v>4.0305904346389552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5.9026721101672495</v>
      </c>
      <c r="M331" s="99">
        <v>5.4962328489374306</v>
      </c>
      <c r="N331" s="99">
        <v>5.4933795541704917</v>
      </c>
      <c r="O331" s="99">
        <v>5.9461195404200575</v>
      </c>
      <c r="P331" s="99">
        <v>5.5313121440988322</v>
      </c>
      <c r="Q331" s="99">
        <v>5.8017591676889992</v>
      </c>
      <c r="R331" s="99">
        <v>5.5001993500638342</v>
      </c>
      <c r="S331" s="99">
        <v>5.1158277553337506</v>
      </c>
      <c r="T331" s="99">
        <v>4.9203560889071722</v>
      </c>
      <c r="U331" s="99">
        <v>4.4695613179761224</v>
      </c>
      <c r="V331" s="99">
        <v>4.2709859040369391</v>
      </c>
      <c r="W331" s="99">
        <v>4.06460363217482</v>
      </c>
      <c r="DA331" s="63" t="s">
        <v>3010</v>
      </c>
    </row>
    <row r="332" spans="1:105" ht="12" customHeight="1" x14ac:dyDescent="0.25">
      <c r="A332" s="109" t="s">
        <v>120</v>
      </c>
      <c r="B332" s="110">
        <v>0</v>
      </c>
      <c r="C332" s="110">
        <v>0</v>
      </c>
      <c r="D332" s="110">
        <v>0</v>
      </c>
      <c r="E332" s="110">
        <v>0</v>
      </c>
      <c r="F332" s="110">
        <v>0</v>
      </c>
      <c r="G332" s="110">
        <v>0</v>
      </c>
      <c r="H332" s="110">
        <v>0</v>
      </c>
      <c r="I332" s="110">
        <v>0</v>
      </c>
      <c r="J332" s="110">
        <v>0</v>
      </c>
      <c r="K332" s="110">
        <v>0</v>
      </c>
      <c r="L332" s="110">
        <v>6.8190804636107645</v>
      </c>
      <c r="M332" s="110">
        <v>6.6592864601862285</v>
      </c>
      <c r="N332" s="110">
        <v>4.032482568417036</v>
      </c>
      <c r="O332" s="110">
        <v>5.892310986308174</v>
      </c>
      <c r="P332" s="110">
        <v>5.4798475211526245</v>
      </c>
      <c r="Q332" s="110">
        <v>6.0984458881746173</v>
      </c>
      <c r="R332" s="110">
        <v>7.8849195339737346</v>
      </c>
      <c r="S332" s="110">
        <v>3.2682531795504328</v>
      </c>
      <c r="T332" s="110">
        <v>4.6090045303318092</v>
      </c>
      <c r="U332" s="110">
        <v>4.8051522393551496</v>
      </c>
      <c r="V332" s="110">
        <v>4.5486312050690847</v>
      </c>
      <c r="W332" s="110">
        <v>3.9129113331965431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1.3968359481229387</v>
      </c>
      <c r="M334" s="118">
        <f t="shared" si="143"/>
        <v>1.3372952643302631</v>
      </c>
      <c r="N334" s="118">
        <f t="shared" si="143"/>
        <v>1.4019649930742548</v>
      </c>
      <c r="O334" s="118">
        <f t="shared" si="143"/>
        <v>1.5232805969771852</v>
      </c>
      <c r="P334" s="118">
        <f t="shared" si="143"/>
        <v>1.4128890260840372</v>
      </c>
      <c r="Q334" s="118">
        <f t="shared" si="143"/>
        <v>1.4950841642034385</v>
      </c>
      <c r="R334" s="118">
        <f t="shared" ref="R334:V334" si="144">R335+R338+R340+R353</f>
        <v>1.4637409274054187</v>
      </c>
      <c r="S334" s="118">
        <f t="shared" si="144"/>
        <v>1.4496904547449296</v>
      </c>
      <c r="T334" s="118">
        <f t="shared" si="144"/>
        <v>1.4489892081459792</v>
      </c>
      <c r="U334" s="118">
        <f t="shared" si="144"/>
        <v>1.3137302063594105</v>
      </c>
      <c r="V334" s="118">
        <f t="shared" si="144"/>
        <v>1.2486870869692697</v>
      </c>
      <c r="W334" s="118">
        <f t="shared" ref="W334" si="145">W335+W338+W340+W353</f>
        <v>1.1930292244723175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1.3968359481229387</v>
      </c>
      <c r="M353" s="123">
        <v>1.3372952643302631</v>
      </c>
      <c r="N353" s="123">
        <v>1.4019649930742548</v>
      </c>
      <c r="O353" s="123">
        <v>1.5232805969771852</v>
      </c>
      <c r="P353" s="123">
        <v>1.4128890260840372</v>
      </c>
      <c r="Q353" s="123">
        <v>1.4950841642034385</v>
      </c>
      <c r="R353" s="123">
        <v>1.4637409274054187</v>
      </c>
      <c r="S353" s="123">
        <v>1.4496904547449296</v>
      </c>
      <c r="T353" s="123">
        <v>1.4489892081459792</v>
      </c>
      <c r="U353" s="123">
        <v>1.3137302063594105</v>
      </c>
      <c r="V353" s="123">
        <v>1.2486870869692697</v>
      </c>
      <c r="W353" s="123">
        <v>1.1930292244723175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2.2627879523384804</v>
      </c>
      <c r="M355" s="99">
        <v>2.106707417182073</v>
      </c>
      <c r="N355" s="99">
        <v>2.1054631540490285</v>
      </c>
      <c r="O355" s="99">
        <v>2.2789525512607161</v>
      </c>
      <c r="P355" s="99">
        <v>2.1198900137326269</v>
      </c>
      <c r="Q355" s="99">
        <v>2.2234739678248436</v>
      </c>
      <c r="R355" s="99">
        <v>2.1065336652514346</v>
      </c>
      <c r="S355" s="99">
        <v>1.9556208694247825</v>
      </c>
      <c r="T355" s="99">
        <v>1.8725319919389152</v>
      </c>
      <c r="U355" s="99">
        <v>1.6965476021600829</v>
      </c>
      <c r="V355" s="99">
        <v>1.6181361438450794</v>
      </c>
      <c r="W355" s="99">
        <v>1.5378545858207289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</v>
      </c>
      <c r="D360" s="117">
        <f t="shared" si="150"/>
        <v>0</v>
      </c>
      <c r="E360" s="117">
        <f t="shared" si="150"/>
        <v>0</v>
      </c>
      <c r="F360" s="117">
        <f t="shared" si="150"/>
        <v>0</v>
      </c>
      <c r="G360" s="117">
        <f t="shared" si="150"/>
        <v>0</v>
      </c>
      <c r="H360" s="117">
        <f t="shared" si="150"/>
        <v>0</v>
      </c>
      <c r="I360" s="117">
        <f t="shared" si="150"/>
        <v>0</v>
      </c>
      <c r="J360" s="117">
        <f t="shared" si="150"/>
        <v>0</v>
      </c>
      <c r="K360" s="117">
        <f t="shared" si="150"/>
        <v>0</v>
      </c>
      <c r="L360" s="117">
        <f t="shared" si="150"/>
        <v>0.90452641411991341</v>
      </c>
      <c r="M360" s="117">
        <f t="shared" si="150"/>
        <v>0.23985665129601907</v>
      </c>
      <c r="N360" s="117">
        <f t="shared" si="150"/>
        <v>0.15738316758626458</v>
      </c>
      <c r="O360" s="117">
        <f t="shared" si="150"/>
        <v>1.5925138084432612E-2</v>
      </c>
      <c r="P360" s="117">
        <f t="shared" si="150"/>
        <v>0.18778528335117817</v>
      </c>
      <c r="Q360" s="117">
        <f t="shared" si="150"/>
        <v>0</v>
      </c>
      <c r="R360" s="117">
        <f t="shared" ref="R360:V360" si="151">R361+R364+R366+R379</f>
        <v>3.0618686676375476E-2</v>
      </c>
      <c r="S360" s="117">
        <f t="shared" si="151"/>
        <v>0</v>
      </c>
      <c r="T360" s="117">
        <f t="shared" si="151"/>
        <v>5.2960942846017073E-2</v>
      </c>
      <c r="U360" s="117">
        <f t="shared" si="151"/>
        <v>8.2980479327096818E-2</v>
      </c>
      <c r="V360" s="117">
        <f t="shared" si="151"/>
        <v>0</v>
      </c>
      <c r="W360" s="117">
        <f t="shared" ref="W360" si="152">W361+W364+W366+W379</f>
        <v>9.6527180467829241E-3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</v>
      </c>
      <c r="D361" s="122">
        <f t="shared" si="153"/>
        <v>0</v>
      </c>
      <c r="E361" s="122">
        <f t="shared" si="153"/>
        <v>0</v>
      </c>
      <c r="F361" s="122">
        <f t="shared" si="153"/>
        <v>0</v>
      </c>
      <c r="G361" s="122">
        <f t="shared" si="153"/>
        <v>0</v>
      </c>
      <c r="H361" s="122">
        <f t="shared" si="153"/>
        <v>0</v>
      </c>
      <c r="I361" s="122">
        <f t="shared" si="153"/>
        <v>0</v>
      </c>
      <c r="J361" s="122">
        <f t="shared" si="153"/>
        <v>0</v>
      </c>
      <c r="K361" s="122">
        <f t="shared" si="153"/>
        <v>0</v>
      </c>
      <c r="L361" s="122">
        <f t="shared" si="153"/>
        <v>0.27307702799277611</v>
      </c>
      <c r="M361" s="122">
        <f t="shared" si="153"/>
        <v>5.2031672451469384E-2</v>
      </c>
      <c r="N361" s="122">
        <f t="shared" si="153"/>
        <v>4.1164995754615054E-2</v>
      </c>
      <c r="O361" s="122">
        <f t="shared" si="153"/>
        <v>3.2493183222210777E-3</v>
      </c>
      <c r="P361" s="122">
        <f t="shared" si="153"/>
        <v>4.7225226792777367E-2</v>
      </c>
      <c r="Q361" s="122">
        <f t="shared" si="153"/>
        <v>0</v>
      </c>
      <c r="R361" s="122">
        <f t="shared" ref="R361:V361" si="154">SUM(R362:R363)</f>
        <v>7.4618211295356387E-3</v>
      </c>
      <c r="S361" s="122">
        <f t="shared" si="154"/>
        <v>0</v>
      </c>
      <c r="T361" s="122">
        <f t="shared" si="154"/>
        <v>1.3817831811247398E-2</v>
      </c>
      <c r="U361" s="122">
        <f t="shared" si="154"/>
        <v>2.4717104053417777E-2</v>
      </c>
      <c r="V361" s="122">
        <f t="shared" si="154"/>
        <v>0</v>
      </c>
      <c r="W361" s="122">
        <f t="shared" ref="W361" si="155">SUM(W362:W363)</f>
        <v>2.7938811710214268E-3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</v>
      </c>
      <c r="D362" s="98">
        <v>0</v>
      </c>
      <c r="E362" s="98">
        <v>0</v>
      </c>
      <c r="F362" s="98">
        <v>0</v>
      </c>
      <c r="G362" s="98">
        <v>0</v>
      </c>
      <c r="H362" s="98">
        <v>0</v>
      </c>
      <c r="I362" s="98">
        <v>0</v>
      </c>
      <c r="J362" s="98">
        <v>0</v>
      </c>
      <c r="K362" s="98">
        <v>0</v>
      </c>
      <c r="L362" s="98">
        <v>0.27112457234095921</v>
      </c>
      <c r="M362" s="98">
        <v>5.1665061665473092E-2</v>
      </c>
      <c r="N362" s="98">
        <v>4.094722400310899E-2</v>
      </c>
      <c r="O362" s="98">
        <v>3.2281478380804317E-3</v>
      </c>
      <c r="P362" s="98">
        <v>4.6921383999211128E-2</v>
      </c>
      <c r="Q362" s="98">
        <v>0</v>
      </c>
      <c r="R362" s="98">
        <v>7.4120003573685403E-3</v>
      </c>
      <c r="S362" s="98">
        <v>0</v>
      </c>
      <c r="T362" s="98">
        <v>1.3699794385880155E-2</v>
      </c>
      <c r="U362" s="98">
        <v>2.4519911139617375E-2</v>
      </c>
      <c r="V362" s="98">
        <v>0</v>
      </c>
      <c r="W362" s="98">
        <v>2.7717154806152647E-3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1.9524556518169232E-3</v>
      </c>
      <c r="M363" s="98">
        <v>3.6661078599629389E-4</v>
      </c>
      <c r="N363" s="98">
        <v>2.1777175150606475E-4</v>
      </c>
      <c r="O363" s="98">
        <v>2.1170484140646182E-5</v>
      </c>
      <c r="P363" s="98">
        <v>3.0384279356623738E-4</v>
      </c>
      <c r="Q363" s="98">
        <v>0</v>
      </c>
      <c r="R363" s="98">
        <v>4.982077216709799E-5</v>
      </c>
      <c r="S363" s="98">
        <v>0</v>
      </c>
      <c r="T363" s="98">
        <v>1.1803742536724282E-4</v>
      </c>
      <c r="U363" s="98">
        <v>1.9719291380040265E-4</v>
      </c>
      <c r="V363" s="98">
        <v>0</v>
      </c>
      <c r="W363" s="98">
        <v>2.2165690406162228E-5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0</v>
      </c>
      <c r="E364" s="122">
        <f t="shared" si="156"/>
        <v>0</v>
      </c>
      <c r="F364" s="122">
        <f t="shared" si="156"/>
        <v>0</v>
      </c>
      <c r="G364" s="122">
        <f t="shared" si="156"/>
        <v>0</v>
      </c>
      <c r="H364" s="122">
        <f t="shared" si="156"/>
        <v>0</v>
      </c>
      <c r="I364" s="122">
        <f t="shared" si="156"/>
        <v>0</v>
      </c>
      <c r="J364" s="122">
        <f t="shared" si="156"/>
        <v>0</v>
      </c>
      <c r="K364" s="122">
        <f t="shared" si="156"/>
        <v>0</v>
      </c>
      <c r="L364" s="122">
        <f t="shared" si="156"/>
        <v>3.8596550736110451E-2</v>
      </c>
      <c r="M364" s="122">
        <f t="shared" si="156"/>
        <v>5.2988680163206557E-3</v>
      </c>
      <c r="N364" s="122">
        <f t="shared" si="156"/>
        <v>6.8699019773651154E-3</v>
      </c>
      <c r="O364" s="122">
        <f t="shared" si="156"/>
        <v>3.2522379446546865E-4</v>
      </c>
      <c r="P364" s="122">
        <f t="shared" si="156"/>
        <v>1.7169297735333592E-3</v>
      </c>
      <c r="Q364" s="122">
        <f t="shared" si="156"/>
        <v>0</v>
      </c>
      <c r="R364" s="122">
        <f t="shared" si="156"/>
        <v>3.6341102898926504E-4</v>
      </c>
      <c r="S364" s="122">
        <f t="shared" si="156"/>
        <v>0</v>
      </c>
      <c r="T364" s="122">
        <f t="shared" si="156"/>
        <v>1.0185381987917058E-3</v>
      </c>
      <c r="U364" s="122">
        <f t="shared" si="156"/>
        <v>1.7075806853786499E-3</v>
      </c>
      <c r="V364" s="122">
        <f t="shared" si="156"/>
        <v>0</v>
      </c>
      <c r="W364" s="122">
        <f t="shared" si="156"/>
        <v>1.5103227645141271E-3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0</v>
      </c>
      <c r="F365" s="98">
        <v>0</v>
      </c>
      <c r="G365" s="98">
        <v>0</v>
      </c>
      <c r="H365" s="98">
        <v>0</v>
      </c>
      <c r="I365" s="98">
        <v>0</v>
      </c>
      <c r="J365" s="98">
        <v>0</v>
      </c>
      <c r="K365" s="98">
        <v>0</v>
      </c>
      <c r="L365" s="98">
        <v>3.8596550736110451E-2</v>
      </c>
      <c r="M365" s="98">
        <v>5.2988680163206557E-3</v>
      </c>
      <c r="N365" s="98">
        <v>6.8699019773651154E-3</v>
      </c>
      <c r="O365" s="98">
        <v>3.2522379446546865E-4</v>
      </c>
      <c r="P365" s="98">
        <v>1.7169297735333592E-3</v>
      </c>
      <c r="Q365" s="98">
        <v>0</v>
      </c>
      <c r="R365" s="98">
        <v>3.6341102898926504E-4</v>
      </c>
      <c r="S365" s="98">
        <v>0</v>
      </c>
      <c r="T365" s="98">
        <v>1.0185381987917058E-3</v>
      </c>
      <c r="U365" s="98">
        <v>1.7075806853786499E-3</v>
      </c>
      <c r="V365" s="98">
        <v>0</v>
      </c>
      <c r="W365" s="98">
        <v>1.5103227645141271E-3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</v>
      </c>
      <c r="D366" s="122">
        <v>0</v>
      </c>
      <c r="E366" s="122">
        <v>0</v>
      </c>
      <c r="F366" s="122">
        <v>0</v>
      </c>
      <c r="G366" s="122">
        <v>0</v>
      </c>
      <c r="H366" s="122">
        <v>0</v>
      </c>
      <c r="I366" s="122">
        <v>0</v>
      </c>
      <c r="J366" s="122">
        <v>0</v>
      </c>
      <c r="K366" s="122">
        <v>0</v>
      </c>
      <c r="L366" s="122">
        <v>0.28442674586065941</v>
      </c>
      <c r="M366" s="122">
        <v>0.10503829054546926</v>
      </c>
      <c r="N366" s="122">
        <v>5.7014671357544761E-2</v>
      </c>
      <c r="O366" s="122">
        <v>7.1913984356217443E-3</v>
      </c>
      <c r="P366" s="122">
        <v>7.9215557054906613E-2</v>
      </c>
      <c r="Q366" s="122">
        <v>0</v>
      </c>
      <c r="R366" s="122">
        <v>1.1800488462769376E-2</v>
      </c>
      <c r="S366" s="122">
        <v>0</v>
      </c>
      <c r="T366" s="122">
        <v>2.4001840439612086E-2</v>
      </c>
      <c r="U366" s="122">
        <v>3.7268146382844668E-2</v>
      </c>
      <c r="V366" s="122">
        <v>0</v>
      </c>
      <c r="W366" s="122">
        <v>3.3843575034424355E-3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1.3445196173797644E-2</v>
      </c>
      <c r="M375" s="101">
        <v>7.6428929367715254E-2</v>
      </c>
      <c r="N375" s="101">
        <v>2.6380889514445848E-2</v>
      </c>
      <c r="O375" s="101">
        <v>7.1152208905498277E-3</v>
      </c>
      <c r="P375" s="101">
        <v>6.3616385064958925E-2</v>
      </c>
      <c r="Q375" s="101">
        <v>0</v>
      </c>
      <c r="R375" s="101">
        <v>7.2439177687589808E-3</v>
      </c>
      <c r="S375" s="101">
        <v>0</v>
      </c>
      <c r="T375" s="101">
        <v>1.6378567437263708E-2</v>
      </c>
      <c r="U375" s="101">
        <v>3.207441063579259E-2</v>
      </c>
      <c r="V375" s="101">
        <v>0</v>
      </c>
      <c r="W375" s="101">
        <v>3.3843575034424355E-3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0.27098154968686178</v>
      </c>
      <c r="M376" s="104">
        <v>2.8609361177753999E-2</v>
      </c>
      <c r="N376" s="104">
        <v>3.0633781843098912E-2</v>
      </c>
      <c r="O376" s="104">
        <v>7.6177545071916597E-5</v>
      </c>
      <c r="P376" s="104">
        <v>1.5599171989947688E-2</v>
      </c>
      <c r="Q376" s="104">
        <v>0</v>
      </c>
      <c r="R376" s="104">
        <v>4.5565706940103963E-3</v>
      </c>
      <c r="S376" s="104">
        <v>0</v>
      </c>
      <c r="T376" s="104">
        <v>7.62327300234838E-3</v>
      </c>
      <c r="U376" s="104">
        <v>5.1937357470520796E-3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4.7192667642771864E-2</v>
      </c>
      <c r="M377" s="98">
        <v>7.881177475514799E-3</v>
      </c>
      <c r="N377" s="98">
        <v>8.3564675396109837E-3</v>
      </c>
      <c r="O377" s="98">
        <v>1.5489447421942686E-5</v>
      </c>
      <c r="P377" s="98">
        <v>2.4260821316856949E-3</v>
      </c>
      <c r="Q377" s="98">
        <v>0</v>
      </c>
      <c r="R377" s="98">
        <v>6.7866016583152168E-4</v>
      </c>
      <c r="S377" s="98">
        <v>0</v>
      </c>
      <c r="T377" s="98">
        <v>2.5752764439493803E-3</v>
      </c>
      <c r="U377" s="98">
        <v>1.5545787500308985E-3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0.22378888204408992</v>
      </c>
      <c r="M378" s="98">
        <v>2.0728183702239202E-2</v>
      </c>
      <c r="N378" s="98">
        <v>2.2277314303487929E-2</v>
      </c>
      <c r="O378" s="98">
        <v>6.0688097649973908E-5</v>
      </c>
      <c r="P378" s="98">
        <v>1.3173089858261993E-2</v>
      </c>
      <c r="Q378" s="98">
        <v>0</v>
      </c>
      <c r="R378" s="98">
        <v>3.8779105281788748E-3</v>
      </c>
      <c r="S378" s="98">
        <v>0</v>
      </c>
      <c r="T378" s="98">
        <v>5.0479965583989997E-3</v>
      </c>
      <c r="U378" s="98">
        <v>3.6391569970211815E-3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</v>
      </c>
      <c r="D379" s="122">
        <v>0</v>
      </c>
      <c r="E379" s="122">
        <v>0</v>
      </c>
      <c r="F379" s="122">
        <v>0</v>
      </c>
      <c r="G379" s="122">
        <v>0</v>
      </c>
      <c r="H379" s="122">
        <v>0</v>
      </c>
      <c r="I379" s="122">
        <v>0</v>
      </c>
      <c r="J379" s="122">
        <v>0</v>
      </c>
      <c r="K379" s="122">
        <v>0</v>
      </c>
      <c r="L379" s="122">
        <v>0.30842608953036738</v>
      </c>
      <c r="M379" s="122">
        <v>7.7487820282759759E-2</v>
      </c>
      <c r="N379" s="122">
        <v>5.2333598496739644E-2</v>
      </c>
      <c r="O379" s="122">
        <v>5.1591975321243228E-3</v>
      </c>
      <c r="P379" s="122">
        <v>5.9627569729960833E-2</v>
      </c>
      <c r="Q379" s="122">
        <v>0</v>
      </c>
      <c r="R379" s="122">
        <v>1.0992966055081195E-2</v>
      </c>
      <c r="S379" s="122">
        <v>0</v>
      </c>
      <c r="T379" s="122">
        <v>1.4122732396365887E-2</v>
      </c>
      <c r="U379" s="122">
        <v>1.9287648205455719E-2</v>
      </c>
      <c r="V379" s="122">
        <v>0</v>
      </c>
      <c r="W379" s="122">
        <v>1.9641566078049347E-3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0.19835520734634468</v>
      </c>
      <c r="M381" s="98">
        <v>5.4702271043113114E-2</v>
      </c>
      <c r="N381" s="98">
        <v>4.7448759357920069E-2</v>
      </c>
      <c r="O381" s="98">
        <v>3.9711761208871162E-3</v>
      </c>
      <c r="P381" s="98">
        <v>4.1736937736923316E-2</v>
      </c>
      <c r="Q381" s="98">
        <v>0</v>
      </c>
      <c r="R381" s="98">
        <v>8.5049731860379358E-3</v>
      </c>
      <c r="S381" s="98">
        <v>0</v>
      </c>
      <c r="T381" s="98">
        <v>1.1595755288603734E-2</v>
      </c>
      <c r="U381" s="98">
        <v>1.5372438408314397E-2</v>
      </c>
      <c r="V381" s="98">
        <v>0</v>
      </c>
      <c r="W381" s="98">
        <v>1.6140704197601143E-3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</v>
      </c>
      <c r="D382" s="33">
        <v>0</v>
      </c>
      <c r="E382" s="33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0.11007088218402268</v>
      </c>
      <c r="M382" s="33">
        <v>2.2785549239646645E-2</v>
      </c>
      <c r="N382" s="33">
        <v>4.8848391388195776E-3</v>
      </c>
      <c r="O382" s="33">
        <v>1.1880214112372069E-3</v>
      </c>
      <c r="P382" s="33">
        <v>1.7890631993037514E-2</v>
      </c>
      <c r="Q382" s="33">
        <v>0</v>
      </c>
      <c r="R382" s="33">
        <v>2.4879928690432593E-3</v>
      </c>
      <c r="S382" s="33">
        <v>0</v>
      </c>
      <c r="T382" s="33">
        <v>2.5269771077621539E-3</v>
      </c>
      <c r="U382" s="33">
        <v>3.9152097971413228E-3</v>
      </c>
      <c r="V382" s="33">
        <v>0</v>
      </c>
      <c r="W382" s="33">
        <v>3.5008618804482027E-4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</v>
      </c>
      <c r="D384" s="117">
        <f t="shared" si="157"/>
        <v>0</v>
      </c>
      <c r="E384" s="117">
        <f t="shared" si="157"/>
        <v>0</v>
      </c>
      <c r="F384" s="117">
        <f t="shared" si="157"/>
        <v>0</v>
      </c>
      <c r="G384" s="117">
        <f t="shared" si="157"/>
        <v>0</v>
      </c>
      <c r="H384" s="117">
        <f t="shared" si="157"/>
        <v>0</v>
      </c>
      <c r="I384" s="117">
        <f t="shared" si="157"/>
        <v>0</v>
      </c>
      <c r="J384" s="117">
        <f t="shared" si="157"/>
        <v>0</v>
      </c>
      <c r="K384" s="117">
        <f t="shared" si="157"/>
        <v>0</v>
      </c>
      <c r="L384" s="117">
        <f t="shared" si="157"/>
        <v>0.80177633285029681</v>
      </c>
      <c r="M384" s="117">
        <f t="shared" si="157"/>
        <v>0.1772345348654229</v>
      </c>
      <c r="N384" s="117">
        <f t="shared" si="157"/>
        <v>0.13183863228246867</v>
      </c>
      <c r="O384" s="117">
        <f t="shared" si="157"/>
        <v>1.1341619472650707E-2</v>
      </c>
      <c r="P384" s="117">
        <f t="shared" si="157"/>
        <v>0.13674889371022292</v>
      </c>
      <c r="Q384" s="117">
        <f t="shared" si="157"/>
        <v>0</v>
      </c>
      <c r="R384" s="117">
        <f t="shared" ref="R384:V384" si="158">R385+R388+R390+R403</f>
        <v>2.3705902044242486E-2</v>
      </c>
      <c r="S384" s="117">
        <f t="shared" si="158"/>
        <v>0</v>
      </c>
      <c r="T384" s="117">
        <f t="shared" si="158"/>
        <v>4.2982619461688985E-2</v>
      </c>
      <c r="U384" s="117">
        <f t="shared" si="158"/>
        <v>6.8013188746010922E-2</v>
      </c>
      <c r="V384" s="117">
        <f t="shared" si="158"/>
        <v>0</v>
      </c>
      <c r="W384" s="117">
        <f t="shared" ref="W384" si="159">W385+W388+W390+W403</f>
        <v>1.3104323337158268E-2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</v>
      </c>
      <c r="D385" s="122">
        <f t="shared" si="160"/>
        <v>0</v>
      </c>
      <c r="E385" s="122">
        <f t="shared" si="160"/>
        <v>0</v>
      </c>
      <c r="F385" s="122">
        <f t="shared" si="160"/>
        <v>0</v>
      </c>
      <c r="G385" s="122">
        <f t="shared" si="160"/>
        <v>0</v>
      </c>
      <c r="H385" s="122">
        <f t="shared" si="160"/>
        <v>0</v>
      </c>
      <c r="I385" s="122">
        <f t="shared" si="160"/>
        <v>0</v>
      </c>
      <c r="J385" s="122">
        <f t="shared" si="160"/>
        <v>0</v>
      </c>
      <c r="K385" s="122">
        <f t="shared" si="160"/>
        <v>0</v>
      </c>
      <c r="L385" s="122">
        <f t="shared" si="160"/>
        <v>0.21163174061524009</v>
      </c>
      <c r="M385" s="122">
        <f t="shared" si="160"/>
        <v>4.0943062238512393E-2</v>
      </c>
      <c r="N385" s="122">
        <f t="shared" si="160"/>
        <v>3.2805286559829623E-2</v>
      </c>
      <c r="O385" s="122">
        <f t="shared" si="160"/>
        <v>2.6181952839552255E-3</v>
      </c>
      <c r="P385" s="122">
        <f t="shared" si="160"/>
        <v>3.8407386720865834E-2</v>
      </c>
      <c r="Q385" s="122">
        <f t="shared" si="160"/>
        <v>0</v>
      </c>
      <c r="R385" s="122">
        <f t="shared" ref="R385:V385" si="161">SUM(R386:R387)</f>
        <v>6.2343712497752515E-3</v>
      </c>
      <c r="S385" s="122">
        <f t="shared" si="161"/>
        <v>0</v>
      </c>
      <c r="T385" s="122">
        <f t="shared" si="161"/>
        <v>1.1958606298208678E-2</v>
      </c>
      <c r="U385" s="122">
        <f t="shared" si="161"/>
        <v>2.1727838800214741E-2</v>
      </c>
      <c r="V385" s="122">
        <f t="shared" si="161"/>
        <v>0</v>
      </c>
      <c r="W385" s="122">
        <f t="shared" ref="W385" si="162">SUM(W386:W387)</f>
        <v>2.513828486569618E-3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</v>
      </c>
      <c r="D386" s="98">
        <v>0</v>
      </c>
      <c r="E386" s="98">
        <v>0</v>
      </c>
      <c r="F386" s="98">
        <v>0</v>
      </c>
      <c r="G386" s="98">
        <v>0</v>
      </c>
      <c r="H386" s="98">
        <v>0</v>
      </c>
      <c r="I386" s="98">
        <v>0</v>
      </c>
      <c r="J386" s="98">
        <v>0</v>
      </c>
      <c r="K386" s="98">
        <v>0</v>
      </c>
      <c r="L386" s="98">
        <v>0.20967928496342317</v>
      </c>
      <c r="M386" s="98">
        <v>4.05764514525161E-2</v>
      </c>
      <c r="N386" s="98">
        <v>3.2587514808323559E-2</v>
      </c>
      <c r="O386" s="98">
        <v>2.5970247998145794E-3</v>
      </c>
      <c r="P386" s="98">
        <v>3.8103543927299595E-2</v>
      </c>
      <c r="Q386" s="98">
        <v>0</v>
      </c>
      <c r="R386" s="98">
        <v>6.1845504776081531E-3</v>
      </c>
      <c r="S386" s="98">
        <v>0</v>
      </c>
      <c r="T386" s="98">
        <v>1.1840568872841436E-2</v>
      </c>
      <c r="U386" s="98">
        <v>2.1530645886414339E-2</v>
      </c>
      <c r="V386" s="98">
        <v>0</v>
      </c>
      <c r="W386" s="98">
        <v>2.4916627961634559E-3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1.9524556518169232E-3</v>
      </c>
      <c r="M387" s="98">
        <v>3.6661078599629389E-4</v>
      </c>
      <c r="N387" s="98">
        <v>2.1777175150606475E-4</v>
      </c>
      <c r="O387" s="98">
        <v>2.1170484140646182E-5</v>
      </c>
      <c r="P387" s="98">
        <v>3.0384279356623738E-4</v>
      </c>
      <c r="Q387" s="98">
        <v>0</v>
      </c>
      <c r="R387" s="98">
        <v>4.982077216709799E-5</v>
      </c>
      <c r="S387" s="98">
        <v>0</v>
      </c>
      <c r="T387" s="98">
        <v>1.1803742536724282E-4</v>
      </c>
      <c r="U387" s="98">
        <v>1.9719291380040265E-4</v>
      </c>
      <c r="V387" s="98">
        <v>0</v>
      </c>
      <c r="W387" s="98">
        <v>2.2165690406162228E-5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0</v>
      </c>
      <c r="E388" s="122">
        <f t="shared" si="163"/>
        <v>0</v>
      </c>
      <c r="F388" s="122">
        <f t="shared" si="163"/>
        <v>0</v>
      </c>
      <c r="G388" s="122">
        <f t="shared" si="163"/>
        <v>0</v>
      </c>
      <c r="H388" s="122">
        <f t="shared" si="163"/>
        <v>0</v>
      </c>
      <c r="I388" s="122">
        <f t="shared" si="163"/>
        <v>0</v>
      </c>
      <c r="J388" s="122">
        <f t="shared" si="163"/>
        <v>0</v>
      </c>
      <c r="K388" s="122">
        <f t="shared" si="163"/>
        <v>0</v>
      </c>
      <c r="L388" s="122">
        <f t="shared" si="163"/>
        <v>0.13117413389204374</v>
      </c>
      <c r="M388" s="122">
        <f t="shared" si="163"/>
        <v>1.8648375322122355E-2</v>
      </c>
      <c r="N388" s="122">
        <f t="shared" si="163"/>
        <v>2.518008735597942E-2</v>
      </c>
      <c r="O388" s="122">
        <f t="shared" si="163"/>
        <v>1.2487233992153489E-3</v>
      </c>
      <c r="P388" s="122">
        <f t="shared" si="163"/>
        <v>6.9168453358880756E-3</v>
      </c>
      <c r="Q388" s="122">
        <f t="shared" si="163"/>
        <v>0</v>
      </c>
      <c r="R388" s="122">
        <f t="shared" si="163"/>
        <v>1.5601153021283568E-3</v>
      </c>
      <c r="S388" s="122">
        <f t="shared" si="163"/>
        <v>0</v>
      </c>
      <c r="T388" s="122">
        <f t="shared" si="163"/>
        <v>4.5242183948738393E-3</v>
      </c>
      <c r="U388" s="122">
        <f t="shared" si="163"/>
        <v>7.6902213096326092E-3</v>
      </c>
      <c r="V388" s="122">
        <f t="shared" si="163"/>
        <v>0</v>
      </c>
      <c r="W388" s="122">
        <f t="shared" si="163"/>
        <v>6.989898946294355E-3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0.13117413389204374</v>
      </c>
      <c r="M389" s="98">
        <v>1.8648375322122355E-2</v>
      </c>
      <c r="N389" s="98">
        <v>2.518008735597942E-2</v>
      </c>
      <c r="O389" s="98">
        <v>1.2487233992153489E-3</v>
      </c>
      <c r="P389" s="98">
        <v>6.9168453358880756E-3</v>
      </c>
      <c r="Q389" s="98">
        <v>0</v>
      </c>
      <c r="R389" s="98">
        <v>1.5601153021283568E-3</v>
      </c>
      <c r="S389" s="98">
        <v>0</v>
      </c>
      <c r="T389" s="98">
        <v>4.5242183948738393E-3</v>
      </c>
      <c r="U389" s="98">
        <v>7.6902213096326092E-3</v>
      </c>
      <c r="V389" s="98">
        <v>0</v>
      </c>
      <c r="W389" s="98">
        <v>6.989898946294355E-3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</v>
      </c>
      <c r="D390" s="122">
        <v>0</v>
      </c>
      <c r="E390" s="122">
        <v>0</v>
      </c>
      <c r="F390" s="122">
        <v>0</v>
      </c>
      <c r="G390" s="122">
        <v>0</v>
      </c>
      <c r="H390" s="122">
        <v>0</v>
      </c>
      <c r="I390" s="122">
        <v>0</v>
      </c>
      <c r="J390" s="122">
        <v>0</v>
      </c>
      <c r="K390" s="122">
        <v>0</v>
      </c>
      <c r="L390" s="122">
        <v>0.25724661196421356</v>
      </c>
      <c r="M390" s="122">
        <v>6.7720924276718303E-2</v>
      </c>
      <c r="N390" s="122">
        <v>4.1954487221727246E-2</v>
      </c>
      <c r="O390" s="122">
        <v>4.1979402105878196E-3</v>
      </c>
      <c r="P390" s="122">
        <v>5.2672040484017996E-2</v>
      </c>
      <c r="Q390" s="122">
        <v>0</v>
      </c>
      <c r="R390" s="122">
        <v>8.854947358036807E-3</v>
      </c>
      <c r="S390" s="122">
        <v>0</v>
      </c>
      <c r="T390" s="122">
        <v>1.7419795911964076E-2</v>
      </c>
      <c r="U390" s="122">
        <v>2.5971178513817066E-2</v>
      </c>
      <c r="V390" s="122">
        <v>0</v>
      </c>
      <c r="W390" s="122">
        <v>2.3083851962164086E-3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</v>
      </c>
      <c r="I399" s="101">
        <v>0</v>
      </c>
      <c r="J399" s="101">
        <v>0</v>
      </c>
      <c r="K399" s="101">
        <v>0</v>
      </c>
      <c r="L399" s="101">
        <v>7.4185618356674256E-3</v>
      </c>
      <c r="M399" s="101">
        <v>4.259993237632375E-2</v>
      </c>
      <c r="N399" s="101">
        <v>1.4943604486228283E-2</v>
      </c>
      <c r="O399" s="101">
        <v>4.1282651051872407E-3</v>
      </c>
      <c r="P399" s="101">
        <v>3.8047949438169373E-2</v>
      </c>
      <c r="Q399" s="101">
        <v>0</v>
      </c>
      <c r="R399" s="101">
        <v>4.5506962285804557E-3</v>
      </c>
      <c r="S399" s="101">
        <v>0</v>
      </c>
      <c r="T399" s="101">
        <v>1.0690831437812402E-2</v>
      </c>
      <c r="U399" s="101">
        <v>2.1299671549422829E-2</v>
      </c>
      <c r="V399" s="101">
        <v>0</v>
      </c>
      <c r="W399" s="101">
        <v>2.3083851962164086E-3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0.24982805012854614</v>
      </c>
      <c r="M400" s="104">
        <v>2.512099190039456E-2</v>
      </c>
      <c r="N400" s="104">
        <v>2.701088273549896E-2</v>
      </c>
      <c r="O400" s="104">
        <v>6.9675105400578984E-5</v>
      </c>
      <c r="P400" s="104">
        <v>1.4624091045848619E-2</v>
      </c>
      <c r="Q400" s="104">
        <v>0</v>
      </c>
      <c r="R400" s="104">
        <v>4.3042511294563504E-3</v>
      </c>
      <c r="S400" s="104">
        <v>0</v>
      </c>
      <c r="T400" s="104">
        <v>6.7289644741516724E-3</v>
      </c>
      <c r="U400" s="104">
        <v>4.6715069643942361E-3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2.6039168084456211E-2</v>
      </c>
      <c r="M401" s="98">
        <v>4.3928081981553582E-3</v>
      </c>
      <c r="N401" s="98">
        <v>4.7335684320110316E-3</v>
      </c>
      <c r="O401" s="98">
        <v>8.987007750605078E-6</v>
      </c>
      <c r="P401" s="98">
        <v>1.4510011875866261E-3</v>
      </c>
      <c r="Q401" s="98">
        <v>0</v>
      </c>
      <c r="R401" s="98">
        <v>4.263406012774755E-4</v>
      </c>
      <c r="S401" s="98">
        <v>0</v>
      </c>
      <c r="T401" s="98">
        <v>1.6809679157526725E-3</v>
      </c>
      <c r="U401" s="98">
        <v>1.0323499673730546E-3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0.22378888204408992</v>
      </c>
      <c r="M402" s="98">
        <v>2.0728183702239202E-2</v>
      </c>
      <c r="N402" s="98">
        <v>2.2277314303487929E-2</v>
      </c>
      <c r="O402" s="98">
        <v>6.0688097649973908E-5</v>
      </c>
      <c r="P402" s="98">
        <v>1.3173089858261993E-2</v>
      </c>
      <c r="Q402" s="98">
        <v>0</v>
      </c>
      <c r="R402" s="98">
        <v>3.8779105281788748E-3</v>
      </c>
      <c r="S402" s="98">
        <v>0</v>
      </c>
      <c r="T402" s="98">
        <v>5.0479965583989997E-3</v>
      </c>
      <c r="U402" s="98">
        <v>3.6391569970211815E-3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</v>
      </c>
      <c r="D403" s="122">
        <v>0</v>
      </c>
      <c r="E403" s="122">
        <v>0</v>
      </c>
      <c r="F403" s="122">
        <v>0</v>
      </c>
      <c r="G403" s="122">
        <v>0</v>
      </c>
      <c r="H403" s="122">
        <v>0</v>
      </c>
      <c r="I403" s="122">
        <v>0</v>
      </c>
      <c r="J403" s="122">
        <v>0</v>
      </c>
      <c r="K403" s="122">
        <v>0</v>
      </c>
      <c r="L403" s="122">
        <v>0.2017238463787995</v>
      </c>
      <c r="M403" s="122">
        <v>4.9922173028069845E-2</v>
      </c>
      <c r="N403" s="122">
        <v>3.1898771144932392E-2</v>
      </c>
      <c r="O403" s="122">
        <v>3.2767605788923126E-3</v>
      </c>
      <c r="P403" s="122">
        <v>3.8752621169451017E-2</v>
      </c>
      <c r="Q403" s="122">
        <v>0</v>
      </c>
      <c r="R403" s="122">
        <v>7.056468134302071E-3</v>
      </c>
      <c r="S403" s="122">
        <v>0</v>
      </c>
      <c r="T403" s="122">
        <v>9.0799988566423948E-3</v>
      </c>
      <c r="U403" s="122">
        <v>1.2623950122346506E-2</v>
      </c>
      <c r="V403" s="122">
        <v>0</v>
      </c>
      <c r="W403" s="122">
        <v>1.2922107080778856E-3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0.11753853345625795</v>
      </c>
      <c r="M405" s="98">
        <v>3.2431204467101848E-2</v>
      </c>
      <c r="N405" s="98">
        <v>2.8130832360400728E-2</v>
      </c>
      <c r="O405" s="98">
        <v>2.3543816791419449E-3</v>
      </c>
      <c r="P405" s="98">
        <v>2.4744478351000229E-2</v>
      </c>
      <c r="Q405" s="98">
        <v>0</v>
      </c>
      <c r="R405" s="98">
        <v>5.0585338999822888E-3</v>
      </c>
      <c r="S405" s="98">
        <v>0</v>
      </c>
      <c r="T405" s="98">
        <v>6.9751566805927642E-3</v>
      </c>
      <c r="U405" s="98">
        <v>9.3048272549948637E-3</v>
      </c>
      <c r="V405" s="98">
        <v>0</v>
      </c>
      <c r="W405" s="98">
        <v>9.8788524948603316E-4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</v>
      </c>
      <c r="D406" s="33">
        <v>0</v>
      </c>
      <c r="E406" s="33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8.4185312922541555E-2</v>
      </c>
      <c r="M406" s="33">
        <v>1.7490968560967997E-2</v>
      </c>
      <c r="N406" s="33">
        <v>3.7679387845316612E-3</v>
      </c>
      <c r="O406" s="33">
        <v>9.2237889975036748E-4</v>
      </c>
      <c r="P406" s="33">
        <v>1.4008142818450788E-2</v>
      </c>
      <c r="Q406" s="33">
        <v>0</v>
      </c>
      <c r="R406" s="33">
        <v>1.9979342343197817E-3</v>
      </c>
      <c r="S406" s="33">
        <v>0</v>
      </c>
      <c r="T406" s="33">
        <v>2.1048421760496315E-3</v>
      </c>
      <c r="U406" s="33">
        <v>3.3191228673516426E-3</v>
      </c>
      <c r="V406" s="33">
        <v>0</v>
      </c>
      <c r="W406" s="33">
        <v>3.0432545859185241E-4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 t="str">
        <f t="shared" ref="C408:Q408" si="164">IF(C384=0,"",C384/C360)</f>
        <v/>
      </c>
      <c r="D408" s="119" t="str">
        <f t="shared" si="164"/>
        <v/>
      </c>
      <c r="E408" s="119" t="str">
        <f t="shared" si="164"/>
        <v/>
      </c>
      <c r="F408" s="119" t="str">
        <f t="shared" si="164"/>
        <v/>
      </c>
      <c r="G408" s="119" t="str">
        <f t="shared" si="164"/>
        <v/>
      </c>
      <c r="H408" s="119" t="str">
        <f t="shared" si="164"/>
        <v/>
      </c>
      <c r="I408" s="119" t="str">
        <f t="shared" si="164"/>
        <v/>
      </c>
      <c r="J408" s="119" t="str">
        <f t="shared" si="164"/>
        <v/>
      </c>
      <c r="K408" s="119" t="str">
        <f t="shared" si="164"/>
        <v/>
      </c>
      <c r="L408" s="119">
        <f t="shared" si="164"/>
        <v>0.88640455417812158</v>
      </c>
      <c r="M408" s="119">
        <f t="shared" si="164"/>
        <v>0.73891857452261733</v>
      </c>
      <c r="N408" s="119">
        <f t="shared" si="164"/>
        <v>0.83769207536254164</v>
      </c>
      <c r="O408" s="119">
        <f t="shared" si="164"/>
        <v>0.71218343053097566</v>
      </c>
      <c r="P408" s="119">
        <f t="shared" si="164"/>
        <v>0.72821943908398912</v>
      </c>
      <c r="Q408" s="119" t="str">
        <f t="shared" si="164"/>
        <v/>
      </c>
      <c r="R408" s="119">
        <f t="shared" ref="R408:V408" si="165">IF(R384=0,"",R384/R360)</f>
        <v>0.77422987781292718</v>
      </c>
      <c r="S408" s="119" t="str">
        <f t="shared" si="165"/>
        <v/>
      </c>
      <c r="T408" s="119">
        <f t="shared" si="165"/>
        <v>0.81159090363364805</v>
      </c>
      <c r="U408" s="119">
        <f t="shared" si="165"/>
        <v>0.81962877652119792</v>
      </c>
      <c r="V408" s="119" t="str">
        <f t="shared" si="165"/>
        <v/>
      </c>
      <c r="W408" s="119">
        <f t="shared" ref="W408" si="166">IF(W384=0,"",W384/W360)</f>
        <v>1.3575785880874973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 t="str">
        <f t="shared" ref="C409:Q409" si="167">IF(C385=0,"",C385/C361)</f>
        <v/>
      </c>
      <c r="D409" s="124" t="str">
        <f t="shared" si="167"/>
        <v/>
      </c>
      <c r="E409" s="124" t="str">
        <f t="shared" si="167"/>
        <v/>
      </c>
      <c r="F409" s="124" t="str">
        <f t="shared" si="167"/>
        <v/>
      </c>
      <c r="G409" s="124" t="str">
        <f t="shared" si="167"/>
        <v/>
      </c>
      <c r="H409" s="124" t="str">
        <f t="shared" si="167"/>
        <v/>
      </c>
      <c r="I409" s="124" t="str">
        <f t="shared" si="167"/>
        <v/>
      </c>
      <c r="J409" s="124" t="str">
        <f t="shared" si="167"/>
        <v/>
      </c>
      <c r="K409" s="124" t="str">
        <f t="shared" si="167"/>
        <v/>
      </c>
      <c r="L409" s="124">
        <f t="shared" si="167"/>
        <v>0.77498917492553976</v>
      </c>
      <c r="M409" s="124">
        <f t="shared" si="167"/>
        <v>0.78688729978265681</v>
      </c>
      <c r="N409" s="124">
        <f t="shared" si="167"/>
        <v>0.796921898289077</v>
      </c>
      <c r="O409" s="124">
        <f t="shared" si="167"/>
        <v>0.80576755624409035</v>
      </c>
      <c r="P409" s="124">
        <f t="shared" si="167"/>
        <v>0.8132811492763411</v>
      </c>
      <c r="Q409" s="124" t="str">
        <f t="shared" si="167"/>
        <v/>
      </c>
      <c r="R409" s="124">
        <f t="shared" ref="R409:V409" si="168">IF(R385=0,"",R385/R361)</f>
        <v>0.83550263957657034</v>
      </c>
      <c r="S409" s="124" t="str">
        <f t="shared" si="168"/>
        <v/>
      </c>
      <c r="T409" s="124">
        <f t="shared" si="168"/>
        <v>0.8654473770967922</v>
      </c>
      <c r="U409" s="124">
        <f t="shared" si="168"/>
        <v>0.87906086219717583</v>
      </c>
      <c r="V409" s="124" t="str">
        <f t="shared" si="168"/>
        <v/>
      </c>
      <c r="W409" s="124">
        <f t="shared" ref="W409" si="169">IF(W385=0,"",W385/W361)</f>
        <v>0.89976213471189859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 t="str">
        <f t="shared" ref="C410:Q410" si="170">IF(C386=0,"",C386/C362)</f>
        <v/>
      </c>
      <c r="D410" s="111" t="str">
        <f t="shared" si="170"/>
        <v/>
      </c>
      <c r="E410" s="111" t="str">
        <f t="shared" si="170"/>
        <v/>
      </c>
      <c r="F410" s="111" t="str">
        <f t="shared" si="170"/>
        <v/>
      </c>
      <c r="G410" s="111" t="str">
        <f t="shared" si="170"/>
        <v/>
      </c>
      <c r="H410" s="111" t="str">
        <f t="shared" si="170"/>
        <v/>
      </c>
      <c r="I410" s="111" t="str">
        <f t="shared" si="170"/>
        <v/>
      </c>
      <c r="J410" s="111" t="str">
        <f t="shared" si="170"/>
        <v/>
      </c>
      <c r="K410" s="111" t="str">
        <f t="shared" si="170"/>
        <v/>
      </c>
      <c r="L410" s="111">
        <f t="shared" si="170"/>
        <v>0.77336879926816793</v>
      </c>
      <c r="M410" s="111">
        <f t="shared" si="170"/>
        <v>0.78537507058919609</v>
      </c>
      <c r="N410" s="111">
        <f t="shared" si="170"/>
        <v>0.7958418574565469</v>
      </c>
      <c r="O410" s="111">
        <f t="shared" si="170"/>
        <v>0.8044937623918923</v>
      </c>
      <c r="P410" s="111">
        <f t="shared" si="170"/>
        <v>0.81207203794202265</v>
      </c>
      <c r="Q410" s="111" t="str">
        <f t="shared" si="170"/>
        <v/>
      </c>
      <c r="R410" s="111">
        <f t="shared" ref="R410:V410" si="171">IF(R386=0,"",R386/R362)</f>
        <v>0.83439694811399534</v>
      </c>
      <c r="S410" s="111" t="str">
        <f t="shared" si="171"/>
        <v/>
      </c>
      <c r="T410" s="111">
        <f t="shared" si="171"/>
        <v>0.86428807172792677</v>
      </c>
      <c r="U410" s="111">
        <f t="shared" si="171"/>
        <v>0.8780882509654282</v>
      </c>
      <c r="V410" s="111" t="str">
        <f t="shared" si="171"/>
        <v/>
      </c>
      <c r="W410" s="111">
        <f t="shared" ref="W410" si="172">IF(W386=0,"",W386/W362)</f>
        <v>0.89896052231535584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 t="str">
        <f t="shared" ref="C411:Q411" si="173">IF(C387=0,"",C387/C363)</f>
        <v/>
      </c>
      <c r="D411" s="111" t="str">
        <f t="shared" si="173"/>
        <v/>
      </c>
      <c r="E411" s="111" t="str">
        <f t="shared" si="173"/>
        <v/>
      </c>
      <c r="F411" s="111" t="str">
        <f t="shared" si="173"/>
        <v/>
      </c>
      <c r="G411" s="111" t="str">
        <f t="shared" si="173"/>
        <v/>
      </c>
      <c r="H411" s="111" t="str">
        <f t="shared" si="173"/>
        <v/>
      </c>
      <c r="I411" s="111" t="str">
        <f t="shared" si="173"/>
        <v/>
      </c>
      <c r="J411" s="111" t="str">
        <f t="shared" si="173"/>
        <v/>
      </c>
      <c r="K411" s="111" t="str">
        <f t="shared" si="173"/>
        <v/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>
        <f t="shared" ref="R411:V411" si="174">IF(R387=0,"",R387/R363)</f>
        <v>1</v>
      </c>
      <c r="S411" s="111" t="str">
        <f t="shared" si="174"/>
        <v/>
      </c>
      <c r="T411" s="111">
        <f t="shared" si="174"/>
        <v>1</v>
      </c>
      <c r="U411" s="111">
        <f t="shared" si="174"/>
        <v>1</v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 t="str">
        <f t="shared" si="176"/>
        <v/>
      </c>
      <c r="F412" s="124" t="str">
        <f t="shared" si="176"/>
        <v/>
      </c>
      <c r="G412" s="124" t="str">
        <f t="shared" si="176"/>
        <v/>
      </c>
      <c r="H412" s="124" t="str">
        <f t="shared" si="176"/>
        <v/>
      </c>
      <c r="I412" s="124" t="str">
        <f t="shared" si="176"/>
        <v/>
      </c>
      <c r="J412" s="124" t="str">
        <f t="shared" si="176"/>
        <v/>
      </c>
      <c r="K412" s="124" t="str">
        <f t="shared" si="176"/>
        <v/>
      </c>
      <c r="L412" s="124">
        <f t="shared" si="176"/>
        <v>3.3985973199755093</v>
      </c>
      <c r="M412" s="124">
        <f t="shared" si="176"/>
        <v>3.5193130428395003</v>
      </c>
      <c r="N412" s="124">
        <f t="shared" si="176"/>
        <v>3.6652760751088618</v>
      </c>
      <c r="O412" s="124">
        <f t="shared" si="176"/>
        <v>3.8395819139485958</v>
      </c>
      <c r="P412" s="124">
        <f t="shared" si="176"/>
        <v>4.0286128428267274</v>
      </c>
      <c r="Q412" s="124" t="str">
        <f t="shared" si="176"/>
        <v/>
      </c>
      <c r="R412" s="124">
        <f t="shared" ref="R412:V412" si="177">IF(R388=0,"",R388/R364)</f>
        <v>4.2929773113034546</v>
      </c>
      <c r="S412" s="124" t="str">
        <f t="shared" si="177"/>
        <v/>
      </c>
      <c r="T412" s="124">
        <f t="shared" si="177"/>
        <v>4.4418740507139844</v>
      </c>
      <c r="U412" s="124">
        <f t="shared" si="177"/>
        <v>4.5035771225810803</v>
      </c>
      <c r="V412" s="124" t="str">
        <f t="shared" si="177"/>
        <v/>
      </c>
      <c r="W412" s="124">
        <f t="shared" ref="W412" si="178">IF(W388=0,"",W388/W364)</f>
        <v>4.6280828909726557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 t="str">
        <f t="shared" si="179"/>
        <v/>
      </c>
      <c r="F413" s="111" t="str">
        <f t="shared" si="179"/>
        <v/>
      </c>
      <c r="G413" s="111" t="str">
        <f t="shared" si="179"/>
        <v/>
      </c>
      <c r="H413" s="111" t="str">
        <f t="shared" si="179"/>
        <v/>
      </c>
      <c r="I413" s="111" t="str">
        <f t="shared" si="179"/>
        <v/>
      </c>
      <c r="J413" s="111" t="str">
        <f t="shared" si="179"/>
        <v/>
      </c>
      <c r="K413" s="111" t="str">
        <f t="shared" si="179"/>
        <v/>
      </c>
      <c r="L413" s="111">
        <f t="shared" si="179"/>
        <v>3.3985973199755093</v>
      </c>
      <c r="M413" s="111">
        <f t="shared" si="179"/>
        <v>3.5193130428395003</v>
      </c>
      <c r="N413" s="111">
        <f t="shared" si="179"/>
        <v>3.6652760751088618</v>
      </c>
      <c r="O413" s="111">
        <f t="shared" si="179"/>
        <v>3.8395819139485958</v>
      </c>
      <c r="P413" s="111">
        <f t="shared" si="179"/>
        <v>4.0286128428267274</v>
      </c>
      <c r="Q413" s="111" t="str">
        <f t="shared" si="179"/>
        <v/>
      </c>
      <c r="R413" s="111">
        <f t="shared" ref="R413:V413" si="180">IF(R389=0,"",R389/R365)</f>
        <v>4.2929773113034546</v>
      </c>
      <c r="S413" s="111" t="str">
        <f t="shared" si="180"/>
        <v/>
      </c>
      <c r="T413" s="111">
        <f t="shared" si="180"/>
        <v>4.4418740507139844</v>
      </c>
      <c r="U413" s="111">
        <f t="shared" si="180"/>
        <v>4.5035771225810803</v>
      </c>
      <c r="V413" s="111" t="str">
        <f t="shared" si="180"/>
        <v/>
      </c>
      <c r="W413" s="111">
        <f t="shared" ref="W413" si="181">IF(W389=0,"",W389/W365)</f>
        <v>4.6280828909726557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 t="str">
        <f t="shared" ref="C414:Q414" si="182">IF(C390=0,"",C390/C366)</f>
        <v/>
      </c>
      <c r="D414" s="124" t="str">
        <f t="shared" si="182"/>
        <v/>
      </c>
      <c r="E414" s="124" t="str">
        <f t="shared" si="182"/>
        <v/>
      </c>
      <c r="F414" s="124" t="str">
        <f t="shared" si="182"/>
        <v/>
      </c>
      <c r="G414" s="124" t="str">
        <f t="shared" si="182"/>
        <v/>
      </c>
      <c r="H414" s="124" t="str">
        <f t="shared" si="182"/>
        <v/>
      </c>
      <c r="I414" s="124" t="str">
        <f t="shared" si="182"/>
        <v/>
      </c>
      <c r="J414" s="124" t="str">
        <f t="shared" si="182"/>
        <v/>
      </c>
      <c r="K414" s="124" t="str">
        <f t="shared" si="182"/>
        <v/>
      </c>
      <c r="L414" s="124">
        <f t="shared" si="182"/>
        <v>0.90443889580707226</v>
      </c>
      <c r="M414" s="124">
        <f t="shared" si="182"/>
        <v>0.64472607013156868</v>
      </c>
      <c r="N414" s="124">
        <f t="shared" si="182"/>
        <v>0.73585423230147939</v>
      </c>
      <c r="O414" s="124">
        <f t="shared" si="182"/>
        <v>0.58374462883238643</v>
      </c>
      <c r="P414" s="124">
        <f t="shared" si="182"/>
        <v>0.66492040758495796</v>
      </c>
      <c r="Q414" s="124" t="str">
        <f t="shared" si="182"/>
        <v/>
      </c>
      <c r="R414" s="124">
        <f t="shared" ref="R414:V414" si="183">IF(R390=0,"",R390/R366)</f>
        <v>0.75038820519796512</v>
      </c>
      <c r="S414" s="124" t="str">
        <f t="shared" si="183"/>
        <v/>
      </c>
      <c r="T414" s="124">
        <f t="shared" si="183"/>
        <v>0.72576917406778707</v>
      </c>
      <c r="U414" s="124">
        <f t="shared" si="183"/>
        <v>0.69687336330127114</v>
      </c>
      <c r="V414" s="124" t="str">
        <f t="shared" si="183"/>
        <v/>
      </c>
      <c r="W414" s="124">
        <f t="shared" ref="W414" si="184">IF(W390=0,"",W390/W366)</f>
        <v>0.68207486764279779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" si="187">IF(W391=0,"",W391/W367)</f>
        <v/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 t="str">
        <f t="shared" si="209"/>
        <v/>
      </c>
      <c r="I423" s="112" t="str">
        <f t="shared" si="209"/>
        <v/>
      </c>
      <c r="J423" s="112" t="str">
        <f t="shared" si="209"/>
        <v/>
      </c>
      <c r="K423" s="112" t="str">
        <f t="shared" si="209"/>
        <v/>
      </c>
      <c r="L423" s="112">
        <f t="shared" si="209"/>
        <v>0.55176300440486814</v>
      </c>
      <c r="M423" s="112">
        <f t="shared" si="209"/>
        <v>0.55737968238920033</v>
      </c>
      <c r="N423" s="112">
        <f t="shared" si="209"/>
        <v>0.56645567155896503</v>
      </c>
      <c r="O423" s="112">
        <f t="shared" si="209"/>
        <v>0.58020195981128975</v>
      </c>
      <c r="P423" s="112">
        <f t="shared" si="209"/>
        <v>0.59808411621186075</v>
      </c>
      <c r="Q423" s="112" t="str">
        <f t="shared" si="209"/>
        <v/>
      </c>
      <c r="R423" s="112">
        <f t="shared" ref="R423:V423" si="210">IF(R399=0,"",R399/R375)</f>
        <v>0.62820926104467301</v>
      </c>
      <c r="S423" s="112" t="str">
        <f t="shared" si="210"/>
        <v/>
      </c>
      <c r="T423" s="112">
        <f t="shared" si="210"/>
        <v>0.65273299870470669</v>
      </c>
      <c r="U423" s="112">
        <f t="shared" si="210"/>
        <v>0.66407055117184366</v>
      </c>
      <c r="V423" s="112" t="str">
        <f t="shared" si="210"/>
        <v/>
      </c>
      <c r="W423" s="112">
        <f t="shared" ref="W423" si="211">IF(W399=0,"",W399/W375)</f>
        <v>0.68207486764279779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0.92193749137991132</v>
      </c>
      <c r="M424" s="113">
        <f t="shared" si="212"/>
        <v>0.87806895597263745</v>
      </c>
      <c r="N424" s="113">
        <f t="shared" si="212"/>
        <v>0.88173516655058026</v>
      </c>
      <c r="O424" s="113">
        <f t="shared" si="212"/>
        <v>0.91464099210339633</v>
      </c>
      <c r="P424" s="113">
        <f t="shared" si="212"/>
        <v>0.93749149347622907</v>
      </c>
      <c r="Q424" s="113" t="str">
        <f t="shared" si="212"/>
        <v/>
      </c>
      <c r="R424" s="113">
        <f t="shared" ref="R424:V424" si="213">IF(R400=0,"",R400/R376)</f>
        <v>0.94462511798934246</v>
      </c>
      <c r="S424" s="113" t="str">
        <f t="shared" si="213"/>
        <v/>
      </c>
      <c r="T424" s="113">
        <f t="shared" si="213"/>
        <v>0.88268706526432772</v>
      </c>
      <c r="U424" s="113">
        <f t="shared" si="213"/>
        <v>0.89945025929471745</v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0.55176300440486814</v>
      </c>
      <c r="M425" s="111">
        <f t="shared" si="215"/>
        <v>0.55737968238920033</v>
      </c>
      <c r="N425" s="111">
        <f t="shared" si="215"/>
        <v>0.56645567155896503</v>
      </c>
      <c r="O425" s="111">
        <f t="shared" si="215"/>
        <v>0.58020195981128986</v>
      </c>
      <c r="P425" s="111">
        <f t="shared" si="215"/>
        <v>0.59808411621186075</v>
      </c>
      <c r="Q425" s="111" t="str">
        <f t="shared" si="215"/>
        <v/>
      </c>
      <c r="R425" s="111">
        <f t="shared" ref="R425:V425" si="216">IF(R401=0,"",R401/R377)</f>
        <v>0.62820926104467301</v>
      </c>
      <c r="S425" s="111" t="str">
        <f t="shared" si="216"/>
        <v/>
      </c>
      <c r="T425" s="111">
        <f t="shared" si="216"/>
        <v>0.65273299870470669</v>
      </c>
      <c r="U425" s="111">
        <f t="shared" si="216"/>
        <v>0.66407055117184366</v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>
        <f t="shared" ref="R426:V426" si="219">IF(R402=0,"",R402/R378)</f>
        <v>1</v>
      </c>
      <c r="S426" s="111" t="str">
        <f t="shared" si="219"/>
        <v/>
      </c>
      <c r="T426" s="111">
        <f t="shared" si="219"/>
        <v>1</v>
      </c>
      <c r="U426" s="111">
        <f t="shared" si="219"/>
        <v>1</v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 t="str">
        <f t="shared" ref="C427:Q427" si="221">IF(C403=0,"",C403/C379)</f>
        <v/>
      </c>
      <c r="D427" s="124" t="str">
        <f t="shared" si="221"/>
        <v/>
      </c>
      <c r="E427" s="124" t="str">
        <f t="shared" si="221"/>
        <v/>
      </c>
      <c r="F427" s="124" t="str">
        <f t="shared" si="221"/>
        <v/>
      </c>
      <c r="G427" s="124" t="str">
        <f t="shared" si="221"/>
        <v/>
      </c>
      <c r="H427" s="124" t="str">
        <f t="shared" si="221"/>
        <v/>
      </c>
      <c r="I427" s="124" t="str">
        <f t="shared" si="221"/>
        <v/>
      </c>
      <c r="J427" s="124" t="str">
        <f t="shared" si="221"/>
        <v/>
      </c>
      <c r="K427" s="124" t="str">
        <f t="shared" si="221"/>
        <v/>
      </c>
      <c r="L427" s="124">
        <f t="shared" si="221"/>
        <v>0.65404274549523134</v>
      </c>
      <c r="M427" s="124">
        <f t="shared" si="221"/>
        <v>0.64425832144844852</v>
      </c>
      <c r="N427" s="124">
        <f t="shared" si="221"/>
        <v>0.60952757045590256</v>
      </c>
      <c r="O427" s="124">
        <f t="shared" si="221"/>
        <v>0.63512989345517301</v>
      </c>
      <c r="P427" s="124">
        <f t="shared" si="221"/>
        <v>0.64991112911279925</v>
      </c>
      <c r="Q427" s="124" t="str">
        <f t="shared" si="221"/>
        <v/>
      </c>
      <c r="R427" s="124">
        <f t="shared" ref="R427:V427" si="222">IF(R403=0,"",R403/R379)</f>
        <v>0.64190757061788739</v>
      </c>
      <c r="S427" s="124" t="str">
        <f t="shared" si="222"/>
        <v/>
      </c>
      <c r="T427" s="124">
        <f t="shared" si="222"/>
        <v>0.64293499315889413</v>
      </c>
      <c r="U427" s="124">
        <f t="shared" si="222"/>
        <v>0.65450955906462904</v>
      </c>
      <c r="V427" s="124" t="str">
        <f t="shared" si="222"/>
        <v/>
      </c>
      <c r="W427" s="124">
        <f t="shared" ref="W427" si="223">IF(W403=0,"",W403/W379)</f>
        <v>0.65789596559818631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>
        <f t="shared" si="227"/>
        <v>0.5925659075389228</v>
      </c>
      <c r="M429" s="111">
        <f t="shared" si="227"/>
        <v>0.59286760583562392</v>
      </c>
      <c r="N429" s="111">
        <f t="shared" si="227"/>
        <v>0.59286760583562392</v>
      </c>
      <c r="O429" s="111">
        <f t="shared" si="227"/>
        <v>0.59286760583562392</v>
      </c>
      <c r="P429" s="111">
        <f t="shared" si="227"/>
        <v>0.59286760583562392</v>
      </c>
      <c r="Q429" s="111" t="str">
        <f t="shared" si="227"/>
        <v/>
      </c>
      <c r="R429" s="111">
        <f t="shared" ref="R429:V429" si="228">IF(R405=0,"",R405/R381)</f>
        <v>0.59477364470549499</v>
      </c>
      <c r="S429" s="111" t="str">
        <f t="shared" si="228"/>
        <v/>
      </c>
      <c r="T429" s="111">
        <f t="shared" si="228"/>
        <v>0.60152672309736677</v>
      </c>
      <c r="U429" s="111">
        <f t="shared" si="228"/>
        <v>0.60529286296975626</v>
      </c>
      <c r="V429" s="111" t="str">
        <f t="shared" si="228"/>
        <v/>
      </c>
      <c r="W429" s="111">
        <f t="shared" ref="W429" si="229">IF(W405=0,"",W405/W381)</f>
        <v>0.61204594136162549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 t="str">
        <f t="shared" ref="C430:Q430" si="230">IF(C406=0,"",C406/C382)</f>
        <v/>
      </c>
      <c r="D430" s="45" t="str">
        <f t="shared" si="230"/>
        <v/>
      </c>
      <c r="E430" s="45" t="str">
        <f t="shared" si="230"/>
        <v/>
      </c>
      <c r="F430" s="45" t="str">
        <f t="shared" si="230"/>
        <v/>
      </c>
      <c r="G430" s="45" t="str">
        <f t="shared" si="230"/>
        <v/>
      </c>
      <c r="H430" s="45" t="str">
        <f t="shared" si="230"/>
        <v/>
      </c>
      <c r="I430" s="45" t="str">
        <f t="shared" si="230"/>
        <v/>
      </c>
      <c r="J430" s="45" t="str">
        <f t="shared" si="230"/>
        <v/>
      </c>
      <c r="K430" s="45" t="str">
        <f t="shared" si="230"/>
        <v/>
      </c>
      <c r="L430" s="45">
        <f t="shared" si="230"/>
        <v>0.7648281839133062</v>
      </c>
      <c r="M430" s="45">
        <f t="shared" si="230"/>
        <v>0.76763427455739686</v>
      </c>
      <c r="N430" s="45">
        <f t="shared" si="230"/>
        <v>0.77135370837251038</v>
      </c>
      <c r="O430" s="45">
        <f t="shared" si="230"/>
        <v>0.77639922229162606</v>
      </c>
      <c r="P430" s="45">
        <f t="shared" si="230"/>
        <v>0.78298758947712566</v>
      </c>
      <c r="Q430" s="45" t="str">
        <f t="shared" si="230"/>
        <v/>
      </c>
      <c r="R430" s="45">
        <f t="shared" ref="R430:V430" si="231">IF(R406=0,"",R406/R382)</f>
        <v>0.80303053082626952</v>
      </c>
      <c r="S430" s="45" t="str">
        <f t="shared" si="231"/>
        <v/>
      </c>
      <c r="T430" s="45">
        <f t="shared" si="231"/>
        <v>0.83294865219956116</v>
      </c>
      <c r="U430" s="45">
        <f t="shared" si="231"/>
        <v>0.84775096082337376</v>
      </c>
      <c r="V430" s="45" t="str">
        <f t="shared" si="231"/>
        <v/>
      </c>
      <c r="W430" s="45">
        <f t="shared" ref="W430" si="232">IF(W406=0,"",W406/W382)</f>
        <v>0.86928724692472226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0.52402883031625358</v>
      </c>
      <c r="M432" s="117">
        <f t="shared" si="233"/>
        <v>0.14451633256248611</v>
      </c>
      <c r="N432" s="117">
        <f t="shared" si="233"/>
        <v>0.12535349184391581</v>
      </c>
      <c r="O432" s="117">
        <f t="shared" si="233"/>
        <v>1.0491334235428943E-2</v>
      </c>
      <c r="P432" s="117">
        <f t="shared" si="233"/>
        <v>0.1102635970885958</v>
      </c>
      <c r="Q432" s="117">
        <f t="shared" si="233"/>
        <v>0</v>
      </c>
      <c r="R432" s="117">
        <f t="shared" ref="R432:V432" si="234">R433+R436+R438+R451</f>
        <v>2.2469040314976593E-2</v>
      </c>
      <c r="S432" s="117">
        <f t="shared" si="234"/>
        <v>0</v>
      </c>
      <c r="T432" s="117">
        <f t="shared" si="234"/>
        <v>3.0634487300907783E-2</v>
      </c>
      <c r="U432" s="117">
        <f t="shared" si="234"/>
        <v>4.0611996155724285E-2</v>
      </c>
      <c r="V432" s="117">
        <f t="shared" si="234"/>
        <v>0</v>
      </c>
      <c r="W432" s="117">
        <f t="shared" ref="W432" si="235">W433+W436+W438+W451</f>
        <v>4.2641655111079896E-3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0.52402883031625358</v>
      </c>
      <c r="M451" s="122">
        <v>0.14451633256248611</v>
      </c>
      <c r="N451" s="122">
        <v>0.12535349184391581</v>
      </c>
      <c r="O451" s="122">
        <v>1.0491334235428943E-2</v>
      </c>
      <c r="P451" s="122">
        <v>0.1102635970885958</v>
      </c>
      <c r="Q451" s="122">
        <v>0</v>
      </c>
      <c r="R451" s="122">
        <v>2.2469040314976593E-2</v>
      </c>
      <c r="S451" s="122">
        <v>0</v>
      </c>
      <c r="T451" s="122">
        <v>3.0634487300907783E-2</v>
      </c>
      <c r="U451" s="122">
        <v>4.0611996155724285E-2</v>
      </c>
      <c r="V451" s="122">
        <v>0</v>
      </c>
      <c r="W451" s="122">
        <v>4.2641655111079896E-3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0.52402883031625358</v>
      </c>
      <c r="M453" s="98">
        <v>0.14451633256248611</v>
      </c>
      <c r="N453" s="98">
        <v>0.12535349184391581</v>
      </c>
      <c r="O453" s="98">
        <v>1.0491334235428943E-2</v>
      </c>
      <c r="P453" s="98">
        <v>0.1102635970885958</v>
      </c>
      <c r="Q453" s="98">
        <v>0</v>
      </c>
      <c r="R453" s="98">
        <v>2.2469040314976593E-2</v>
      </c>
      <c r="S453" s="98">
        <v>0</v>
      </c>
      <c r="T453" s="98">
        <v>3.0634487300907783E-2</v>
      </c>
      <c r="U453" s="98">
        <v>4.0611996155724285E-2</v>
      </c>
      <c r="V453" s="98">
        <v>0</v>
      </c>
      <c r="W453" s="98">
        <v>4.2641655111079896E-3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0</v>
      </c>
      <c r="D456" s="117">
        <f t="shared" si="240"/>
        <v>0</v>
      </c>
      <c r="E456" s="117">
        <f t="shared" si="240"/>
        <v>0</v>
      </c>
      <c r="F456" s="117">
        <f t="shared" si="240"/>
        <v>0</v>
      </c>
      <c r="G456" s="117">
        <f t="shared" si="240"/>
        <v>0</v>
      </c>
      <c r="H456" s="117">
        <f t="shared" si="240"/>
        <v>0</v>
      </c>
      <c r="I456" s="117">
        <f t="shared" si="240"/>
        <v>0</v>
      </c>
      <c r="J456" s="117">
        <f t="shared" si="240"/>
        <v>0</v>
      </c>
      <c r="K456" s="117">
        <f t="shared" si="240"/>
        <v>0</v>
      </c>
      <c r="L456" s="117">
        <f t="shared" si="240"/>
        <v>2962.4450003420425</v>
      </c>
      <c r="M456" s="117">
        <f t="shared" si="240"/>
        <v>2983.4575984734774</v>
      </c>
      <c r="N456" s="117">
        <f t="shared" si="240"/>
        <v>2769.0865945964556</v>
      </c>
      <c r="O456" s="117">
        <f t="shared" si="240"/>
        <v>3086.8225986991879</v>
      </c>
      <c r="P456" s="117">
        <f t="shared" si="240"/>
        <v>2877.3950531939422</v>
      </c>
      <c r="Q456" s="117">
        <f t="shared" si="240"/>
        <v>0</v>
      </c>
      <c r="R456" s="117">
        <f t="shared" ref="R456:V456" si="241">R457+R460+R462+R475</f>
        <v>2848.7626083699738</v>
      </c>
      <c r="S456" s="117">
        <f t="shared" si="241"/>
        <v>0</v>
      </c>
      <c r="T456" s="117">
        <f t="shared" si="241"/>
        <v>3126.5774888283177</v>
      </c>
      <c r="U456" s="117">
        <f t="shared" si="241"/>
        <v>3339.3182511215778</v>
      </c>
      <c r="V456" s="117">
        <f t="shared" si="241"/>
        <v>0</v>
      </c>
      <c r="W456" s="117">
        <f t="shared" ref="W456" si="242">W457+W460+W462+W475</f>
        <v>3401.8518449722856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0</v>
      </c>
      <c r="D457" s="122">
        <f t="shared" si="243"/>
        <v>0</v>
      </c>
      <c r="E457" s="122">
        <f t="shared" si="243"/>
        <v>0</v>
      </c>
      <c r="F457" s="122">
        <f t="shared" si="243"/>
        <v>0</v>
      </c>
      <c r="G457" s="122">
        <f t="shared" si="243"/>
        <v>0</v>
      </c>
      <c r="H457" s="122">
        <f t="shared" si="243"/>
        <v>0</v>
      </c>
      <c r="I457" s="122">
        <f t="shared" si="243"/>
        <v>0</v>
      </c>
      <c r="J457" s="122">
        <f t="shared" si="243"/>
        <v>0</v>
      </c>
      <c r="K457" s="122">
        <f t="shared" si="243"/>
        <v>0</v>
      </c>
      <c r="L457" s="122">
        <f t="shared" si="243"/>
        <v>894.3637948622885</v>
      </c>
      <c r="M457" s="122">
        <f t="shared" si="243"/>
        <v>647.19609690972084</v>
      </c>
      <c r="N457" s="122">
        <f t="shared" si="243"/>
        <v>724.2797286326371</v>
      </c>
      <c r="O457" s="122">
        <f t="shared" si="243"/>
        <v>629.82620145718568</v>
      </c>
      <c r="P457" s="122">
        <f t="shared" si="243"/>
        <v>723.62238155467821</v>
      </c>
      <c r="Q457" s="122">
        <f t="shared" si="243"/>
        <v>0</v>
      </c>
      <c r="R457" s="122">
        <f t="shared" ref="R457:V457" si="244">SUM(R458:R459)</f>
        <v>694.2478378919958</v>
      </c>
      <c r="S457" s="122">
        <f t="shared" si="244"/>
        <v>0</v>
      </c>
      <c r="T457" s="122">
        <f t="shared" si="244"/>
        <v>815.74306581120425</v>
      </c>
      <c r="U457" s="122">
        <f t="shared" si="244"/>
        <v>994.6710039489576</v>
      </c>
      <c r="V457" s="122">
        <f t="shared" si="244"/>
        <v>0</v>
      </c>
      <c r="W457" s="122">
        <f t="shared" ref="W457" si="245">SUM(W458:W459)</f>
        <v>984.63145512058168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0</v>
      </c>
      <c r="D458" s="98">
        <v>0</v>
      </c>
      <c r="E458" s="98">
        <v>0</v>
      </c>
      <c r="F458" s="98">
        <v>0</v>
      </c>
      <c r="G458" s="98">
        <v>0</v>
      </c>
      <c r="H458" s="98">
        <v>0</v>
      </c>
      <c r="I458" s="98">
        <v>0</v>
      </c>
      <c r="J458" s="98">
        <v>0</v>
      </c>
      <c r="K458" s="98">
        <v>0</v>
      </c>
      <c r="L458" s="98">
        <v>887.96924143209117</v>
      </c>
      <c r="M458" s="98">
        <v>642.63600766786317</v>
      </c>
      <c r="N458" s="98">
        <v>720.44813185500391</v>
      </c>
      <c r="O458" s="98">
        <v>625.72265594792373</v>
      </c>
      <c r="P458" s="98">
        <v>718.96666127908486</v>
      </c>
      <c r="Q458" s="98">
        <v>0</v>
      </c>
      <c r="R458" s="98">
        <v>689.61251324956902</v>
      </c>
      <c r="S458" s="98">
        <v>0</v>
      </c>
      <c r="T458" s="98">
        <v>808.77466349130054</v>
      </c>
      <c r="U458" s="98">
        <v>986.7355244074397</v>
      </c>
      <c r="V458" s="98">
        <v>0</v>
      </c>
      <c r="W458" s="98">
        <v>976.81972847137968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0</v>
      </c>
      <c r="D459" s="98">
        <v>0</v>
      </c>
      <c r="E459" s="98">
        <v>0</v>
      </c>
      <c r="F459" s="98">
        <v>0</v>
      </c>
      <c r="G459" s="98">
        <v>0</v>
      </c>
      <c r="H459" s="98">
        <v>0</v>
      </c>
      <c r="I459" s="98">
        <v>0</v>
      </c>
      <c r="J459" s="98">
        <v>0</v>
      </c>
      <c r="K459" s="98">
        <v>0</v>
      </c>
      <c r="L459" s="98">
        <v>6.3945534301973579</v>
      </c>
      <c r="M459" s="98">
        <v>4.5600892418576455</v>
      </c>
      <c r="N459" s="98">
        <v>3.8315967776331816</v>
      </c>
      <c r="O459" s="98">
        <v>4.1035455092619184</v>
      </c>
      <c r="P459" s="98">
        <v>4.6557202755933345</v>
      </c>
      <c r="Q459" s="98">
        <v>0</v>
      </c>
      <c r="R459" s="98">
        <v>4.6353246424267969</v>
      </c>
      <c r="S459" s="98">
        <v>0</v>
      </c>
      <c r="T459" s="98">
        <v>6.9684023199037251</v>
      </c>
      <c r="U459" s="98">
        <v>7.9354795415179336</v>
      </c>
      <c r="V459" s="98">
        <v>0</v>
      </c>
      <c r="W459" s="98">
        <v>7.8117266492020212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0</v>
      </c>
      <c r="E460" s="122">
        <f t="shared" si="246"/>
        <v>0</v>
      </c>
      <c r="F460" s="122">
        <f t="shared" si="246"/>
        <v>0</v>
      </c>
      <c r="G460" s="122">
        <f t="shared" si="246"/>
        <v>0</v>
      </c>
      <c r="H460" s="122">
        <f t="shared" si="246"/>
        <v>0</v>
      </c>
      <c r="I460" s="122">
        <f t="shared" si="246"/>
        <v>0</v>
      </c>
      <c r="J460" s="122">
        <f t="shared" si="246"/>
        <v>0</v>
      </c>
      <c r="K460" s="122">
        <f t="shared" si="246"/>
        <v>0</v>
      </c>
      <c r="L460" s="122">
        <f t="shared" si="246"/>
        <v>126.40886653364251</v>
      </c>
      <c r="M460" s="122">
        <f t="shared" si="246"/>
        <v>65.90998398910078</v>
      </c>
      <c r="N460" s="122">
        <f t="shared" si="246"/>
        <v>120.87285929917745</v>
      </c>
      <c r="O460" s="122">
        <f t="shared" si="246"/>
        <v>63.039212160556666</v>
      </c>
      <c r="P460" s="122">
        <f t="shared" si="246"/>
        <v>26.308159771005222</v>
      </c>
      <c r="Q460" s="122">
        <f t="shared" si="246"/>
        <v>0</v>
      </c>
      <c r="R460" s="122">
        <f t="shared" si="246"/>
        <v>33.811762137161217</v>
      </c>
      <c r="S460" s="122">
        <f t="shared" si="246"/>
        <v>0</v>
      </c>
      <c r="T460" s="122">
        <f t="shared" si="246"/>
        <v>60.129945441358053</v>
      </c>
      <c r="U460" s="122">
        <f t="shared" si="246"/>
        <v>68.716828273196185</v>
      </c>
      <c r="V460" s="122">
        <f t="shared" si="246"/>
        <v>0</v>
      </c>
      <c r="W460" s="122">
        <f t="shared" si="246"/>
        <v>532.27435609997872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0</v>
      </c>
      <c r="F461" s="98">
        <f>RES_hhdet_in_fech!F86</f>
        <v>0</v>
      </c>
      <c r="G461" s="98">
        <f>RES_hhdet_in_fech!G86</f>
        <v>0</v>
      </c>
      <c r="H461" s="98">
        <f>RES_hhdet_in_fech!H86</f>
        <v>0</v>
      </c>
      <c r="I461" s="98">
        <f>RES_hhdet_in_fech!I86</f>
        <v>0</v>
      </c>
      <c r="J461" s="98">
        <f>RES_hhdet_in_fech!J86</f>
        <v>0</v>
      </c>
      <c r="K461" s="98">
        <f>RES_hhdet_in_fech!K86</f>
        <v>0</v>
      </c>
      <c r="L461" s="98">
        <f>RES_hhdet_in_fech!L86</f>
        <v>126.40886653364251</v>
      </c>
      <c r="M461" s="98">
        <f>RES_hhdet_in_fech!M86</f>
        <v>65.90998398910078</v>
      </c>
      <c r="N461" s="98">
        <f>RES_hhdet_in_fech!N86</f>
        <v>120.87285929917745</v>
      </c>
      <c r="O461" s="98">
        <f>RES_hhdet_in_fech!O86</f>
        <v>63.039212160556666</v>
      </c>
      <c r="P461" s="98">
        <f>RES_hhdet_in_fech!P86</f>
        <v>26.308159771005222</v>
      </c>
      <c r="Q461" s="98">
        <f>RES_hhdet_in_fech!Q86</f>
        <v>0</v>
      </c>
      <c r="R461" s="98">
        <f>RES_hhdet_in_fech!R86</f>
        <v>33.811762137161217</v>
      </c>
      <c r="S461" s="98">
        <f>RES_hhdet_in_fech!S86</f>
        <v>0</v>
      </c>
      <c r="T461" s="98">
        <f>RES_hhdet_in_fech!T86</f>
        <v>60.129945441358053</v>
      </c>
      <c r="U461" s="98">
        <f>RES_hhdet_in_fech!U86</f>
        <v>68.716828273196185</v>
      </c>
      <c r="V461" s="98">
        <f>RES_hhdet_in_fech!V86</f>
        <v>0</v>
      </c>
      <c r="W461" s="98">
        <f>RES_hhdet_in_fech!W86</f>
        <v>532.27435609997872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0</v>
      </c>
      <c r="D462" s="122">
        <v>0</v>
      </c>
      <c r="E462" s="122">
        <v>0</v>
      </c>
      <c r="F462" s="122">
        <v>0</v>
      </c>
      <c r="G462" s="122">
        <v>0</v>
      </c>
      <c r="H462" s="122">
        <v>0</v>
      </c>
      <c r="I462" s="122">
        <v>0</v>
      </c>
      <c r="J462" s="122">
        <v>0</v>
      </c>
      <c r="K462" s="122">
        <v>0</v>
      </c>
      <c r="L462" s="122">
        <v>931.53563907616706</v>
      </c>
      <c r="M462" s="122">
        <v>1306.5190578008635</v>
      </c>
      <c r="N462" s="122">
        <v>1003.1476972590704</v>
      </c>
      <c r="O462" s="122">
        <v>1393.9327301046812</v>
      </c>
      <c r="P462" s="122">
        <v>1213.8035949256441</v>
      </c>
      <c r="Q462" s="122">
        <v>0</v>
      </c>
      <c r="R462" s="122">
        <v>1097.9174465760627</v>
      </c>
      <c r="S462" s="122">
        <v>0</v>
      </c>
      <c r="T462" s="122">
        <v>1416.9614432116171</v>
      </c>
      <c r="U462" s="122">
        <v>1499.7527419809117</v>
      </c>
      <c r="V462" s="122">
        <v>0</v>
      </c>
      <c r="W462" s="122">
        <v>1192.729629243501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0</v>
      </c>
      <c r="I471" s="101">
        <v>0</v>
      </c>
      <c r="J471" s="101">
        <v>0</v>
      </c>
      <c r="K471" s="101">
        <v>0</v>
      </c>
      <c r="L471" s="101">
        <v>1518.1323446724912</v>
      </c>
      <c r="M471" s="101">
        <v>1509.1145136613384</v>
      </c>
      <c r="N471" s="101">
        <v>1300.0412925974797</v>
      </c>
      <c r="O471" s="101">
        <v>1402.5426941880423</v>
      </c>
      <c r="P471" s="101">
        <v>1352.575060887518</v>
      </c>
      <c r="Q471" s="101">
        <v>0</v>
      </c>
      <c r="R471" s="101">
        <v>1316.3556820416711</v>
      </c>
      <c r="S471" s="101">
        <v>0</v>
      </c>
      <c r="T471" s="101">
        <v>1574.237514837826</v>
      </c>
      <c r="U471" s="101">
        <v>1573.9468172753916</v>
      </c>
      <c r="V471" s="101">
        <v>0</v>
      </c>
      <c r="W471" s="101">
        <v>1192.729629243501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914.01259363636962</v>
      </c>
      <c r="M472" s="104">
        <v>961.63835403837857</v>
      </c>
      <c r="N472" s="104">
        <v>838.28443020056545</v>
      </c>
      <c r="O472" s="104">
        <v>885.94484918639</v>
      </c>
      <c r="P472" s="104">
        <v>855.74702944854528</v>
      </c>
      <c r="Q472" s="104">
        <v>0</v>
      </c>
      <c r="R472" s="104">
        <v>868.73634707116241</v>
      </c>
      <c r="S472" s="104">
        <v>0</v>
      </c>
      <c r="T472" s="104">
        <v>1166.5613818067325</v>
      </c>
      <c r="U472" s="104">
        <v>1161.5989757349171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159.17944451433783</v>
      </c>
      <c r="M473" s="98">
        <v>264.9077862434599</v>
      </c>
      <c r="N473" s="98">
        <v>228.67227643688409</v>
      </c>
      <c r="O473" s="98">
        <v>180.14227351719344</v>
      </c>
      <c r="P473" s="98">
        <v>133.09120373351243</v>
      </c>
      <c r="Q473" s="98">
        <v>0</v>
      </c>
      <c r="R473" s="98">
        <v>129.39045456755076</v>
      </c>
      <c r="S473" s="98">
        <v>0</v>
      </c>
      <c r="T473" s="98">
        <v>394.08506635699069</v>
      </c>
      <c r="U473" s="98">
        <v>347.687516593449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754.83314912203184</v>
      </c>
      <c r="M474" s="98">
        <v>696.73056779491878</v>
      </c>
      <c r="N474" s="98">
        <v>609.61215376368136</v>
      </c>
      <c r="O474" s="98">
        <v>705.80257566919659</v>
      </c>
      <c r="P474" s="98">
        <v>722.65582571503296</v>
      </c>
      <c r="Q474" s="98">
        <v>0</v>
      </c>
      <c r="R474" s="98">
        <v>739.34589250361171</v>
      </c>
      <c r="S474" s="98">
        <v>0</v>
      </c>
      <c r="T474" s="98">
        <v>772.47631544974172</v>
      </c>
      <c r="U474" s="98">
        <v>813.91145914146807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0</v>
      </c>
      <c r="D475" s="122">
        <v>0</v>
      </c>
      <c r="E475" s="122">
        <v>0</v>
      </c>
      <c r="F475" s="122">
        <v>0</v>
      </c>
      <c r="G475" s="122">
        <v>0</v>
      </c>
      <c r="H475" s="122">
        <v>0</v>
      </c>
      <c r="I475" s="122">
        <v>0</v>
      </c>
      <c r="J475" s="122">
        <v>0</v>
      </c>
      <c r="K475" s="122">
        <v>0</v>
      </c>
      <c r="L475" s="122">
        <v>1010.1366998699444</v>
      </c>
      <c r="M475" s="122">
        <v>963.83245977379249</v>
      </c>
      <c r="N475" s="122">
        <v>920.78630940557059</v>
      </c>
      <c r="O475" s="122">
        <v>1000.0244549767646</v>
      </c>
      <c r="P475" s="122">
        <v>913.66091694261456</v>
      </c>
      <c r="Q475" s="122">
        <v>0</v>
      </c>
      <c r="R475" s="122">
        <v>1022.7855617647543</v>
      </c>
      <c r="S475" s="122">
        <v>0</v>
      </c>
      <c r="T475" s="122">
        <v>833.74303436413834</v>
      </c>
      <c r="U475" s="122">
        <v>776.17767691851213</v>
      </c>
      <c r="V475" s="122">
        <v>0</v>
      </c>
      <c r="W475" s="122">
        <v>692.21640450822395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1052.404681312951</v>
      </c>
      <c r="M477" s="98">
        <v>983.28811782288335</v>
      </c>
      <c r="N477" s="98">
        <v>987.17186284903482</v>
      </c>
      <c r="O477" s="98">
        <v>1074.0646113003991</v>
      </c>
      <c r="P477" s="98">
        <v>1004.9701571023149</v>
      </c>
      <c r="Q477" s="98">
        <v>0</v>
      </c>
      <c r="R477" s="98">
        <v>1009.314675036951</v>
      </c>
      <c r="S477" s="98">
        <v>0</v>
      </c>
      <c r="T477" s="98">
        <v>905.09150339906989</v>
      </c>
      <c r="U477" s="98">
        <v>823.87768980966098</v>
      </c>
      <c r="V477" s="98">
        <v>0</v>
      </c>
      <c r="W477" s="98">
        <v>750.86555927240511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0</v>
      </c>
      <c r="D478" s="33">
        <v>0</v>
      </c>
      <c r="E478" s="33">
        <v>0</v>
      </c>
      <c r="F478" s="33">
        <v>0</v>
      </c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941.96052965429283</v>
      </c>
      <c r="M478" s="33">
        <v>920.12478353156416</v>
      </c>
      <c r="N478" s="33">
        <v>556.96744298501653</v>
      </c>
      <c r="O478" s="33">
        <v>812.74641251110097</v>
      </c>
      <c r="P478" s="33">
        <v>753.8697466631387</v>
      </c>
      <c r="Q478" s="33">
        <v>0</v>
      </c>
      <c r="R478" s="33">
        <v>1071.6798913693742</v>
      </c>
      <c r="S478" s="33">
        <v>0</v>
      </c>
      <c r="T478" s="33">
        <v>612.26549506820527</v>
      </c>
      <c r="U478" s="33">
        <v>632.41513806602188</v>
      </c>
      <c r="V478" s="33">
        <v>0</v>
      </c>
      <c r="W478" s="33">
        <v>508.9377958701574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0</v>
      </c>
      <c r="D480" s="117">
        <f t="shared" si="247"/>
        <v>0</v>
      </c>
      <c r="E480" s="117">
        <f t="shared" si="247"/>
        <v>0</v>
      </c>
      <c r="F480" s="117">
        <f t="shared" si="247"/>
        <v>0</v>
      </c>
      <c r="G480" s="117">
        <f t="shared" si="247"/>
        <v>0</v>
      </c>
      <c r="H480" s="117">
        <f t="shared" si="247"/>
        <v>0</v>
      </c>
      <c r="I480" s="117">
        <f t="shared" si="247"/>
        <v>0</v>
      </c>
      <c r="J480" s="117">
        <f t="shared" si="247"/>
        <v>0</v>
      </c>
      <c r="K480" s="117">
        <f t="shared" si="247"/>
        <v>0</v>
      </c>
      <c r="L480" s="117">
        <f t="shared" si="247"/>
        <v>2625.924739805394</v>
      </c>
      <c r="M480" s="117">
        <f t="shared" si="247"/>
        <v>2204.5322358126937</v>
      </c>
      <c r="N480" s="117">
        <f t="shared" si="247"/>
        <v>2319.641896286098</v>
      </c>
      <c r="O480" s="117">
        <f t="shared" si="247"/>
        <v>2198.3839077821285</v>
      </c>
      <c r="P480" s="117">
        <f t="shared" si="247"/>
        <v>2095.3750116599376</v>
      </c>
      <c r="Q480" s="117">
        <f t="shared" si="247"/>
        <v>0</v>
      </c>
      <c r="R480" s="117">
        <f t="shared" ref="R480:V480" si="248">R481+R484+R486+R499</f>
        <v>2205.5971261963209</v>
      </c>
      <c r="S480" s="117">
        <f t="shared" si="248"/>
        <v>0</v>
      </c>
      <c r="T480" s="117">
        <f t="shared" si="248"/>
        <v>2537.5018494387969</v>
      </c>
      <c r="U480" s="117">
        <f t="shared" si="248"/>
        <v>2737.0013325816849</v>
      </c>
      <c r="V480" s="117">
        <f t="shared" si="248"/>
        <v>0</v>
      </c>
      <c r="W480" s="117">
        <f t="shared" ref="W480" si="249">W481+W484+W486+W499</f>
        <v>4618.2812245803225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0</v>
      </c>
      <c r="D481" s="122">
        <f t="shared" si="250"/>
        <v>0</v>
      </c>
      <c r="E481" s="122">
        <f t="shared" si="250"/>
        <v>0</v>
      </c>
      <c r="F481" s="122">
        <f t="shared" si="250"/>
        <v>0</v>
      </c>
      <c r="G481" s="122">
        <f t="shared" si="250"/>
        <v>0</v>
      </c>
      <c r="H481" s="122">
        <f t="shared" si="250"/>
        <v>0</v>
      </c>
      <c r="I481" s="122">
        <f t="shared" si="250"/>
        <v>0</v>
      </c>
      <c r="J481" s="122">
        <f t="shared" si="250"/>
        <v>0</v>
      </c>
      <c r="K481" s="122">
        <f t="shared" si="250"/>
        <v>0</v>
      </c>
      <c r="L481" s="122">
        <f t="shared" si="250"/>
        <v>693.12225946359956</v>
      </c>
      <c r="M481" s="122">
        <f t="shared" si="250"/>
        <v>509.27038912716489</v>
      </c>
      <c r="N481" s="122">
        <f t="shared" si="250"/>
        <v>577.19437623421868</v>
      </c>
      <c r="O481" s="122">
        <f t="shared" si="250"/>
        <v>507.49351920665453</v>
      </c>
      <c r="P481" s="122">
        <f t="shared" si="250"/>
        <v>588.50844211287176</v>
      </c>
      <c r="Q481" s="122">
        <f t="shared" si="250"/>
        <v>0</v>
      </c>
      <c r="R481" s="122">
        <f t="shared" ref="R481:V481" si="251">SUM(R482:R483)</f>
        <v>580.04590107908939</v>
      </c>
      <c r="S481" s="122">
        <f t="shared" si="251"/>
        <v>0</v>
      </c>
      <c r="T481" s="122">
        <f t="shared" si="251"/>
        <v>705.9826966912027</v>
      </c>
      <c r="U481" s="122">
        <f t="shared" si="251"/>
        <v>874.37635033390109</v>
      </c>
      <c r="V481" s="122">
        <f t="shared" si="251"/>
        <v>0</v>
      </c>
      <c r="W481" s="122">
        <f t="shared" ref="W481" si="252">SUM(W482:W483)</f>
        <v>885.9340999637775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0</v>
      </c>
      <c r="D482" s="98">
        <v>0</v>
      </c>
      <c r="E482" s="98">
        <v>0</v>
      </c>
      <c r="F482" s="98">
        <v>0</v>
      </c>
      <c r="G482" s="98">
        <v>0</v>
      </c>
      <c r="H482" s="98">
        <v>0</v>
      </c>
      <c r="I482" s="98">
        <v>0</v>
      </c>
      <c r="J482" s="98">
        <v>0</v>
      </c>
      <c r="K482" s="98">
        <v>0</v>
      </c>
      <c r="L482" s="98">
        <v>686.72770603340223</v>
      </c>
      <c r="M482" s="98">
        <v>504.71029988530722</v>
      </c>
      <c r="N482" s="98">
        <v>573.36277945658549</v>
      </c>
      <c r="O482" s="98">
        <v>503.38997369739263</v>
      </c>
      <c r="P482" s="98">
        <v>583.85272183727841</v>
      </c>
      <c r="Q482" s="98">
        <v>0</v>
      </c>
      <c r="R482" s="98">
        <v>575.41057643666261</v>
      </c>
      <c r="S482" s="98">
        <v>0</v>
      </c>
      <c r="T482" s="98">
        <v>699.014294371299</v>
      </c>
      <c r="U482" s="98">
        <v>866.44087079238318</v>
      </c>
      <c r="V482" s="98">
        <v>0</v>
      </c>
      <c r="W482" s="98">
        <v>878.1223733145755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0</v>
      </c>
      <c r="D483" s="98">
        <v>0</v>
      </c>
      <c r="E483" s="98">
        <v>0</v>
      </c>
      <c r="F483" s="98">
        <v>0</v>
      </c>
      <c r="G483" s="98">
        <v>0</v>
      </c>
      <c r="H483" s="98">
        <v>0</v>
      </c>
      <c r="I483" s="98">
        <v>0</v>
      </c>
      <c r="J483" s="98">
        <v>0</v>
      </c>
      <c r="K483" s="98">
        <v>0</v>
      </c>
      <c r="L483" s="98">
        <v>6.3945534301973579</v>
      </c>
      <c r="M483" s="98">
        <v>4.5600892418576455</v>
      </c>
      <c r="N483" s="98">
        <v>3.8315967776331816</v>
      </c>
      <c r="O483" s="98">
        <v>4.1035455092619184</v>
      </c>
      <c r="P483" s="98">
        <v>4.6557202755933345</v>
      </c>
      <c r="Q483" s="98">
        <v>0</v>
      </c>
      <c r="R483" s="98">
        <v>4.6353246424267969</v>
      </c>
      <c r="S483" s="98">
        <v>0</v>
      </c>
      <c r="T483" s="98">
        <v>6.9684023199037251</v>
      </c>
      <c r="U483" s="98">
        <v>7.9354795415179336</v>
      </c>
      <c r="V483" s="98">
        <v>0</v>
      </c>
      <c r="W483" s="98">
        <v>7.8117266492020212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0</v>
      </c>
      <c r="E484" s="122">
        <f t="shared" si="253"/>
        <v>0</v>
      </c>
      <c r="F484" s="122">
        <f t="shared" si="253"/>
        <v>0</v>
      </c>
      <c r="G484" s="122">
        <f t="shared" si="253"/>
        <v>0</v>
      </c>
      <c r="H484" s="122">
        <f t="shared" si="253"/>
        <v>0</v>
      </c>
      <c r="I484" s="122">
        <f t="shared" si="253"/>
        <v>0</v>
      </c>
      <c r="J484" s="122">
        <f t="shared" si="253"/>
        <v>0</v>
      </c>
      <c r="K484" s="122">
        <f t="shared" si="253"/>
        <v>0</v>
      </c>
      <c r="L484" s="122">
        <f t="shared" si="253"/>
        <v>429.61283502237933</v>
      </c>
      <c r="M484" s="122">
        <f t="shared" si="253"/>
        <v>231.95786630618502</v>
      </c>
      <c r="N484" s="122">
        <f t="shared" si="253"/>
        <v>443.03239931927487</v>
      </c>
      <c r="O484" s="122">
        <f t="shared" si="253"/>
        <v>242.04421888124176</v>
      </c>
      <c r="P484" s="122">
        <f t="shared" si="253"/>
        <v>105.98539032460913</v>
      </c>
      <c r="Q484" s="122">
        <f t="shared" si="253"/>
        <v>0</v>
      </c>
      <c r="R484" s="122">
        <f t="shared" si="253"/>
        <v>145.15312771002229</v>
      </c>
      <c r="S484" s="122">
        <f t="shared" si="253"/>
        <v>0</v>
      </c>
      <c r="T484" s="122">
        <f t="shared" si="253"/>
        <v>267.08964432681603</v>
      </c>
      <c r="U484" s="122">
        <f t="shared" si="253"/>
        <v>309.47153574749916</v>
      </c>
      <c r="V484" s="122">
        <f t="shared" si="253"/>
        <v>0</v>
      </c>
      <c r="W484" s="122">
        <f t="shared" si="253"/>
        <v>2463.4098407697984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0</v>
      </c>
      <c r="F485" s="98">
        <f>RES_hhdet_in_tesh!F86</f>
        <v>0</v>
      </c>
      <c r="G485" s="98">
        <f>RES_hhdet_in_tesh!G86</f>
        <v>0</v>
      </c>
      <c r="H485" s="98">
        <f>RES_hhdet_in_tesh!H86</f>
        <v>0</v>
      </c>
      <c r="I485" s="98">
        <f>RES_hhdet_in_tesh!I86</f>
        <v>0</v>
      </c>
      <c r="J485" s="98">
        <f>RES_hhdet_in_tesh!J86</f>
        <v>0</v>
      </c>
      <c r="K485" s="98">
        <f>RES_hhdet_in_tesh!K86</f>
        <v>0</v>
      </c>
      <c r="L485" s="98">
        <f>RES_hhdet_in_tesh!L86</f>
        <v>429.61283502237933</v>
      </c>
      <c r="M485" s="98">
        <f>RES_hhdet_in_tesh!M86</f>
        <v>231.95786630618502</v>
      </c>
      <c r="N485" s="98">
        <f>RES_hhdet_in_tesh!N86</f>
        <v>443.03239931927487</v>
      </c>
      <c r="O485" s="98">
        <f>RES_hhdet_in_tesh!O86</f>
        <v>242.04421888124176</v>
      </c>
      <c r="P485" s="98">
        <f>RES_hhdet_in_tesh!P86</f>
        <v>105.98539032460913</v>
      </c>
      <c r="Q485" s="98">
        <f>RES_hhdet_in_tesh!Q86</f>
        <v>0</v>
      </c>
      <c r="R485" s="98">
        <f>RES_hhdet_in_tesh!R86</f>
        <v>145.15312771002229</v>
      </c>
      <c r="S485" s="98">
        <f>RES_hhdet_in_tesh!S86</f>
        <v>0</v>
      </c>
      <c r="T485" s="98">
        <f>RES_hhdet_in_tesh!T86</f>
        <v>267.08964432681603</v>
      </c>
      <c r="U485" s="98">
        <f>RES_hhdet_in_tesh!U86</f>
        <v>309.47153574749916</v>
      </c>
      <c r="V485" s="98">
        <f>RES_hhdet_in_tesh!V86</f>
        <v>0</v>
      </c>
      <c r="W485" s="98">
        <f>RES_hhdet_in_tesh!W86</f>
        <v>2463.4098407697984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0</v>
      </c>
      <c r="D486" s="122">
        <v>0</v>
      </c>
      <c r="E486" s="122">
        <v>0</v>
      </c>
      <c r="F486" s="122">
        <v>0</v>
      </c>
      <c r="G486" s="122">
        <v>0</v>
      </c>
      <c r="H486" s="122">
        <v>0</v>
      </c>
      <c r="I486" s="122">
        <v>0</v>
      </c>
      <c r="J486" s="122">
        <v>0</v>
      </c>
      <c r="K486" s="122">
        <v>0</v>
      </c>
      <c r="L486" s="122">
        <v>842.51706481098392</v>
      </c>
      <c r="M486" s="122">
        <v>842.34689768795079</v>
      </c>
      <c r="N486" s="122">
        <v>738.17047865157019</v>
      </c>
      <c r="O486" s="122">
        <v>813.70074415227248</v>
      </c>
      <c r="P486" s="122">
        <v>807.08278106604644</v>
      </c>
      <c r="Q486" s="122">
        <v>0</v>
      </c>
      <c r="R486" s="122">
        <v>823.86430219174451</v>
      </c>
      <c r="S486" s="122">
        <v>0</v>
      </c>
      <c r="T486" s="122">
        <v>1028.3869363255949</v>
      </c>
      <c r="U486" s="122">
        <v>1045.1377374245415</v>
      </c>
      <c r="V486" s="122">
        <v>0</v>
      </c>
      <c r="W486" s="122">
        <v>813.53090399990401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0</v>
      </c>
      <c r="I495" s="101">
        <v>0</v>
      </c>
      <c r="J495" s="101">
        <v>0</v>
      </c>
      <c r="K495" s="101">
        <v>0</v>
      </c>
      <c r="L495" s="101">
        <v>837.64926358070056</v>
      </c>
      <c r="M495" s="101">
        <v>841.1497683134894</v>
      </c>
      <c r="N495" s="101">
        <v>736.41576345269027</v>
      </c>
      <c r="O495" s="101">
        <v>813.75801988690864</v>
      </c>
      <c r="P495" s="101">
        <v>808.95365990111486</v>
      </c>
      <c r="Q495" s="101">
        <v>0</v>
      </c>
      <c r="R495" s="101">
        <v>826.94683028735471</v>
      </c>
      <c r="S495" s="101">
        <v>0</v>
      </c>
      <c r="T495" s="101">
        <v>1027.5567737335393</v>
      </c>
      <c r="U495" s="101">
        <v>1045.2117304632384</v>
      </c>
      <c r="V495" s="101">
        <v>0</v>
      </c>
      <c r="W495" s="101">
        <v>813.53090399990401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842.66247766676088</v>
      </c>
      <c r="M496" s="104">
        <v>844.38478555372456</v>
      </c>
      <c r="N496" s="104">
        <v>739.1448616796539</v>
      </c>
      <c r="O496" s="104">
        <v>810.32147580873357</v>
      </c>
      <c r="P496" s="104">
        <v>802.2555606755634</v>
      </c>
      <c r="Q496" s="104">
        <v>0</v>
      </c>
      <c r="R496" s="104">
        <v>820.63017435372706</v>
      </c>
      <c r="S496" s="104">
        <v>0</v>
      </c>
      <c r="T496" s="104">
        <v>1029.7086425576836</v>
      </c>
      <c r="U496" s="104">
        <v>1044.8004999212494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87.829328544729037</v>
      </c>
      <c r="M497" s="98">
        <v>147.65421775880583</v>
      </c>
      <c r="N497" s="98">
        <v>129.53270791597248</v>
      </c>
      <c r="O497" s="98">
        <v>104.51890013953707</v>
      </c>
      <c r="P497" s="98">
        <v>79.599734960530469</v>
      </c>
      <c r="Q497" s="98">
        <v>0</v>
      </c>
      <c r="R497" s="98">
        <v>81.28428185011542</v>
      </c>
      <c r="S497" s="98">
        <v>0</v>
      </c>
      <c r="T497" s="98">
        <v>257.23232710794184</v>
      </c>
      <c r="U497" s="98">
        <v>230.88904077978125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754.83314912203184</v>
      </c>
      <c r="M498" s="98">
        <v>696.73056779491878</v>
      </c>
      <c r="N498" s="98">
        <v>609.61215376368136</v>
      </c>
      <c r="O498" s="98">
        <v>705.80257566919659</v>
      </c>
      <c r="P498" s="98">
        <v>722.65582571503296</v>
      </c>
      <c r="Q498" s="98">
        <v>0</v>
      </c>
      <c r="R498" s="98">
        <v>739.34589250361171</v>
      </c>
      <c r="S498" s="98">
        <v>0</v>
      </c>
      <c r="T498" s="98">
        <v>772.47631544974172</v>
      </c>
      <c r="U498" s="98">
        <v>813.91145914146807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0</v>
      </c>
      <c r="D499" s="122">
        <v>0</v>
      </c>
      <c r="E499" s="122">
        <v>0</v>
      </c>
      <c r="F499" s="122">
        <v>0</v>
      </c>
      <c r="G499" s="122">
        <v>0</v>
      </c>
      <c r="H499" s="122">
        <v>0</v>
      </c>
      <c r="I499" s="122">
        <v>0</v>
      </c>
      <c r="J499" s="122">
        <v>0</v>
      </c>
      <c r="K499" s="122">
        <v>0</v>
      </c>
      <c r="L499" s="122">
        <v>660.67258050843088</v>
      </c>
      <c r="M499" s="122">
        <v>620.95708269139288</v>
      </c>
      <c r="N499" s="122">
        <v>561.24464208103427</v>
      </c>
      <c r="O499" s="122">
        <v>635.14542554195987</v>
      </c>
      <c r="P499" s="122">
        <v>593.79839815641014</v>
      </c>
      <c r="Q499" s="122">
        <v>0</v>
      </c>
      <c r="R499" s="122">
        <v>656.53379521546469</v>
      </c>
      <c r="S499" s="122">
        <v>0</v>
      </c>
      <c r="T499" s="122">
        <v>536.042572095183</v>
      </c>
      <c r="U499" s="122">
        <v>508.01570907574342</v>
      </c>
      <c r="V499" s="122">
        <v>0</v>
      </c>
      <c r="W499" s="122">
        <v>455.4063798468427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623.6191350804196</v>
      </c>
      <c r="M501" s="98">
        <v>582.95967226026971</v>
      </c>
      <c r="N501" s="98">
        <v>585.26221887560018</v>
      </c>
      <c r="O501" s="98">
        <v>636.77811461443764</v>
      </c>
      <c r="P501" s="98">
        <v>595.81425097750036</v>
      </c>
      <c r="Q501" s="98">
        <v>0</v>
      </c>
      <c r="R501" s="98">
        <v>600.31376792646961</v>
      </c>
      <c r="S501" s="98">
        <v>0</v>
      </c>
      <c r="T501" s="98">
        <v>544.43672614291177</v>
      </c>
      <c r="U501" s="98">
        <v>498.68728560179841</v>
      </c>
      <c r="V501" s="98">
        <v>0</v>
      </c>
      <c r="W501" s="98">
        <v>459.56421806090265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0</v>
      </c>
      <c r="D502" s="33">
        <v>0</v>
      </c>
      <c r="E502" s="33">
        <v>0</v>
      </c>
      <c r="F502" s="33">
        <v>0</v>
      </c>
      <c r="G502" s="33">
        <v>0</v>
      </c>
      <c r="H502" s="33">
        <v>0</v>
      </c>
      <c r="I502" s="33">
        <v>0</v>
      </c>
      <c r="J502" s="33">
        <v>0</v>
      </c>
      <c r="K502" s="33">
        <v>0</v>
      </c>
      <c r="L502" s="33">
        <v>720.43796121350874</v>
      </c>
      <c r="M502" s="33">
        <v>706.31932070853395</v>
      </c>
      <c r="N502" s="33">
        <v>429.61890258924728</v>
      </c>
      <c r="O502" s="33">
        <v>631.01568259392786</v>
      </c>
      <c r="P502" s="33">
        <v>590.27065571950243</v>
      </c>
      <c r="Q502" s="33">
        <v>0</v>
      </c>
      <c r="R502" s="33">
        <v>860.5916720421875</v>
      </c>
      <c r="S502" s="33">
        <v>0</v>
      </c>
      <c r="T502" s="33">
        <v>509.98571890535862</v>
      </c>
      <c r="U502" s="33">
        <v>536.13054093471681</v>
      </c>
      <c r="V502" s="33">
        <v>0</v>
      </c>
      <c r="W502" s="33">
        <v>442.41313542790544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147.57218538897595</v>
      </c>
      <c r="M504" s="117">
        <f t="shared" si="254"/>
        <v>154.56292252672313</v>
      </c>
      <c r="N504" s="117">
        <f t="shared" si="254"/>
        <v>189.6421964355761</v>
      </c>
      <c r="O504" s="117">
        <f t="shared" si="254"/>
        <v>174.85557059048239</v>
      </c>
      <c r="P504" s="117">
        <f t="shared" si="254"/>
        <v>145.27483147377578</v>
      </c>
      <c r="Q504" s="117">
        <f t="shared" si="254"/>
        <v>0</v>
      </c>
      <c r="R504" s="117">
        <f t="shared" ref="R504:V504" si="255">R505+R508+R510+R523</f>
        <v>179.75232251981274</v>
      </c>
      <c r="S504" s="117">
        <f t="shared" si="255"/>
        <v>0</v>
      </c>
      <c r="T504" s="117">
        <f t="shared" si="255"/>
        <v>155.50501167973493</v>
      </c>
      <c r="U504" s="117">
        <f t="shared" si="255"/>
        <v>140.52593825510132</v>
      </c>
      <c r="V504" s="117">
        <f t="shared" si="255"/>
        <v>0</v>
      </c>
      <c r="W504" s="117">
        <f t="shared" ref="W504" si="256">W505+W508+W510+W523</f>
        <v>129.21713670024212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147.57218538897595</v>
      </c>
      <c r="M523" s="122">
        <v>154.56292252672313</v>
      </c>
      <c r="N523" s="122">
        <v>189.6421964355761</v>
      </c>
      <c r="O523" s="122">
        <v>174.85557059048239</v>
      </c>
      <c r="P523" s="122">
        <v>145.27483147377578</v>
      </c>
      <c r="Q523" s="122">
        <v>0</v>
      </c>
      <c r="R523" s="122">
        <v>179.75232251981274</v>
      </c>
      <c r="S523" s="122">
        <v>0</v>
      </c>
      <c r="T523" s="122">
        <v>155.50501167973493</v>
      </c>
      <c r="U523" s="122">
        <v>140.52593825510132</v>
      </c>
      <c r="V523" s="122">
        <v>0</v>
      </c>
      <c r="W523" s="122">
        <v>129.21713670024212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239.06424740705</v>
      </c>
      <c r="M525" s="98">
        <v>223.36372884464623</v>
      </c>
      <c r="N525" s="98">
        <v>224.24596036478678</v>
      </c>
      <c r="O525" s="98">
        <v>243.98451710299869</v>
      </c>
      <c r="P525" s="98">
        <v>228.28902088736191</v>
      </c>
      <c r="Q525" s="98">
        <v>0</v>
      </c>
      <c r="R525" s="98">
        <v>229.27592158139379</v>
      </c>
      <c r="S525" s="98">
        <v>0</v>
      </c>
      <c r="T525" s="98">
        <v>205.60058591213277</v>
      </c>
      <c r="U525" s="98">
        <v>187.15205601716261</v>
      </c>
      <c r="V525" s="98">
        <v>0</v>
      </c>
      <c r="W525" s="98">
        <v>170.5666204443196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0</v>
      </c>
      <c r="D528" s="118">
        <f t="shared" si="261"/>
        <v>0</v>
      </c>
      <c r="E528" s="118">
        <f t="shared" si="261"/>
        <v>0</v>
      </c>
      <c r="F528" s="118">
        <f t="shared" si="261"/>
        <v>0</v>
      </c>
      <c r="G528" s="118">
        <f t="shared" si="261"/>
        <v>0</v>
      </c>
      <c r="H528" s="118">
        <f t="shared" si="261"/>
        <v>0</v>
      </c>
      <c r="I528" s="118">
        <f t="shared" si="261"/>
        <v>0</v>
      </c>
      <c r="J528" s="118">
        <f t="shared" si="261"/>
        <v>0</v>
      </c>
      <c r="K528" s="118">
        <f t="shared" si="261"/>
        <v>0</v>
      </c>
      <c r="L528" s="118">
        <f t="shared" si="261"/>
        <v>25.718881168146517</v>
      </c>
      <c r="M528" s="118">
        <f t="shared" si="261"/>
        <v>25.793986836857375</v>
      </c>
      <c r="N528" s="118">
        <f t="shared" si="261"/>
        <v>23.844477576925829</v>
      </c>
      <c r="O528" s="118">
        <f t="shared" si="261"/>
        <v>26.467245473303461</v>
      </c>
      <c r="P528" s="118">
        <f t="shared" si="261"/>
        <v>24.525764601224193</v>
      </c>
      <c r="Q528" s="118">
        <f t="shared" si="261"/>
        <v>0</v>
      </c>
      <c r="R528" s="118">
        <f t="shared" ref="R528:V528" si="262">R529+R532+R534+R547</f>
        <v>23.995206335484276</v>
      </c>
      <c r="S528" s="118">
        <f t="shared" si="262"/>
        <v>0</v>
      </c>
      <c r="T528" s="118">
        <f t="shared" si="262"/>
        <v>25.858988142045654</v>
      </c>
      <c r="U528" s="118">
        <f t="shared" si="262"/>
        <v>27.464417437430974</v>
      </c>
      <c r="V528" s="118">
        <f t="shared" si="262"/>
        <v>0</v>
      </c>
      <c r="W528" s="118">
        <f t="shared" ref="W528" si="263">W529+W532+W534+W547</f>
        <v>27.48550897130572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0</v>
      </c>
      <c r="D529" s="123">
        <f t="shared" si="264"/>
        <v>0</v>
      </c>
      <c r="E529" s="123">
        <f t="shared" si="264"/>
        <v>0</v>
      </c>
      <c r="F529" s="123">
        <f t="shared" si="264"/>
        <v>0</v>
      </c>
      <c r="G529" s="123">
        <f t="shared" si="264"/>
        <v>0</v>
      </c>
      <c r="H529" s="123">
        <f t="shared" si="264"/>
        <v>0</v>
      </c>
      <c r="I529" s="123">
        <f t="shared" si="264"/>
        <v>0</v>
      </c>
      <c r="J529" s="123">
        <f t="shared" si="264"/>
        <v>0</v>
      </c>
      <c r="K529" s="123">
        <f t="shared" si="264"/>
        <v>0</v>
      </c>
      <c r="L529" s="123">
        <f t="shared" si="264"/>
        <v>7.7645445429366502</v>
      </c>
      <c r="M529" s="123">
        <f t="shared" si="264"/>
        <v>5.5954432243636969</v>
      </c>
      <c r="N529" s="123">
        <f t="shared" si="264"/>
        <v>6.2367395019366096</v>
      </c>
      <c r="O529" s="123">
        <f t="shared" si="264"/>
        <v>5.4002988984564206</v>
      </c>
      <c r="P529" s="123">
        <f t="shared" si="264"/>
        <v>6.1678677630614045</v>
      </c>
      <c r="Q529" s="123">
        <f t="shared" si="264"/>
        <v>0</v>
      </c>
      <c r="R529" s="123">
        <f t="shared" ref="R529:V529" si="265">SUM(R530:R531)</f>
        <v>5.8476687630051876</v>
      </c>
      <c r="S529" s="123">
        <f t="shared" si="265"/>
        <v>0</v>
      </c>
      <c r="T529" s="123">
        <f t="shared" si="265"/>
        <v>6.7467671411121719</v>
      </c>
      <c r="U529" s="123">
        <f t="shared" si="265"/>
        <v>8.1807296013751927</v>
      </c>
      <c r="V529" s="123">
        <f t="shared" si="265"/>
        <v>0</v>
      </c>
      <c r="W529" s="123">
        <f t="shared" ref="W529" si="266">SUM(W530:W531)</f>
        <v>7.955401330350127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0</v>
      </c>
      <c r="D530" s="99">
        <v>0</v>
      </c>
      <c r="E530" s="99">
        <v>0</v>
      </c>
      <c r="F530" s="99">
        <v>0</v>
      </c>
      <c r="G530" s="99">
        <v>0</v>
      </c>
      <c r="H530" s="99">
        <v>0</v>
      </c>
      <c r="I530" s="99">
        <v>0</v>
      </c>
      <c r="J530" s="99">
        <v>0</v>
      </c>
      <c r="K530" s="99">
        <v>0</v>
      </c>
      <c r="L530" s="99">
        <v>7.709029331759524</v>
      </c>
      <c r="M530" s="99">
        <v>5.5560182022217521</v>
      </c>
      <c r="N530" s="99">
        <v>6.2037457979381943</v>
      </c>
      <c r="O530" s="99">
        <v>5.3651139978566009</v>
      </c>
      <c r="P530" s="99">
        <v>6.1281842655167758</v>
      </c>
      <c r="Q530" s="99">
        <v>0</v>
      </c>
      <c r="R530" s="99">
        <v>5.8086252951850916</v>
      </c>
      <c r="S530" s="99">
        <v>0</v>
      </c>
      <c r="T530" s="99">
        <v>6.6891335677869437</v>
      </c>
      <c r="U530" s="99">
        <v>8.1154637877255826</v>
      </c>
      <c r="V530" s="99">
        <v>0</v>
      </c>
      <c r="W530" s="99">
        <v>7.8922859177211624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</v>
      </c>
      <c r="D531" s="99">
        <v>0</v>
      </c>
      <c r="E531" s="99">
        <v>0</v>
      </c>
      <c r="F531" s="99">
        <v>0</v>
      </c>
      <c r="G531" s="99">
        <v>0</v>
      </c>
      <c r="H531" s="99">
        <v>0</v>
      </c>
      <c r="I531" s="99">
        <v>0</v>
      </c>
      <c r="J531" s="99">
        <v>0</v>
      </c>
      <c r="K531" s="99">
        <v>0</v>
      </c>
      <c r="L531" s="99">
        <v>5.5515211177125989E-2</v>
      </c>
      <c r="M531" s="99">
        <v>3.9425022141945036E-2</v>
      </c>
      <c r="N531" s="99">
        <v>3.299370399841544E-2</v>
      </c>
      <c r="O531" s="99">
        <v>3.5184900599819435E-2</v>
      </c>
      <c r="P531" s="99">
        <v>3.9683497544628757E-2</v>
      </c>
      <c r="Q531" s="99">
        <v>0</v>
      </c>
      <c r="R531" s="99">
        <v>3.904346782009601E-2</v>
      </c>
      <c r="S531" s="99">
        <v>0</v>
      </c>
      <c r="T531" s="99">
        <v>5.7633573325227935E-2</v>
      </c>
      <c r="U531" s="99">
        <v>6.526581364960983E-2</v>
      </c>
      <c r="V531" s="99">
        <v>0</v>
      </c>
      <c r="W531" s="99">
        <v>6.3115412628964543E-2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0</v>
      </c>
      <c r="E532" s="123">
        <f t="shared" si="267"/>
        <v>0</v>
      </c>
      <c r="F532" s="123">
        <f t="shared" si="267"/>
        <v>0</v>
      </c>
      <c r="G532" s="123">
        <f t="shared" si="267"/>
        <v>0</v>
      </c>
      <c r="H532" s="123">
        <f t="shared" si="267"/>
        <v>0</v>
      </c>
      <c r="I532" s="123">
        <f t="shared" si="267"/>
        <v>0</v>
      </c>
      <c r="J532" s="123">
        <f t="shared" si="267"/>
        <v>0</v>
      </c>
      <c r="K532" s="123">
        <f t="shared" si="267"/>
        <v>0</v>
      </c>
      <c r="L532" s="123">
        <f t="shared" si="267"/>
        <v>1.0974362786831402</v>
      </c>
      <c r="M532" s="123">
        <f t="shared" si="267"/>
        <v>0.56983590459010147</v>
      </c>
      <c r="N532" s="123">
        <f t="shared" si="267"/>
        <v>1.0408306438817487</v>
      </c>
      <c r="O532" s="123">
        <f t="shared" si="267"/>
        <v>0.54051512497032339</v>
      </c>
      <c r="P532" s="123">
        <f t="shared" si="267"/>
        <v>0.22424023177452115</v>
      </c>
      <c r="Q532" s="123">
        <f t="shared" si="267"/>
        <v>0</v>
      </c>
      <c r="R532" s="123">
        <f t="shared" si="267"/>
        <v>0.28479740876398446</v>
      </c>
      <c r="S532" s="123">
        <f t="shared" si="267"/>
        <v>0</v>
      </c>
      <c r="T532" s="123">
        <f t="shared" si="267"/>
        <v>0.49731681101965186</v>
      </c>
      <c r="U532" s="123">
        <f t="shared" si="267"/>
        <v>0.56516555618424269</v>
      </c>
      <c r="V532" s="123">
        <f t="shared" si="267"/>
        <v>0</v>
      </c>
      <c r="W532" s="123">
        <f t="shared" si="267"/>
        <v>4.3005493056388904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0</v>
      </c>
      <c r="F533" s="99">
        <f>RES_hhdet_in_fecs!F86</f>
        <v>0</v>
      </c>
      <c r="G533" s="99">
        <f>RES_hhdet_in_fecs!G86</f>
        <v>0</v>
      </c>
      <c r="H533" s="99">
        <f>RES_hhdet_in_fecs!H86</f>
        <v>0</v>
      </c>
      <c r="I533" s="99">
        <f>RES_hhdet_in_fecs!I86</f>
        <v>0</v>
      </c>
      <c r="J533" s="99">
        <f>RES_hhdet_in_fecs!J86</f>
        <v>0</v>
      </c>
      <c r="K533" s="99">
        <f>RES_hhdet_in_fecs!K86</f>
        <v>0</v>
      </c>
      <c r="L533" s="99">
        <f>RES_hhdet_in_fecs!L86</f>
        <v>1.0974362786831402</v>
      </c>
      <c r="M533" s="99">
        <f>RES_hhdet_in_fecs!M86</f>
        <v>0.56983590459010147</v>
      </c>
      <c r="N533" s="99">
        <f>RES_hhdet_in_fecs!N86</f>
        <v>1.0408306438817487</v>
      </c>
      <c r="O533" s="99">
        <f>RES_hhdet_in_fecs!O86</f>
        <v>0.54051512497032339</v>
      </c>
      <c r="P533" s="99">
        <f>RES_hhdet_in_fecs!P86</f>
        <v>0.22424023177452115</v>
      </c>
      <c r="Q533" s="99">
        <f>RES_hhdet_in_fecs!Q86</f>
        <v>0</v>
      </c>
      <c r="R533" s="99">
        <f>RES_hhdet_in_fecs!R86</f>
        <v>0.28479740876398446</v>
      </c>
      <c r="S533" s="99">
        <f>RES_hhdet_in_fecs!S86</f>
        <v>0</v>
      </c>
      <c r="T533" s="99">
        <f>RES_hhdet_in_fecs!T86</f>
        <v>0.49731681101965186</v>
      </c>
      <c r="U533" s="99">
        <f>RES_hhdet_in_fecs!U86</f>
        <v>0.56516555618424269</v>
      </c>
      <c r="V533" s="99">
        <f>RES_hhdet_in_fecs!V86</f>
        <v>0</v>
      </c>
      <c r="W533" s="99">
        <f>RES_hhdet_in_fecs!W86</f>
        <v>4.3005493056388904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0</v>
      </c>
      <c r="D534" s="123">
        <v>0</v>
      </c>
      <c r="E534" s="123">
        <v>0</v>
      </c>
      <c r="F534" s="123">
        <v>0</v>
      </c>
      <c r="G534" s="123">
        <v>0</v>
      </c>
      <c r="H534" s="123">
        <v>0</v>
      </c>
      <c r="I534" s="123">
        <v>0</v>
      </c>
      <c r="J534" s="123">
        <v>0</v>
      </c>
      <c r="K534" s="123">
        <v>0</v>
      </c>
      <c r="L534" s="123">
        <v>8.0872571144872492</v>
      </c>
      <c r="M534" s="123">
        <v>11.295731300576204</v>
      </c>
      <c r="N534" s="123">
        <v>8.6380587809405522</v>
      </c>
      <c r="O534" s="123">
        <v>11.951953363468281</v>
      </c>
      <c r="P534" s="123">
        <v>10.345976374784401</v>
      </c>
      <c r="Q534" s="123">
        <v>0</v>
      </c>
      <c r="R534" s="123">
        <v>9.2477890549801884</v>
      </c>
      <c r="S534" s="123">
        <v>0</v>
      </c>
      <c r="T534" s="123">
        <v>11.719264687559802</v>
      </c>
      <c r="U534" s="123">
        <v>12.334803771656395</v>
      </c>
      <c r="V534" s="123">
        <v>0</v>
      </c>
      <c r="W534" s="123">
        <v>9.6367456370462445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0</v>
      </c>
      <c r="I543" s="102">
        <v>0</v>
      </c>
      <c r="J543" s="102">
        <v>0</v>
      </c>
      <c r="K543" s="102">
        <v>0</v>
      </c>
      <c r="L543" s="102">
        <v>13.179878568426883</v>
      </c>
      <c r="M543" s="102">
        <v>13.04730455046788</v>
      </c>
      <c r="N543" s="102">
        <v>11.194595904262718</v>
      </c>
      <c r="O543" s="102">
        <v>12.025777506458123</v>
      </c>
      <c r="P543" s="102">
        <v>11.528808848125111</v>
      </c>
      <c r="Q543" s="102">
        <v>0</v>
      </c>
      <c r="R543" s="102">
        <v>11.087700361087746</v>
      </c>
      <c r="S543" s="102">
        <v>0</v>
      </c>
      <c r="T543" s="102">
        <v>13.020048079540842</v>
      </c>
      <c r="U543" s="102">
        <v>12.945017264960716</v>
      </c>
      <c r="V543" s="102">
        <v>0</v>
      </c>
      <c r="W543" s="102">
        <v>9.6367456370462445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7.9351283413562221</v>
      </c>
      <c r="M544" s="105">
        <v>8.3140068954137796</v>
      </c>
      <c r="N544" s="105">
        <v>7.2184287548134209</v>
      </c>
      <c r="O544" s="105">
        <v>7.5963289270677219</v>
      </c>
      <c r="P544" s="105">
        <v>7.2940454176270055</v>
      </c>
      <c r="Q544" s="105">
        <v>0</v>
      </c>
      <c r="R544" s="105">
        <v>7.3173903075886546</v>
      </c>
      <c r="S544" s="105">
        <v>0</v>
      </c>
      <c r="T544" s="105">
        <v>9.6482806029584154</v>
      </c>
      <c r="U544" s="105">
        <v>9.5536384271732331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1.3819386410222452</v>
      </c>
      <c r="M545" s="99">
        <v>2.2903050322689462</v>
      </c>
      <c r="N545" s="99">
        <v>1.9690864773257413</v>
      </c>
      <c r="O545" s="99">
        <v>1.5445882038403345</v>
      </c>
      <c r="P545" s="99">
        <v>1.1344161899626666</v>
      </c>
      <c r="Q545" s="99">
        <v>0</v>
      </c>
      <c r="R545" s="99">
        <v>1.0898593817780358</v>
      </c>
      <c r="S545" s="99">
        <v>0</v>
      </c>
      <c r="T545" s="99">
        <v>3.259359825334645</v>
      </c>
      <c r="U545" s="99">
        <v>2.8595762294590985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6.5531897003339772</v>
      </c>
      <c r="M546" s="99">
        <v>6.0237018631448338</v>
      </c>
      <c r="N546" s="99">
        <v>5.2493422774876803</v>
      </c>
      <c r="O546" s="99">
        <v>6.051740723227387</v>
      </c>
      <c r="P546" s="99">
        <v>6.1596292276643396</v>
      </c>
      <c r="Q546" s="99">
        <v>0</v>
      </c>
      <c r="R546" s="99">
        <v>6.2275309258106191</v>
      </c>
      <c r="S546" s="99">
        <v>0</v>
      </c>
      <c r="T546" s="99">
        <v>6.3889207776237704</v>
      </c>
      <c r="U546" s="99">
        <v>6.6940621977141337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0</v>
      </c>
      <c r="D547" s="123">
        <v>0</v>
      </c>
      <c r="E547" s="123">
        <v>0</v>
      </c>
      <c r="F547" s="123">
        <v>0</v>
      </c>
      <c r="G547" s="123">
        <v>0</v>
      </c>
      <c r="H547" s="123">
        <v>0</v>
      </c>
      <c r="I547" s="123">
        <v>0</v>
      </c>
      <c r="J547" s="123">
        <v>0</v>
      </c>
      <c r="K547" s="123">
        <v>0</v>
      </c>
      <c r="L547" s="123">
        <v>8.7696432320394795</v>
      </c>
      <c r="M547" s="123">
        <v>8.3329764073273722</v>
      </c>
      <c r="N547" s="123">
        <v>7.9288486501669189</v>
      </c>
      <c r="O547" s="123">
        <v>8.5744780864084369</v>
      </c>
      <c r="P547" s="123">
        <v>7.787680231603864</v>
      </c>
      <c r="Q547" s="123">
        <v>0</v>
      </c>
      <c r="R547" s="123">
        <v>8.614951108734914</v>
      </c>
      <c r="S547" s="123">
        <v>0</v>
      </c>
      <c r="T547" s="123">
        <v>6.8956395023540313</v>
      </c>
      <c r="U547" s="123">
        <v>6.3837185082151473</v>
      </c>
      <c r="V547" s="123">
        <v>0</v>
      </c>
      <c r="W547" s="123">
        <v>5.592812698270456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9.1365986326712516</v>
      </c>
      <c r="M549" s="99">
        <v>8.5011835867682386</v>
      </c>
      <c r="N549" s="99">
        <v>8.5004916040577054</v>
      </c>
      <c r="O549" s="99">
        <v>9.2093182593180192</v>
      </c>
      <c r="P549" s="99">
        <v>8.5659636750217807</v>
      </c>
      <c r="Q549" s="99">
        <v>0</v>
      </c>
      <c r="R549" s="99">
        <v>8.5014854568038363</v>
      </c>
      <c r="S549" s="99">
        <v>0</v>
      </c>
      <c r="T549" s="99">
        <v>7.4857413697537156</v>
      </c>
      <c r="U549" s="99">
        <v>6.7760300422755328</v>
      </c>
      <c r="V549" s="99">
        <v>0</v>
      </c>
      <c r="W549" s="99">
        <v>6.0666728023819365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0</v>
      </c>
      <c r="D550" s="110">
        <v>0</v>
      </c>
      <c r="E550" s="110">
        <v>0</v>
      </c>
      <c r="F550" s="110">
        <v>0</v>
      </c>
      <c r="G550" s="110">
        <v>0</v>
      </c>
      <c r="H550" s="110">
        <v>0</v>
      </c>
      <c r="I550" s="110">
        <v>0</v>
      </c>
      <c r="J550" s="110">
        <v>0</v>
      </c>
      <c r="K550" s="110">
        <v>0</v>
      </c>
      <c r="L550" s="110">
        <v>8.1777622620727044</v>
      </c>
      <c r="M550" s="110">
        <v>7.9550943062918122</v>
      </c>
      <c r="N550" s="110">
        <v>4.7960210891380051</v>
      </c>
      <c r="O550" s="110">
        <v>6.9687058843430272</v>
      </c>
      <c r="P550" s="110">
        <v>6.4256842056225105</v>
      </c>
      <c r="Q550" s="110">
        <v>0</v>
      </c>
      <c r="R550" s="110">
        <v>9.0267894009292018</v>
      </c>
      <c r="S550" s="110">
        <v>0</v>
      </c>
      <c r="T550" s="110">
        <v>5.0638649556341795</v>
      </c>
      <c r="U550" s="110">
        <v>5.2013351347275956</v>
      </c>
      <c r="V550" s="110">
        <v>0</v>
      </c>
      <c r="W550" s="110">
        <v>4.1119998729220768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0</v>
      </c>
      <c r="D552" s="118">
        <f t="shared" si="268"/>
        <v>0</v>
      </c>
      <c r="E552" s="118">
        <f t="shared" si="268"/>
        <v>0</v>
      </c>
      <c r="F552" s="118">
        <f t="shared" si="268"/>
        <v>0</v>
      </c>
      <c r="G552" s="118">
        <f t="shared" si="268"/>
        <v>0</v>
      </c>
      <c r="H552" s="118">
        <f t="shared" si="268"/>
        <v>0</v>
      </c>
      <c r="I552" s="118">
        <f t="shared" si="268"/>
        <v>0</v>
      </c>
      <c r="J552" s="118">
        <f t="shared" si="268"/>
        <v>0</v>
      </c>
      <c r="K552" s="118">
        <f t="shared" si="268"/>
        <v>0</v>
      </c>
      <c r="L552" s="118">
        <f t="shared" si="268"/>
        <v>22.797333395811005</v>
      </c>
      <c r="M552" s="118">
        <f t="shared" si="268"/>
        <v>19.05965598474581</v>
      </c>
      <c r="N552" s="118">
        <f t="shared" si="268"/>
        <v>19.97432990735059</v>
      </c>
      <c r="O552" s="118">
        <f t="shared" si="268"/>
        <v>18.849533677882693</v>
      </c>
      <c r="P552" s="118">
        <f t="shared" si="268"/>
        <v>17.860138541009434</v>
      </c>
      <c r="Q552" s="118">
        <f t="shared" si="268"/>
        <v>0</v>
      </c>
      <c r="R552" s="118">
        <f t="shared" ref="R552:V552" si="269">R553+R556+R558+R571</f>
        <v>18.577805669217966</v>
      </c>
      <c r="S552" s="118">
        <f t="shared" si="269"/>
        <v>0</v>
      </c>
      <c r="T552" s="118">
        <f t="shared" si="269"/>
        <v>20.986919553254623</v>
      </c>
      <c r="U552" s="118">
        <f t="shared" si="269"/>
        <v>22.510626862109003</v>
      </c>
      <c r="V552" s="118">
        <f t="shared" si="269"/>
        <v>0</v>
      </c>
      <c r="W552" s="118">
        <f t="shared" ref="W552" si="270">W553+W556+W558+W571</f>
        <v>37.313738462131454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0</v>
      </c>
      <c r="D553" s="123">
        <f t="shared" si="271"/>
        <v>0</v>
      </c>
      <c r="E553" s="123">
        <f t="shared" si="271"/>
        <v>0</v>
      </c>
      <c r="F553" s="123">
        <f t="shared" si="271"/>
        <v>0</v>
      </c>
      <c r="G553" s="123">
        <f t="shared" si="271"/>
        <v>0</v>
      </c>
      <c r="H553" s="123">
        <f t="shared" si="271"/>
        <v>0</v>
      </c>
      <c r="I553" s="123">
        <f t="shared" si="271"/>
        <v>0</v>
      </c>
      <c r="J553" s="123">
        <f t="shared" si="271"/>
        <v>0</v>
      </c>
      <c r="K553" s="123">
        <f t="shared" si="271"/>
        <v>0</v>
      </c>
      <c r="L553" s="123">
        <f t="shared" si="271"/>
        <v>6.0174379690030761</v>
      </c>
      <c r="M553" s="123">
        <f t="shared" si="271"/>
        <v>4.4029832099067114</v>
      </c>
      <c r="N553" s="123">
        <f t="shared" si="271"/>
        <v>4.9701942830177952</v>
      </c>
      <c r="O553" s="123">
        <f t="shared" si="271"/>
        <v>4.3513856463968832</v>
      </c>
      <c r="P553" s="123">
        <f t="shared" si="271"/>
        <v>5.0162105829270747</v>
      </c>
      <c r="Q553" s="123">
        <f t="shared" si="271"/>
        <v>0</v>
      </c>
      <c r="R553" s="123">
        <f t="shared" ref="R553:V553" si="272">SUM(R554:R555)</f>
        <v>4.8857426868602918</v>
      </c>
      <c r="S553" s="123">
        <f t="shared" si="272"/>
        <v>0</v>
      </c>
      <c r="T553" s="123">
        <f t="shared" si="272"/>
        <v>5.8389719261583526</v>
      </c>
      <c r="U553" s="123">
        <f t="shared" si="272"/>
        <v>7.1913592167868341</v>
      </c>
      <c r="V553" s="123">
        <f t="shared" si="272"/>
        <v>0</v>
      </c>
      <c r="W553" s="123">
        <f t="shared" ref="W553" si="273">SUM(W554:W555)</f>
        <v>7.157968883485708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0</v>
      </c>
      <c r="D554" s="99">
        <v>0</v>
      </c>
      <c r="E554" s="99">
        <v>0</v>
      </c>
      <c r="F554" s="99">
        <v>0</v>
      </c>
      <c r="G554" s="99">
        <v>0</v>
      </c>
      <c r="H554" s="99">
        <v>0</v>
      </c>
      <c r="I554" s="99">
        <v>0</v>
      </c>
      <c r="J554" s="99">
        <v>0</v>
      </c>
      <c r="K554" s="99">
        <v>0</v>
      </c>
      <c r="L554" s="99">
        <v>5.9619227578259499</v>
      </c>
      <c r="M554" s="99">
        <v>4.3635581877647667</v>
      </c>
      <c r="N554" s="99">
        <v>4.9372005790193798</v>
      </c>
      <c r="O554" s="99">
        <v>4.3162007457970635</v>
      </c>
      <c r="P554" s="99">
        <v>4.9765270853824459</v>
      </c>
      <c r="Q554" s="99">
        <v>0</v>
      </c>
      <c r="R554" s="99">
        <v>4.8466992190401958</v>
      </c>
      <c r="S554" s="99">
        <v>0</v>
      </c>
      <c r="T554" s="99">
        <v>5.7813383528331244</v>
      </c>
      <c r="U554" s="99">
        <v>7.1260934031372241</v>
      </c>
      <c r="V554" s="99">
        <v>0</v>
      </c>
      <c r="W554" s="99">
        <v>7.0948534708567434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</v>
      </c>
      <c r="D555" s="99">
        <v>0</v>
      </c>
      <c r="E555" s="99">
        <v>0</v>
      </c>
      <c r="F555" s="99">
        <v>0</v>
      </c>
      <c r="G555" s="99">
        <v>0</v>
      </c>
      <c r="H555" s="99">
        <v>0</v>
      </c>
      <c r="I555" s="99">
        <v>0</v>
      </c>
      <c r="J555" s="99">
        <v>0</v>
      </c>
      <c r="K555" s="99">
        <v>0</v>
      </c>
      <c r="L555" s="99">
        <v>5.5515211177125989E-2</v>
      </c>
      <c r="M555" s="99">
        <v>3.9425022141945036E-2</v>
      </c>
      <c r="N555" s="99">
        <v>3.299370399841544E-2</v>
      </c>
      <c r="O555" s="99">
        <v>3.5184900599819435E-2</v>
      </c>
      <c r="P555" s="99">
        <v>3.9683497544628757E-2</v>
      </c>
      <c r="Q555" s="99">
        <v>0</v>
      </c>
      <c r="R555" s="99">
        <v>3.904346782009601E-2</v>
      </c>
      <c r="S555" s="99">
        <v>0</v>
      </c>
      <c r="T555" s="99">
        <v>5.7633573325227935E-2</v>
      </c>
      <c r="U555" s="99">
        <v>6.526581364960983E-2</v>
      </c>
      <c r="V555" s="99">
        <v>0</v>
      </c>
      <c r="W555" s="99">
        <v>6.3115412628964543E-2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0</v>
      </c>
      <c r="E556" s="123">
        <f t="shared" si="274"/>
        <v>0</v>
      </c>
      <c r="F556" s="123">
        <f t="shared" si="274"/>
        <v>0</v>
      </c>
      <c r="G556" s="123">
        <f t="shared" si="274"/>
        <v>0</v>
      </c>
      <c r="H556" s="123">
        <f t="shared" si="274"/>
        <v>0</v>
      </c>
      <c r="I556" s="123">
        <f t="shared" si="274"/>
        <v>0</v>
      </c>
      <c r="J556" s="123">
        <f t="shared" si="274"/>
        <v>0</v>
      </c>
      <c r="K556" s="123">
        <f t="shared" si="274"/>
        <v>0</v>
      </c>
      <c r="L556" s="123">
        <f t="shared" si="274"/>
        <v>3.7297439955764169</v>
      </c>
      <c r="M556" s="123">
        <f t="shared" si="274"/>
        <v>2.0054309313021892</v>
      </c>
      <c r="N556" s="123">
        <f t="shared" si="274"/>
        <v>3.8149316572599257</v>
      </c>
      <c r="O556" s="123">
        <f t="shared" si="274"/>
        <v>2.0753520980517188</v>
      </c>
      <c r="P556" s="123">
        <f t="shared" si="274"/>
        <v>0.90337707760527819</v>
      </c>
      <c r="Q556" s="123">
        <f t="shared" si="274"/>
        <v>0</v>
      </c>
      <c r="R556" s="123">
        <f t="shared" si="274"/>
        <v>1.2226288141418009</v>
      </c>
      <c r="S556" s="123">
        <f t="shared" si="274"/>
        <v>0</v>
      </c>
      <c r="T556" s="123">
        <f t="shared" si="274"/>
        <v>2.2090186378520227</v>
      </c>
      <c r="U556" s="123">
        <f t="shared" si="274"/>
        <v>2.5452666693021682</v>
      </c>
      <c r="V556" s="123">
        <f t="shared" si="274"/>
        <v>0</v>
      </c>
      <c r="W556" s="123">
        <f t="shared" si="274"/>
        <v>19.903298663211682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0</v>
      </c>
      <c r="F557" s="99">
        <f>RES_hhdet_in_tess!F86</f>
        <v>0</v>
      </c>
      <c r="G557" s="99">
        <f>RES_hhdet_in_tess!G86</f>
        <v>0</v>
      </c>
      <c r="H557" s="99">
        <f>RES_hhdet_in_tess!H86</f>
        <v>0</v>
      </c>
      <c r="I557" s="99">
        <f>RES_hhdet_in_tess!I86</f>
        <v>0</v>
      </c>
      <c r="J557" s="99">
        <f>RES_hhdet_in_tess!J86</f>
        <v>0</v>
      </c>
      <c r="K557" s="99">
        <f>RES_hhdet_in_tess!K86</f>
        <v>0</v>
      </c>
      <c r="L557" s="99">
        <f>RES_hhdet_in_tess!L86</f>
        <v>3.7297439955764169</v>
      </c>
      <c r="M557" s="99">
        <f>RES_hhdet_in_tess!M86</f>
        <v>2.0054309313021892</v>
      </c>
      <c r="N557" s="99">
        <f>RES_hhdet_in_tess!N86</f>
        <v>3.8149316572599257</v>
      </c>
      <c r="O557" s="99">
        <f>RES_hhdet_in_tess!O86</f>
        <v>2.0753520980517188</v>
      </c>
      <c r="P557" s="99">
        <f>RES_hhdet_in_tess!P86</f>
        <v>0.90337707760527819</v>
      </c>
      <c r="Q557" s="99">
        <f>RES_hhdet_in_tess!Q86</f>
        <v>0</v>
      </c>
      <c r="R557" s="99">
        <f>RES_hhdet_in_tess!R86</f>
        <v>1.2226288141418009</v>
      </c>
      <c r="S557" s="99">
        <f>RES_hhdet_in_tess!S86</f>
        <v>0</v>
      </c>
      <c r="T557" s="99">
        <f>RES_hhdet_in_tess!T86</f>
        <v>2.2090186378520227</v>
      </c>
      <c r="U557" s="99">
        <f>RES_hhdet_in_tess!U86</f>
        <v>2.5452666693021682</v>
      </c>
      <c r="V557" s="99">
        <f>RES_hhdet_in_tess!V86</f>
        <v>0</v>
      </c>
      <c r="W557" s="99">
        <f>RES_hhdet_in_tess!W86</f>
        <v>19.903298663211682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0</v>
      </c>
      <c r="D558" s="123">
        <v>0</v>
      </c>
      <c r="E558" s="123">
        <v>0</v>
      </c>
      <c r="F558" s="123">
        <v>0</v>
      </c>
      <c r="G558" s="123">
        <v>0</v>
      </c>
      <c r="H558" s="123">
        <v>0</v>
      </c>
      <c r="I558" s="123">
        <v>0</v>
      </c>
      <c r="J558" s="123">
        <v>0</v>
      </c>
      <c r="K558" s="123">
        <v>0</v>
      </c>
      <c r="L558" s="123">
        <v>7.3144298947347375</v>
      </c>
      <c r="M558" s="123">
        <v>7.2826524506826509</v>
      </c>
      <c r="N558" s="123">
        <v>6.3563521128240641</v>
      </c>
      <c r="O558" s="123">
        <v>6.9768885799797866</v>
      </c>
      <c r="P558" s="123">
        <v>6.879250827985989</v>
      </c>
      <c r="Q558" s="123">
        <v>0</v>
      </c>
      <c r="R558" s="123">
        <v>6.9394318310159697</v>
      </c>
      <c r="S558" s="123">
        <v>0</v>
      </c>
      <c r="T558" s="123">
        <v>8.5054810529720601</v>
      </c>
      <c r="U558" s="123">
        <v>8.5957961900153954</v>
      </c>
      <c r="V558" s="123">
        <v>0</v>
      </c>
      <c r="W558" s="123">
        <v>6.5729820048956249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0</v>
      </c>
      <c r="I567" s="102">
        <v>0</v>
      </c>
      <c r="J567" s="102">
        <v>0</v>
      </c>
      <c r="K567" s="102">
        <v>0</v>
      </c>
      <c r="L567" s="102">
        <v>7.2721693966065493</v>
      </c>
      <c r="M567" s="102">
        <v>7.2723024663749563</v>
      </c>
      <c r="N567" s="102">
        <v>6.3412423407803766</v>
      </c>
      <c r="O567" s="102">
        <v>6.9773796775015287</v>
      </c>
      <c r="P567" s="102">
        <v>6.8951974509063865</v>
      </c>
      <c r="Q567" s="102">
        <v>0</v>
      </c>
      <c r="R567" s="102">
        <v>6.9653960505236867</v>
      </c>
      <c r="S567" s="102">
        <v>0</v>
      </c>
      <c r="T567" s="102">
        <v>8.4986150262381503</v>
      </c>
      <c r="U567" s="102">
        <v>8.5964047500714962</v>
      </c>
      <c r="V567" s="102">
        <v>0</v>
      </c>
      <c r="W567" s="102">
        <v>6.5729820048956249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7.3156923168075911</v>
      </c>
      <c r="M568" s="105">
        <v>7.300271354605286</v>
      </c>
      <c r="N568" s="105">
        <v>6.3647424803589097</v>
      </c>
      <c r="O568" s="105">
        <v>6.9479138261969489</v>
      </c>
      <c r="P568" s="105">
        <v>6.8381055320545876</v>
      </c>
      <c r="Q568" s="105">
        <v>0</v>
      </c>
      <c r="R568" s="105">
        <v>6.912190682680003</v>
      </c>
      <c r="S568" s="105">
        <v>0</v>
      </c>
      <c r="T568" s="105">
        <v>8.5164124902721028</v>
      </c>
      <c r="U568" s="105">
        <v>8.5930225605289401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0.7625026164736145</v>
      </c>
      <c r="M569" s="99">
        <v>1.2765694914604524</v>
      </c>
      <c r="N569" s="99">
        <v>1.1154002028712295</v>
      </c>
      <c r="O569" s="99">
        <v>0.89617310296956221</v>
      </c>
      <c r="P569" s="99">
        <v>0.67847630439024764</v>
      </c>
      <c r="Q569" s="99">
        <v>0</v>
      </c>
      <c r="R569" s="99">
        <v>0.68465975686938407</v>
      </c>
      <c r="S569" s="99">
        <v>0</v>
      </c>
      <c r="T569" s="99">
        <v>2.1274917126483315</v>
      </c>
      <c r="U569" s="99">
        <v>1.8989603628148064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6.5531897003339772</v>
      </c>
      <c r="M570" s="99">
        <v>6.0237018631448338</v>
      </c>
      <c r="N570" s="99">
        <v>5.2493422774876803</v>
      </c>
      <c r="O570" s="99">
        <v>6.051740723227387</v>
      </c>
      <c r="P570" s="99">
        <v>6.1596292276643396</v>
      </c>
      <c r="Q570" s="99">
        <v>0</v>
      </c>
      <c r="R570" s="99">
        <v>6.2275309258106191</v>
      </c>
      <c r="S570" s="99">
        <v>0</v>
      </c>
      <c r="T570" s="99">
        <v>6.3889207776237704</v>
      </c>
      <c r="U570" s="99">
        <v>6.6940621977141337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0</v>
      </c>
      <c r="D571" s="123">
        <v>0</v>
      </c>
      <c r="E571" s="123">
        <v>0</v>
      </c>
      <c r="F571" s="123">
        <v>0</v>
      </c>
      <c r="G571" s="123">
        <v>0</v>
      </c>
      <c r="H571" s="123">
        <v>0</v>
      </c>
      <c r="I571" s="123">
        <v>0</v>
      </c>
      <c r="J571" s="123">
        <v>0</v>
      </c>
      <c r="K571" s="123">
        <v>0</v>
      </c>
      <c r="L571" s="123">
        <v>5.7357215364967749</v>
      </c>
      <c r="M571" s="123">
        <v>5.3685893928542558</v>
      </c>
      <c r="N571" s="123">
        <v>4.8328518542488039</v>
      </c>
      <c r="O571" s="123">
        <v>5.4459073534543059</v>
      </c>
      <c r="P571" s="123">
        <v>5.0613000524910934</v>
      </c>
      <c r="Q571" s="123">
        <v>0</v>
      </c>
      <c r="R571" s="123">
        <v>5.530002337199905</v>
      </c>
      <c r="S571" s="123">
        <v>0</v>
      </c>
      <c r="T571" s="123">
        <v>4.4334479362721897</v>
      </c>
      <c r="U571" s="123">
        <v>4.1782047860046072</v>
      </c>
      <c r="V571" s="123">
        <v>0</v>
      </c>
      <c r="W571" s="123">
        <v>3.6794889105384394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5.4140368605877214</v>
      </c>
      <c r="M573" s="99">
        <v>5.0400763598563874</v>
      </c>
      <c r="N573" s="99">
        <v>5.0396661057235139</v>
      </c>
      <c r="O573" s="99">
        <v>5.4599064677801694</v>
      </c>
      <c r="P573" s="99">
        <v>5.0784823756850859</v>
      </c>
      <c r="Q573" s="99">
        <v>0</v>
      </c>
      <c r="R573" s="99">
        <v>5.0564594905539781</v>
      </c>
      <c r="S573" s="99">
        <v>0</v>
      </c>
      <c r="T573" s="99">
        <v>4.502873476102347</v>
      </c>
      <c r="U573" s="99">
        <v>4.1014826238580353</v>
      </c>
      <c r="V573" s="99">
        <v>0</v>
      </c>
      <c r="W573" s="99">
        <v>3.7130824662668234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0</v>
      </c>
      <c r="D574" s="110">
        <v>0</v>
      </c>
      <c r="E574" s="110">
        <v>0</v>
      </c>
      <c r="F574" s="110">
        <v>0</v>
      </c>
      <c r="G574" s="110">
        <v>0</v>
      </c>
      <c r="H574" s="110">
        <v>0</v>
      </c>
      <c r="I574" s="110">
        <v>0</v>
      </c>
      <c r="J574" s="110">
        <v>0</v>
      </c>
      <c r="K574" s="110">
        <v>0</v>
      </c>
      <c r="L574" s="110">
        <v>6.254583059375836</v>
      </c>
      <c r="M574" s="110">
        <v>6.1066030468459926</v>
      </c>
      <c r="N574" s="110">
        <v>3.6994286525393667</v>
      </c>
      <c r="O574" s="110">
        <v>5.4104978289830044</v>
      </c>
      <c r="P574" s="110">
        <v>5.0312309869016092</v>
      </c>
      <c r="Q574" s="110">
        <v>0</v>
      </c>
      <c r="R574" s="110">
        <v>7.2487874842851205</v>
      </c>
      <c r="S574" s="110">
        <v>0</v>
      </c>
      <c r="T574" s="110">
        <v>4.2179394897160805</v>
      </c>
      <c r="U574" s="110">
        <v>4.409436858029693</v>
      </c>
      <c r="V574" s="110">
        <v>0</v>
      </c>
      <c r="W574" s="110">
        <v>3.57450904888724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1.2811685953003504</v>
      </c>
      <c r="M576" s="118">
        <f t="shared" si="275"/>
        <v>1.3362998660213552</v>
      </c>
      <c r="N576" s="118">
        <f t="shared" si="275"/>
        <v>1.6330002497469913</v>
      </c>
      <c r="O576" s="118">
        <f t="shared" si="275"/>
        <v>1.499258593980455</v>
      </c>
      <c r="P576" s="118">
        <f t="shared" si="275"/>
        <v>1.2382645599023305</v>
      </c>
      <c r="Q576" s="118">
        <f t="shared" si="275"/>
        <v>0</v>
      </c>
      <c r="R576" s="118">
        <f t="shared" ref="R576:V576" si="276">R577+R580+R582+R595</f>
        <v>1.5140587901121667</v>
      </c>
      <c r="S576" s="118">
        <f t="shared" si="276"/>
        <v>0</v>
      </c>
      <c r="T576" s="118">
        <f t="shared" si="276"/>
        <v>1.2861354843829185</v>
      </c>
      <c r="U576" s="118">
        <f t="shared" si="276"/>
        <v>1.1557637633754958</v>
      </c>
      <c r="V576" s="118">
        <f t="shared" si="276"/>
        <v>0</v>
      </c>
      <c r="W576" s="118">
        <f t="shared" ref="W576" si="277">W577+W580+W582+W595</f>
        <v>1.044019237719001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1.2811685953003504</v>
      </c>
      <c r="M595" s="123">
        <v>1.3362998660213552</v>
      </c>
      <c r="N595" s="123">
        <v>1.6330002497469913</v>
      </c>
      <c r="O595" s="123">
        <v>1.499258593980455</v>
      </c>
      <c r="P595" s="123">
        <v>1.2382645599023305</v>
      </c>
      <c r="Q595" s="123">
        <v>0</v>
      </c>
      <c r="R595" s="123">
        <v>1.5140587901121667</v>
      </c>
      <c r="S595" s="123">
        <v>0</v>
      </c>
      <c r="T595" s="123">
        <v>1.2861354843829185</v>
      </c>
      <c r="U595" s="123">
        <v>1.1557637633754958</v>
      </c>
      <c r="V595" s="123">
        <v>0</v>
      </c>
      <c r="W595" s="123">
        <v>1.044019237719001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2.0754697453976023</v>
      </c>
      <c r="M597" s="99">
        <v>1.9311288635702737</v>
      </c>
      <c r="N597" s="99">
        <v>1.9309716727777486</v>
      </c>
      <c r="O597" s="99">
        <v>2.0919887357866815</v>
      </c>
      <c r="P597" s="99">
        <v>1.945844308417948</v>
      </c>
      <c r="Q597" s="99">
        <v>0</v>
      </c>
      <c r="R597" s="99">
        <v>1.9311974363675595</v>
      </c>
      <c r="S597" s="99">
        <v>0</v>
      </c>
      <c r="T597" s="99">
        <v>1.7004610095532546</v>
      </c>
      <c r="U597" s="99">
        <v>1.5392429844033102</v>
      </c>
      <c r="V597" s="99">
        <v>0</v>
      </c>
      <c r="W597" s="99">
        <v>1.3781053937890813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28720</v>
      </c>
      <c r="C5" s="120">
        <v>31713</v>
      </c>
      <c r="D5" s="120">
        <v>35471</v>
      </c>
      <c r="E5" s="120">
        <v>42804</v>
      </c>
      <c r="F5" s="120">
        <v>50238</v>
      </c>
      <c r="G5" s="120">
        <v>57002</v>
      </c>
      <c r="H5" s="120">
        <v>64318</v>
      </c>
      <c r="I5" s="120">
        <v>71700</v>
      </c>
      <c r="J5" s="120">
        <v>79201</v>
      </c>
      <c r="K5" s="120">
        <v>86120</v>
      </c>
      <c r="L5" s="120">
        <v>86631</v>
      </c>
      <c r="M5" s="120">
        <v>89631</v>
      </c>
      <c r="N5" s="120">
        <v>92712</v>
      </c>
      <c r="O5" s="120">
        <v>96186</v>
      </c>
      <c r="P5" s="120">
        <v>101240</v>
      </c>
      <c r="Q5" s="120">
        <v>108295</v>
      </c>
      <c r="R5" s="120">
        <v>114256</v>
      </c>
      <c r="S5" s="120">
        <v>118029</v>
      </c>
      <c r="T5" s="120">
        <v>128254</v>
      </c>
      <c r="U5" s="120">
        <v>137339</v>
      </c>
      <c r="V5" s="120">
        <v>144837</v>
      </c>
      <c r="W5" s="120">
        <v>142517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28720</v>
      </c>
      <c r="C7" s="52">
        <v>31713</v>
      </c>
      <c r="D7" s="52">
        <v>35471</v>
      </c>
      <c r="E7" s="52">
        <v>42804</v>
      </c>
      <c r="F7" s="52">
        <v>50238</v>
      </c>
      <c r="G7" s="52">
        <v>57002</v>
      </c>
      <c r="H7" s="52">
        <v>64318</v>
      </c>
      <c r="I7" s="52">
        <v>71700</v>
      </c>
      <c r="J7" s="52">
        <v>79201</v>
      </c>
      <c r="K7" s="52">
        <v>86120</v>
      </c>
      <c r="L7" s="52">
        <v>86631</v>
      </c>
      <c r="M7" s="52">
        <v>89631</v>
      </c>
      <c r="N7" s="52">
        <v>92712</v>
      </c>
      <c r="O7" s="52">
        <v>96186</v>
      </c>
      <c r="P7" s="52">
        <v>101240</v>
      </c>
      <c r="Q7" s="52">
        <v>108295</v>
      </c>
      <c r="R7" s="52">
        <v>114256</v>
      </c>
      <c r="S7" s="52">
        <v>118029</v>
      </c>
      <c r="T7" s="52">
        <v>128254</v>
      </c>
      <c r="U7" s="52">
        <v>137339</v>
      </c>
      <c r="V7" s="52">
        <v>144837</v>
      </c>
      <c r="W7" s="52">
        <v>142517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28720</v>
      </c>
      <c r="C9" s="52">
        <v>28911</v>
      </c>
      <c r="D9" s="52">
        <v>28564</v>
      </c>
      <c r="E9" s="52">
        <v>28748</v>
      </c>
      <c r="F9" s="52">
        <v>30781</v>
      </c>
      <c r="G9" s="52">
        <v>32168</v>
      </c>
      <c r="H9" s="52">
        <v>33993</v>
      </c>
      <c r="I9" s="52">
        <v>37300</v>
      </c>
      <c r="J9" s="52">
        <v>41577</v>
      </c>
      <c r="K9" s="52">
        <v>46889</v>
      </c>
      <c r="L9" s="52">
        <v>50045</v>
      </c>
      <c r="M9" s="52">
        <v>48303</v>
      </c>
      <c r="N9" s="52">
        <v>49368</v>
      </c>
      <c r="O9" s="52">
        <v>50699</v>
      </c>
      <c r="P9" s="52">
        <v>51430</v>
      </c>
      <c r="Q9" s="52">
        <v>56572</v>
      </c>
      <c r="R9" s="52">
        <v>59857</v>
      </c>
      <c r="S9" s="52">
        <v>63268</v>
      </c>
      <c r="T9" s="52">
        <v>67496</v>
      </c>
      <c r="U9" s="52">
        <v>74979</v>
      </c>
      <c r="V9" s="52">
        <v>84952</v>
      </c>
      <c r="W9" s="52">
        <v>98089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28720</v>
      </c>
      <c r="C13" s="52">
        <v>31713</v>
      </c>
      <c r="D13" s="52">
        <v>33861</v>
      </c>
      <c r="E13" s="52">
        <v>40426</v>
      </c>
      <c r="F13" s="52">
        <v>47595</v>
      </c>
      <c r="G13" s="52">
        <v>53549</v>
      </c>
      <c r="H13" s="52">
        <v>60091</v>
      </c>
      <c r="I13" s="52">
        <v>65799</v>
      </c>
      <c r="J13" s="52">
        <v>71579</v>
      </c>
      <c r="K13" s="52">
        <v>66914</v>
      </c>
      <c r="L13" s="52">
        <v>57199</v>
      </c>
      <c r="M13" s="52">
        <v>55449</v>
      </c>
      <c r="N13" s="52">
        <v>49524</v>
      </c>
      <c r="O13" s="52">
        <v>57090</v>
      </c>
      <c r="P13" s="52">
        <v>59859</v>
      </c>
      <c r="Q13" s="52">
        <v>65423</v>
      </c>
      <c r="R13" s="52">
        <v>68331</v>
      </c>
      <c r="S13" s="52">
        <v>72096</v>
      </c>
      <c r="T13" s="52">
        <v>80316</v>
      </c>
      <c r="U13" s="52">
        <v>91070</v>
      </c>
      <c r="V13" s="52">
        <v>99758</v>
      </c>
      <c r="W13" s="52">
        <v>102885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1610</v>
      </c>
      <c r="E14" s="52">
        <v>2378</v>
      </c>
      <c r="F14" s="52">
        <v>2643</v>
      </c>
      <c r="G14" s="52">
        <v>3453</v>
      </c>
      <c r="H14" s="52">
        <v>4227</v>
      </c>
      <c r="I14" s="52">
        <v>5901</v>
      </c>
      <c r="J14" s="52">
        <v>7622</v>
      </c>
      <c r="K14" s="52">
        <v>19206</v>
      </c>
      <c r="L14" s="52">
        <v>29432</v>
      </c>
      <c r="M14" s="52">
        <v>34182</v>
      </c>
      <c r="N14" s="52">
        <v>43188</v>
      </c>
      <c r="O14" s="52">
        <v>39096</v>
      </c>
      <c r="P14" s="52">
        <v>41381</v>
      </c>
      <c r="Q14" s="52">
        <v>42872</v>
      </c>
      <c r="R14" s="52">
        <v>45925</v>
      </c>
      <c r="S14" s="52">
        <v>45933</v>
      </c>
      <c r="T14" s="52">
        <v>47938</v>
      </c>
      <c r="U14" s="52">
        <v>46269</v>
      </c>
      <c r="V14" s="52">
        <v>45079</v>
      </c>
      <c r="W14" s="52">
        <v>39632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23314</v>
      </c>
      <c r="C16" s="52">
        <v>25702</v>
      </c>
      <c r="D16" s="52">
        <v>27191</v>
      </c>
      <c r="E16" s="52">
        <v>31293</v>
      </c>
      <c r="F16" s="52">
        <v>36597</v>
      </c>
      <c r="G16" s="52">
        <v>42049</v>
      </c>
      <c r="H16" s="52">
        <v>48692</v>
      </c>
      <c r="I16" s="52">
        <v>56694</v>
      </c>
      <c r="J16" s="52">
        <v>64660</v>
      </c>
      <c r="K16" s="52">
        <v>70233</v>
      </c>
      <c r="L16" s="52">
        <v>69376</v>
      </c>
      <c r="M16" s="52">
        <v>70514</v>
      </c>
      <c r="N16" s="52">
        <v>73548</v>
      </c>
      <c r="O16" s="52">
        <v>74424</v>
      </c>
      <c r="P16" s="52">
        <v>74916</v>
      </c>
      <c r="Q16" s="52">
        <v>78467</v>
      </c>
      <c r="R16" s="52">
        <v>83225</v>
      </c>
      <c r="S16" s="52">
        <v>89314</v>
      </c>
      <c r="T16" s="52">
        <v>97822</v>
      </c>
      <c r="U16" s="52">
        <v>104762</v>
      </c>
      <c r="V16" s="52">
        <v>109903</v>
      </c>
      <c r="W16" s="52">
        <v>108809</v>
      </c>
      <c r="DA16" s="63" t="s">
        <v>1125</v>
      </c>
    </row>
    <row r="17" spans="1:105" ht="12" customHeight="1" x14ac:dyDescent="0.25">
      <c r="A17" s="109" t="s">
        <v>120</v>
      </c>
      <c r="B17" s="36">
        <v>5406</v>
      </c>
      <c r="C17" s="36">
        <v>6011</v>
      </c>
      <c r="D17" s="36">
        <v>8280</v>
      </c>
      <c r="E17" s="36">
        <v>11511</v>
      </c>
      <c r="F17" s="36">
        <v>13641</v>
      </c>
      <c r="G17" s="36">
        <v>14953</v>
      </c>
      <c r="H17" s="36">
        <v>15626</v>
      </c>
      <c r="I17" s="36">
        <v>15006</v>
      </c>
      <c r="J17" s="36">
        <v>14541</v>
      </c>
      <c r="K17" s="36">
        <v>15887</v>
      </c>
      <c r="L17" s="36">
        <v>17255</v>
      </c>
      <c r="M17" s="36">
        <v>19117</v>
      </c>
      <c r="N17" s="36">
        <v>19164</v>
      </c>
      <c r="O17" s="36">
        <v>21762</v>
      </c>
      <c r="P17" s="36">
        <v>26324</v>
      </c>
      <c r="Q17" s="36">
        <v>29828</v>
      </c>
      <c r="R17" s="36">
        <v>31031</v>
      </c>
      <c r="S17" s="36">
        <v>28715</v>
      </c>
      <c r="T17" s="36">
        <v>30432</v>
      </c>
      <c r="U17" s="36">
        <v>32577</v>
      </c>
      <c r="V17" s="36">
        <v>34934</v>
      </c>
      <c r="W17" s="36">
        <v>33708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2244</v>
      </c>
      <c r="D21" s="52">
        <v>2244</v>
      </c>
      <c r="E21" s="52">
        <v>2256</v>
      </c>
      <c r="F21" s="52">
        <v>2281</v>
      </c>
      <c r="G21" s="52">
        <v>2336</v>
      </c>
      <c r="H21" s="52">
        <v>2437</v>
      </c>
      <c r="I21" s="52">
        <v>2601</v>
      </c>
      <c r="J21" s="52">
        <v>2828</v>
      </c>
      <c r="K21" s="52">
        <v>3152</v>
      </c>
      <c r="L21" s="52">
        <v>3570</v>
      </c>
      <c r="M21" s="52">
        <v>4110</v>
      </c>
      <c r="N21" s="52">
        <v>4766</v>
      </c>
      <c r="O21" s="52">
        <v>5118</v>
      </c>
      <c r="P21" s="52">
        <v>4254</v>
      </c>
      <c r="Q21" s="52">
        <v>5357</v>
      </c>
      <c r="R21" s="52">
        <v>6622</v>
      </c>
      <c r="S21" s="52">
        <v>8078</v>
      </c>
      <c r="T21" s="52">
        <v>8702</v>
      </c>
      <c r="U21" s="52">
        <v>9261</v>
      </c>
      <c r="V21" s="52">
        <v>9208</v>
      </c>
      <c r="W21" s="52">
        <v>9148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4487</v>
      </c>
      <c r="D23" s="52">
        <v>4497</v>
      </c>
      <c r="E23" s="52">
        <v>4558</v>
      </c>
      <c r="F23" s="52">
        <v>6033</v>
      </c>
      <c r="G23" s="52">
        <v>5247</v>
      </c>
      <c r="H23" s="52">
        <v>6433</v>
      </c>
      <c r="I23" s="52">
        <v>3545</v>
      </c>
      <c r="J23" s="52">
        <v>2858</v>
      </c>
      <c r="K23" s="52">
        <v>5584</v>
      </c>
      <c r="L23" s="52">
        <v>6479</v>
      </c>
      <c r="M23" s="52">
        <v>8265</v>
      </c>
      <c r="N23" s="52">
        <v>8687</v>
      </c>
      <c r="O23" s="52">
        <v>8562</v>
      </c>
      <c r="P23" s="52">
        <v>7453</v>
      </c>
      <c r="Q23" s="52">
        <v>7740</v>
      </c>
      <c r="R23" s="52">
        <v>8014</v>
      </c>
      <c r="S23" s="52">
        <v>11151</v>
      </c>
      <c r="T23" s="52">
        <v>9391</v>
      </c>
      <c r="U23" s="52">
        <v>10327</v>
      </c>
      <c r="V23" s="52">
        <v>11767</v>
      </c>
      <c r="W23" s="52">
        <v>13324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4487</v>
      </c>
      <c r="D27" s="52">
        <v>4503</v>
      </c>
      <c r="E27" s="52">
        <v>4601</v>
      </c>
      <c r="F27" s="52">
        <v>4877</v>
      </c>
      <c r="G27" s="52">
        <v>5451</v>
      </c>
      <c r="H27" s="52">
        <v>6459</v>
      </c>
      <c r="I27" s="52">
        <v>5354</v>
      </c>
      <c r="J27" s="52">
        <v>6519</v>
      </c>
      <c r="K27" s="52">
        <v>8989</v>
      </c>
      <c r="L27" s="52">
        <v>10052</v>
      </c>
      <c r="M27" s="52">
        <v>11703</v>
      </c>
      <c r="N27" s="52">
        <v>11811</v>
      </c>
      <c r="O27" s="52">
        <v>10890</v>
      </c>
      <c r="P27" s="52">
        <v>9561</v>
      </c>
      <c r="Q27" s="52">
        <v>8713</v>
      </c>
      <c r="R27" s="52">
        <v>7772</v>
      </c>
      <c r="S27" s="52">
        <v>6182</v>
      </c>
      <c r="T27" s="52">
        <v>7620</v>
      </c>
      <c r="U27" s="52">
        <v>11304</v>
      </c>
      <c r="V27" s="52">
        <v>11990</v>
      </c>
      <c r="W27" s="52">
        <v>14790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3</v>
      </c>
      <c r="F28" s="52">
        <v>23</v>
      </c>
      <c r="G28" s="52">
        <v>69</v>
      </c>
      <c r="H28" s="52">
        <v>151</v>
      </c>
      <c r="I28" s="52">
        <v>272</v>
      </c>
      <c r="J28" s="52">
        <v>497</v>
      </c>
      <c r="K28" s="52">
        <v>699</v>
      </c>
      <c r="L28" s="52">
        <v>1102</v>
      </c>
      <c r="M28" s="52">
        <v>1095</v>
      </c>
      <c r="N28" s="52">
        <v>1632</v>
      </c>
      <c r="O28" s="52">
        <v>4323</v>
      </c>
      <c r="P28" s="52">
        <v>2495</v>
      </c>
      <c r="Q28" s="52">
        <v>5138</v>
      </c>
      <c r="R28" s="52">
        <v>7209</v>
      </c>
      <c r="S28" s="52">
        <v>9539</v>
      </c>
      <c r="T28" s="52">
        <v>8007</v>
      </c>
      <c r="U28" s="52">
        <v>6467</v>
      </c>
      <c r="V28" s="52">
        <v>6622</v>
      </c>
      <c r="W28" s="52">
        <v>5595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3643</v>
      </c>
      <c r="D30" s="52">
        <v>3655</v>
      </c>
      <c r="E30" s="52">
        <v>3735</v>
      </c>
      <c r="F30" s="52">
        <v>3950</v>
      </c>
      <c r="G30" s="52">
        <v>4394</v>
      </c>
      <c r="H30" s="52">
        <v>5170</v>
      </c>
      <c r="I30" s="52">
        <v>4209</v>
      </c>
      <c r="J30" s="52">
        <v>5111</v>
      </c>
      <c r="K30" s="52">
        <v>7093</v>
      </c>
      <c r="L30" s="52">
        <v>8063</v>
      </c>
      <c r="M30" s="52">
        <v>9798</v>
      </c>
      <c r="N30" s="52">
        <v>10951</v>
      </c>
      <c r="O30" s="52">
        <v>11512</v>
      </c>
      <c r="P30" s="52">
        <v>11027</v>
      </c>
      <c r="Q30" s="52">
        <v>11714</v>
      </c>
      <c r="R30" s="52">
        <v>11705</v>
      </c>
      <c r="S30" s="52">
        <v>11432</v>
      </c>
      <c r="T30" s="52">
        <v>11060</v>
      </c>
      <c r="U30" s="52">
        <v>13097</v>
      </c>
      <c r="V30" s="52">
        <v>14093</v>
      </c>
      <c r="W30" s="52">
        <v>14211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845</v>
      </c>
      <c r="D31" s="36">
        <v>847</v>
      </c>
      <c r="E31" s="36">
        <v>871</v>
      </c>
      <c r="F31" s="36">
        <v>949</v>
      </c>
      <c r="G31" s="36">
        <v>1126</v>
      </c>
      <c r="H31" s="36">
        <v>1440</v>
      </c>
      <c r="I31" s="36">
        <v>1415</v>
      </c>
      <c r="J31" s="36">
        <v>1908</v>
      </c>
      <c r="K31" s="36">
        <v>2596</v>
      </c>
      <c r="L31" s="36">
        <v>3093</v>
      </c>
      <c r="M31" s="36">
        <v>2998</v>
      </c>
      <c r="N31" s="36">
        <v>2500</v>
      </c>
      <c r="O31" s="36">
        <v>2195</v>
      </c>
      <c r="P31" s="36">
        <v>2026</v>
      </c>
      <c r="Q31" s="36">
        <v>2373</v>
      </c>
      <c r="R31" s="36">
        <v>3299</v>
      </c>
      <c r="S31" s="36">
        <v>4384</v>
      </c>
      <c r="T31" s="36">
        <v>4544</v>
      </c>
      <c r="U31" s="36">
        <v>4555</v>
      </c>
      <c r="V31" s="36">
        <v>4453</v>
      </c>
      <c r="W31" s="36">
        <v>5359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5237</v>
      </c>
      <c r="D35" s="52">
        <v>6002</v>
      </c>
      <c r="E35" s="52">
        <v>9589</v>
      </c>
      <c r="F35" s="52">
        <v>9715</v>
      </c>
      <c r="G35" s="52">
        <v>9100</v>
      </c>
      <c r="H35" s="52">
        <v>9753</v>
      </c>
      <c r="I35" s="52">
        <v>9983</v>
      </c>
      <c r="J35" s="52">
        <v>10329</v>
      </c>
      <c r="K35" s="52">
        <v>10071</v>
      </c>
      <c r="L35" s="52">
        <v>4081</v>
      </c>
      <c r="M35" s="52">
        <v>7110</v>
      </c>
      <c r="N35" s="52">
        <v>7847</v>
      </c>
      <c r="O35" s="52">
        <v>8592</v>
      </c>
      <c r="P35" s="52">
        <v>9308</v>
      </c>
      <c r="Q35" s="52">
        <v>12412</v>
      </c>
      <c r="R35" s="52">
        <v>12583</v>
      </c>
      <c r="S35" s="52">
        <v>11851</v>
      </c>
      <c r="T35" s="52">
        <v>18927</v>
      </c>
      <c r="U35" s="52">
        <v>18346</v>
      </c>
      <c r="V35" s="52">
        <v>16706</v>
      </c>
      <c r="W35" s="52">
        <v>6828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4678</v>
      </c>
      <c r="D37" s="52">
        <v>4150</v>
      </c>
      <c r="E37" s="52">
        <v>4742</v>
      </c>
      <c r="F37" s="52">
        <v>8066</v>
      </c>
      <c r="G37" s="52">
        <v>6634</v>
      </c>
      <c r="H37" s="52">
        <v>8258</v>
      </c>
      <c r="I37" s="52">
        <v>6852</v>
      </c>
      <c r="J37" s="52">
        <v>7135</v>
      </c>
      <c r="K37" s="52">
        <v>10896</v>
      </c>
      <c r="L37" s="52">
        <v>9635</v>
      </c>
      <c r="M37" s="52">
        <v>6523</v>
      </c>
      <c r="N37" s="52">
        <v>9752</v>
      </c>
      <c r="O37" s="52">
        <v>9893</v>
      </c>
      <c r="P37" s="52">
        <v>8184</v>
      </c>
      <c r="Q37" s="52">
        <v>12882</v>
      </c>
      <c r="R37" s="52">
        <v>11299</v>
      </c>
      <c r="S37" s="52">
        <v>14562</v>
      </c>
      <c r="T37" s="52">
        <v>13619</v>
      </c>
      <c r="U37" s="52">
        <v>17810</v>
      </c>
      <c r="V37" s="52">
        <v>21740</v>
      </c>
      <c r="W37" s="52">
        <v>26461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7480</v>
      </c>
      <c r="D41" s="52">
        <v>6651</v>
      </c>
      <c r="E41" s="52">
        <v>11166</v>
      </c>
      <c r="F41" s="52">
        <v>12046</v>
      </c>
      <c r="G41" s="52">
        <v>11405</v>
      </c>
      <c r="H41" s="52">
        <v>13001</v>
      </c>
      <c r="I41" s="52">
        <v>11062</v>
      </c>
      <c r="J41" s="52">
        <v>12299</v>
      </c>
      <c r="K41" s="52">
        <v>4324</v>
      </c>
      <c r="L41" s="52">
        <v>337</v>
      </c>
      <c r="M41" s="52">
        <v>9953</v>
      </c>
      <c r="N41" s="52">
        <v>5886</v>
      </c>
      <c r="O41" s="52">
        <v>18456</v>
      </c>
      <c r="P41" s="52">
        <v>12330</v>
      </c>
      <c r="Q41" s="52">
        <v>14277</v>
      </c>
      <c r="R41" s="52">
        <v>10680</v>
      </c>
      <c r="S41" s="52">
        <v>9947</v>
      </c>
      <c r="T41" s="52">
        <v>15840</v>
      </c>
      <c r="U41" s="52">
        <v>22058</v>
      </c>
      <c r="V41" s="52">
        <v>20678</v>
      </c>
      <c r="W41" s="52">
        <v>17917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1610</v>
      </c>
      <c r="E42" s="52">
        <v>771</v>
      </c>
      <c r="F42" s="52">
        <v>288</v>
      </c>
      <c r="G42" s="52">
        <v>879</v>
      </c>
      <c r="H42" s="52">
        <v>925</v>
      </c>
      <c r="I42" s="52">
        <v>1946</v>
      </c>
      <c r="J42" s="52">
        <v>2218</v>
      </c>
      <c r="K42" s="52">
        <v>12283</v>
      </c>
      <c r="L42" s="52">
        <v>11328</v>
      </c>
      <c r="M42" s="52">
        <v>5845</v>
      </c>
      <c r="N42" s="52">
        <v>10638</v>
      </c>
      <c r="O42" s="52">
        <v>231</v>
      </c>
      <c r="P42" s="52">
        <v>4780</v>
      </c>
      <c r="Q42" s="52">
        <v>6629</v>
      </c>
      <c r="R42" s="52">
        <v>10262</v>
      </c>
      <c r="S42" s="52">
        <v>9547</v>
      </c>
      <c r="T42" s="52">
        <v>10012</v>
      </c>
      <c r="U42" s="52">
        <v>4798</v>
      </c>
      <c r="V42" s="52">
        <v>5432</v>
      </c>
      <c r="W42" s="52">
        <v>148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6031</v>
      </c>
      <c r="D44" s="52">
        <v>5144</v>
      </c>
      <c r="E44" s="52">
        <v>7837</v>
      </c>
      <c r="F44" s="52">
        <v>9254</v>
      </c>
      <c r="G44" s="52">
        <v>9846</v>
      </c>
      <c r="H44" s="52">
        <v>11813</v>
      </c>
      <c r="I44" s="52">
        <v>12211</v>
      </c>
      <c r="J44" s="52">
        <v>13077</v>
      </c>
      <c r="K44" s="52">
        <v>12666</v>
      </c>
      <c r="L44" s="52">
        <v>7206</v>
      </c>
      <c r="M44" s="52">
        <v>10936</v>
      </c>
      <c r="N44" s="52">
        <v>13985</v>
      </c>
      <c r="O44" s="52">
        <v>12388</v>
      </c>
      <c r="P44" s="52">
        <v>11519</v>
      </c>
      <c r="Q44" s="52">
        <v>15265</v>
      </c>
      <c r="R44" s="52">
        <v>16463</v>
      </c>
      <c r="S44" s="52">
        <v>17521</v>
      </c>
      <c r="T44" s="52">
        <v>19568</v>
      </c>
      <c r="U44" s="52">
        <v>20037</v>
      </c>
      <c r="V44" s="52">
        <v>19234</v>
      </c>
      <c r="W44" s="52">
        <v>13117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1450</v>
      </c>
      <c r="D45" s="36">
        <v>3116</v>
      </c>
      <c r="E45" s="36">
        <v>4102</v>
      </c>
      <c r="F45" s="36">
        <v>3079</v>
      </c>
      <c r="G45" s="36">
        <v>2438</v>
      </c>
      <c r="H45" s="36">
        <v>2113</v>
      </c>
      <c r="I45" s="36">
        <v>795</v>
      </c>
      <c r="J45" s="36">
        <v>1443</v>
      </c>
      <c r="K45" s="36">
        <v>3942</v>
      </c>
      <c r="L45" s="36">
        <v>4461</v>
      </c>
      <c r="M45" s="36">
        <v>4860</v>
      </c>
      <c r="N45" s="36">
        <v>2547</v>
      </c>
      <c r="O45" s="36">
        <v>4793</v>
      </c>
      <c r="P45" s="36">
        <v>6588</v>
      </c>
      <c r="Q45" s="36">
        <v>5877</v>
      </c>
      <c r="R45" s="36">
        <v>4502</v>
      </c>
      <c r="S45" s="36">
        <v>2068</v>
      </c>
      <c r="T45" s="36">
        <v>6261</v>
      </c>
      <c r="U45" s="36">
        <v>6700</v>
      </c>
      <c r="V45" s="36">
        <v>6810</v>
      </c>
      <c r="W45" s="36">
        <v>4133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1817</v>
      </c>
      <c r="D49" s="52">
        <v>2070</v>
      </c>
      <c r="E49" s="52">
        <v>3305</v>
      </c>
      <c r="F49" s="52">
        <v>3378</v>
      </c>
      <c r="G49" s="52">
        <v>3368</v>
      </c>
      <c r="H49" s="52">
        <v>3796</v>
      </c>
      <c r="I49" s="52">
        <v>3766</v>
      </c>
      <c r="J49" s="52">
        <v>4221</v>
      </c>
      <c r="K49" s="52">
        <v>3997</v>
      </c>
      <c r="L49" s="52">
        <v>1534</v>
      </c>
      <c r="M49" s="52">
        <v>2339</v>
      </c>
      <c r="N49" s="52">
        <v>2647</v>
      </c>
      <c r="O49" s="52">
        <v>3745</v>
      </c>
      <c r="P49" s="52">
        <v>6942</v>
      </c>
      <c r="Q49" s="52">
        <v>8721</v>
      </c>
      <c r="R49" s="52">
        <v>6009</v>
      </c>
      <c r="S49" s="52">
        <v>5180</v>
      </c>
      <c r="T49" s="52">
        <v>7971</v>
      </c>
      <c r="U49" s="52">
        <v>10786</v>
      </c>
      <c r="V49" s="52">
        <v>11109</v>
      </c>
      <c r="W49" s="52">
        <v>2868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1174</v>
      </c>
      <c r="D51" s="52">
        <v>710</v>
      </c>
      <c r="E51" s="52">
        <v>385</v>
      </c>
      <c r="F51" s="52">
        <v>1435</v>
      </c>
      <c r="G51" s="52">
        <v>454</v>
      </c>
      <c r="H51" s="52">
        <v>585</v>
      </c>
      <c r="I51" s="52">
        <v>1419</v>
      </c>
      <c r="J51" s="52">
        <v>1935</v>
      </c>
      <c r="K51" s="52">
        <v>2444</v>
      </c>
      <c r="L51" s="52">
        <v>1334</v>
      </c>
      <c r="M51" s="52">
        <v>1308</v>
      </c>
      <c r="N51" s="52">
        <v>1571</v>
      </c>
      <c r="O51" s="52">
        <v>1762</v>
      </c>
      <c r="P51" s="52">
        <v>1397</v>
      </c>
      <c r="Q51" s="52">
        <v>3648</v>
      </c>
      <c r="R51" s="52">
        <v>2118</v>
      </c>
      <c r="S51" s="52">
        <v>3103</v>
      </c>
      <c r="T51" s="52">
        <v>3572</v>
      </c>
      <c r="U51" s="52">
        <v>5629</v>
      </c>
      <c r="V51" s="52">
        <v>7626</v>
      </c>
      <c r="W51" s="52">
        <v>2640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1817</v>
      </c>
      <c r="D55" s="52">
        <v>1666</v>
      </c>
      <c r="E55" s="52">
        <v>3091</v>
      </c>
      <c r="F55" s="52">
        <v>3299</v>
      </c>
      <c r="G55" s="52">
        <v>3127</v>
      </c>
      <c r="H55" s="52">
        <v>3544</v>
      </c>
      <c r="I55" s="52">
        <v>3202</v>
      </c>
      <c r="J55" s="52">
        <v>3576</v>
      </c>
      <c r="K55" s="52">
        <v>1041</v>
      </c>
      <c r="L55" s="52">
        <v>44</v>
      </c>
      <c r="M55" s="52">
        <v>1473</v>
      </c>
      <c r="N55" s="52">
        <v>944</v>
      </c>
      <c r="O55" s="52">
        <v>3698</v>
      </c>
      <c r="P55" s="52">
        <v>5003</v>
      </c>
      <c r="Q55" s="52">
        <v>5955</v>
      </c>
      <c r="R55" s="52">
        <v>3060</v>
      </c>
      <c r="S55" s="52">
        <v>2639</v>
      </c>
      <c r="T55" s="52">
        <v>4885</v>
      </c>
      <c r="U55" s="52">
        <v>8857</v>
      </c>
      <c r="V55" s="52">
        <v>8795</v>
      </c>
      <c r="W55" s="52">
        <v>2842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404</v>
      </c>
      <c r="E56" s="52">
        <v>214</v>
      </c>
      <c r="F56" s="52">
        <v>79</v>
      </c>
      <c r="G56" s="52">
        <v>241</v>
      </c>
      <c r="H56" s="52">
        <v>252</v>
      </c>
      <c r="I56" s="52">
        <v>564</v>
      </c>
      <c r="J56" s="52">
        <v>645</v>
      </c>
      <c r="K56" s="52">
        <v>2956</v>
      </c>
      <c r="L56" s="52">
        <v>1490</v>
      </c>
      <c r="M56" s="52">
        <v>866</v>
      </c>
      <c r="N56" s="52">
        <v>1703</v>
      </c>
      <c r="O56" s="52">
        <v>47</v>
      </c>
      <c r="P56" s="52">
        <v>1939</v>
      </c>
      <c r="Q56" s="52">
        <v>2766</v>
      </c>
      <c r="R56" s="52">
        <v>2949</v>
      </c>
      <c r="S56" s="52">
        <v>2541</v>
      </c>
      <c r="T56" s="52">
        <v>3086</v>
      </c>
      <c r="U56" s="52">
        <v>1929</v>
      </c>
      <c r="V56" s="52">
        <v>2314</v>
      </c>
      <c r="W56" s="52">
        <v>26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1465</v>
      </c>
      <c r="D58" s="52">
        <v>1289</v>
      </c>
      <c r="E58" s="52">
        <v>2169</v>
      </c>
      <c r="F58" s="52">
        <v>2534</v>
      </c>
      <c r="G58" s="52">
        <v>2699</v>
      </c>
      <c r="H58" s="52">
        <v>3220</v>
      </c>
      <c r="I58" s="52">
        <v>3535</v>
      </c>
      <c r="J58" s="52">
        <v>3802</v>
      </c>
      <c r="K58" s="52">
        <v>3048</v>
      </c>
      <c r="L58" s="52">
        <v>947</v>
      </c>
      <c r="M58" s="52">
        <v>1619</v>
      </c>
      <c r="N58" s="52">
        <v>2238</v>
      </c>
      <c r="O58" s="52">
        <v>2700</v>
      </c>
      <c r="P58" s="52">
        <v>4416</v>
      </c>
      <c r="Q58" s="52">
        <v>6298</v>
      </c>
      <c r="R58" s="52">
        <v>4718</v>
      </c>
      <c r="S58" s="52">
        <v>4632</v>
      </c>
      <c r="T58" s="52">
        <v>6036</v>
      </c>
      <c r="U58" s="52">
        <v>8088</v>
      </c>
      <c r="V58" s="52">
        <v>8206</v>
      </c>
      <c r="W58" s="52">
        <v>2179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352</v>
      </c>
      <c r="D59" s="36">
        <v>781</v>
      </c>
      <c r="E59" s="36">
        <v>1136</v>
      </c>
      <c r="F59" s="36">
        <v>844</v>
      </c>
      <c r="G59" s="36">
        <v>669</v>
      </c>
      <c r="H59" s="36">
        <v>576</v>
      </c>
      <c r="I59" s="36">
        <v>231</v>
      </c>
      <c r="J59" s="36">
        <v>419</v>
      </c>
      <c r="K59" s="36">
        <v>949</v>
      </c>
      <c r="L59" s="36">
        <v>587</v>
      </c>
      <c r="M59" s="36">
        <v>720</v>
      </c>
      <c r="N59" s="36">
        <v>409</v>
      </c>
      <c r="O59" s="36">
        <v>1045</v>
      </c>
      <c r="P59" s="36">
        <v>2526</v>
      </c>
      <c r="Q59" s="36">
        <v>2423</v>
      </c>
      <c r="R59" s="36">
        <v>1291</v>
      </c>
      <c r="S59" s="36">
        <v>548</v>
      </c>
      <c r="T59" s="36">
        <v>1935</v>
      </c>
      <c r="U59" s="36">
        <v>2698</v>
      </c>
      <c r="V59" s="36">
        <v>2903</v>
      </c>
      <c r="W59" s="36">
        <v>689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3420</v>
      </c>
      <c r="D63" s="52">
        <v>3932</v>
      </c>
      <c r="E63" s="52">
        <v>6284</v>
      </c>
      <c r="F63" s="52">
        <v>6337</v>
      </c>
      <c r="G63" s="52">
        <v>5732</v>
      </c>
      <c r="H63" s="52">
        <v>5957</v>
      </c>
      <c r="I63" s="52">
        <v>6217</v>
      </c>
      <c r="J63" s="52">
        <v>6108</v>
      </c>
      <c r="K63" s="52">
        <v>6074</v>
      </c>
      <c r="L63" s="52">
        <v>2547</v>
      </c>
      <c r="M63" s="52">
        <v>4771</v>
      </c>
      <c r="N63" s="52">
        <v>5200</v>
      </c>
      <c r="O63" s="52">
        <v>4847</v>
      </c>
      <c r="P63" s="52">
        <v>2366</v>
      </c>
      <c r="Q63" s="52">
        <v>3691</v>
      </c>
      <c r="R63" s="52">
        <v>6574</v>
      </c>
      <c r="S63" s="52">
        <v>6671</v>
      </c>
      <c r="T63" s="52">
        <v>10956</v>
      </c>
      <c r="U63" s="52">
        <v>7560</v>
      </c>
      <c r="V63" s="52">
        <v>5597</v>
      </c>
      <c r="W63" s="52">
        <v>3960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3504</v>
      </c>
      <c r="D65" s="52">
        <v>3440</v>
      </c>
      <c r="E65" s="52">
        <v>4357</v>
      </c>
      <c r="F65" s="52">
        <v>6631</v>
      </c>
      <c r="G65" s="52">
        <v>6180</v>
      </c>
      <c r="H65" s="52">
        <v>7673</v>
      </c>
      <c r="I65" s="52">
        <v>5433</v>
      </c>
      <c r="J65" s="52">
        <v>5200</v>
      </c>
      <c r="K65" s="52">
        <v>8452</v>
      </c>
      <c r="L65" s="52">
        <v>8301</v>
      </c>
      <c r="M65" s="52">
        <v>5215</v>
      </c>
      <c r="N65" s="52">
        <v>8181</v>
      </c>
      <c r="O65" s="52">
        <v>8131</v>
      </c>
      <c r="P65" s="52">
        <v>6787</v>
      </c>
      <c r="Q65" s="52">
        <v>9234</v>
      </c>
      <c r="R65" s="52">
        <v>9181</v>
      </c>
      <c r="S65" s="52">
        <v>11459</v>
      </c>
      <c r="T65" s="52">
        <v>10047</v>
      </c>
      <c r="U65" s="52">
        <v>12181</v>
      </c>
      <c r="V65" s="52">
        <v>14114</v>
      </c>
      <c r="W65" s="52">
        <v>23821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5663</v>
      </c>
      <c r="D69" s="52">
        <f t="shared" si="6"/>
        <v>4985</v>
      </c>
      <c r="E69" s="52">
        <f t="shared" si="6"/>
        <v>8075</v>
      </c>
      <c r="F69" s="52">
        <f t="shared" si="6"/>
        <v>8747</v>
      </c>
      <c r="G69" s="52">
        <f t="shared" si="6"/>
        <v>8278</v>
      </c>
      <c r="H69" s="52">
        <f t="shared" si="6"/>
        <v>9457</v>
      </c>
      <c r="I69" s="52">
        <f t="shared" si="6"/>
        <v>7860</v>
      </c>
      <c r="J69" s="52">
        <f t="shared" si="6"/>
        <v>8723</v>
      </c>
      <c r="K69" s="52">
        <f t="shared" si="6"/>
        <v>3283</v>
      </c>
      <c r="L69" s="52">
        <f t="shared" si="6"/>
        <v>293</v>
      </c>
      <c r="M69" s="52">
        <f t="shared" si="6"/>
        <v>8480</v>
      </c>
      <c r="N69" s="52">
        <f t="shared" si="6"/>
        <v>4942</v>
      </c>
      <c r="O69" s="52">
        <f t="shared" si="6"/>
        <v>14758</v>
      </c>
      <c r="P69" s="52">
        <f t="shared" si="6"/>
        <v>7327</v>
      </c>
      <c r="Q69" s="52">
        <f t="shared" si="6"/>
        <v>8322</v>
      </c>
      <c r="R69" s="52">
        <f t="shared" ref="R69:V69" si="7">R41-R55</f>
        <v>7620</v>
      </c>
      <c r="S69" s="52">
        <f t="shared" si="7"/>
        <v>7308</v>
      </c>
      <c r="T69" s="52">
        <f t="shared" si="7"/>
        <v>10955</v>
      </c>
      <c r="U69" s="52">
        <f t="shared" si="7"/>
        <v>13201</v>
      </c>
      <c r="V69" s="52">
        <f t="shared" si="7"/>
        <v>11883</v>
      </c>
      <c r="W69" s="52">
        <f t="shared" ref="W69" si="8">W41-W55</f>
        <v>15075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1206</v>
      </c>
      <c r="E70" s="52">
        <f t="shared" si="9"/>
        <v>557</v>
      </c>
      <c r="F70" s="52">
        <f t="shared" si="9"/>
        <v>209</v>
      </c>
      <c r="G70" s="52">
        <f t="shared" si="9"/>
        <v>638</v>
      </c>
      <c r="H70" s="52">
        <f t="shared" si="9"/>
        <v>673</v>
      </c>
      <c r="I70" s="52">
        <f t="shared" si="9"/>
        <v>1382</v>
      </c>
      <c r="J70" s="52">
        <f t="shared" si="9"/>
        <v>1573</v>
      </c>
      <c r="K70" s="52">
        <f t="shared" si="9"/>
        <v>9327</v>
      </c>
      <c r="L70" s="52">
        <f t="shared" si="9"/>
        <v>9838</v>
      </c>
      <c r="M70" s="52">
        <f t="shared" si="9"/>
        <v>4979</v>
      </c>
      <c r="N70" s="52">
        <f t="shared" si="9"/>
        <v>8935</v>
      </c>
      <c r="O70" s="52">
        <f t="shared" si="9"/>
        <v>184</v>
      </c>
      <c r="P70" s="52">
        <f t="shared" si="9"/>
        <v>2841</v>
      </c>
      <c r="Q70" s="52">
        <f t="shared" si="9"/>
        <v>3863</v>
      </c>
      <c r="R70" s="52">
        <f t="shared" ref="R70:V70" si="10">R42-R56</f>
        <v>7313</v>
      </c>
      <c r="S70" s="52">
        <f t="shared" si="10"/>
        <v>7006</v>
      </c>
      <c r="T70" s="52">
        <f t="shared" si="10"/>
        <v>6926</v>
      </c>
      <c r="U70" s="52">
        <f t="shared" si="10"/>
        <v>2869</v>
      </c>
      <c r="V70" s="52">
        <f t="shared" si="10"/>
        <v>3118</v>
      </c>
      <c r="W70" s="52">
        <f t="shared" ref="W70" si="11">W42-W56</f>
        <v>122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4566</v>
      </c>
      <c r="D72" s="52">
        <v>3855</v>
      </c>
      <c r="E72" s="52">
        <v>5668</v>
      </c>
      <c r="F72" s="52">
        <v>6720</v>
      </c>
      <c r="G72" s="52">
        <v>7147</v>
      </c>
      <c r="H72" s="52">
        <v>8593</v>
      </c>
      <c r="I72" s="52">
        <v>8676</v>
      </c>
      <c r="J72" s="52">
        <v>9275</v>
      </c>
      <c r="K72" s="52">
        <v>9618</v>
      </c>
      <c r="L72" s="52">
        <v>6259</v>
      </c>
      <c r="M72" s="52">
        <v>9317</v>
      </c>
      <c r="N72" s="52">
        <v>11747</v>
      </c>
      <c r="O72" s="52">
        <v>9688</v>
      </c>
      <c r="P72" s="52">
        <v>7103</v>
      </c>
      <c r="Q72" s="52">
        <v>8967</v>
      </c>
      <c r="R72" s="52">
        <v>11745</v>
      </c>
      <c r="S72" s="52">
        <v>12889</v>
      </c>
      <c r="T72" s="52">
        <v>13532</v>
      </c>
      <c r="U72" s="52">
        <v>11949</v>
      </c>
      <c r="V72" s="52">
        <v>11028</v>
      </c>
      <c r="W72" s="52">
        <v>10938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1098</v>
      </c>
      <c r="D73" s="36">
        <v>2335</v>
      </c>
      <c r="E73" s="36">
        <v>2966</v>
      </c>
      <c r="F73" s="36">
        <v>2235</v>
      </c>
      <c r="G73" s="36">
        <v>1769</v>
      </c>
      <c r="H73" s="36">
        <v>1537</v>
      </c>
      <c r="I73" s="36">
        <v>564</v>
      </c>
      <c r="J73" s="36">
        <v>1024</v>
      </c>
      <c r="K73" s="36">
        <v>2993</v>
      </c>
      <c r="L73" s="36">
        <v>3874</v>
      </c>
      <c r="M73" s="36">
        <v>4140</v>
      </c>
      <c r="N73" s="36">
        <v>2138</v>
      </c>
      <c r="O73" s="36">
        <v>3748</v>
      </c>
      <c r="P73" s="36">
        <v>4062</v>
      </c>
      <c r="Q73" s="36">
        <v>3454</v>
      </c>
      <c r="R73" s="36">
        <v>3211</v>
      </c>
      <c r="S73" s="36">
        <v>1520</v>
      </c>
      <c r="T73" s="36">
        <v>4326</v>
      </c>
      <c r="U73" s="36">
        <v>4002</v>
      </c>
      <c r="V73" s="36">
        <v>3907</v>
      </c>
      <c r="W73" s="36">
        <v>3444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1716</v>
      </c>
      <c r="I79" s="138">
        <f>RES_hhdet_numvin!I145</f>
        <v>3294</v>
      </c>
      <c r="J79" s="138">
        <f>RES_hhdet_numvin!J145</f>
        <v>4787</v>
      </c>
      <c r="K79" s="138">
        <f>RES_hhdet_numvin!K145</f>
        <v>5823</v>
      </c>
      <c r="L79" s="138">
        <f>RES_hhdet_numvin!L145</f>
        <v>2755</v>
      </c>
      <c r="M79" s="138">
        <f>RES_hhdet_numvin!M145</f>
        <v>5374</v>
      </c>
      <c r="N79" s="138">
        <f>RES_hhdet_numvin!N145</f>
        <v>6451</v>
      </c>
      <c r="O79" s="138">
        <f>RES_hhdet_numvin!O145</f>
        <v>7520</v>
      </c>
      <c r="P79" s="138">
        <f>RES_hhdet_numvin!P145</f>
        <v>8529</v>
      </c>
      <c r="Q79" s="138">
        <f>RES_hhdet_numvin!Q145</f>
        <v>11758</v>
      </c>
      <c r="R79" s="138">
        <f>RES_hhdet_numvin!R145</f>
        <v>12200</v>
      </c>
      <c r="S79" s="138">
        <f>RES_hhdet_numvin!S145</f>
        <v>11665</v>
      </c>
      <c r="T79" s="138">
        <f>RES_hhdet_numvin!T145</f>
        <v>18803</v>
      </c>
      <c r="U79" s="138">
        <f>RES_hhdet_numvin!U145</f>
        <v>18311</v>
      </c>
      <c r="V79" s="138">
        <f>RES_hhdet_numvin!V145</f>
        <v>16703</v>
      </c>
      <c r="W79" s="138">
        <f>RES_hhdet_numvin!W145</f>
        <v>6828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2310</v>
      </c>
      <c r="Q81" s="138">
        <f>RES_hhdet_numvin!Q147</f>
        <v>7004</v>
      </c>
      <c r="R81" s="138">
        <f>RES_hhdet_numvin!R147</f>
        <v>8307</v>
      </c>
      <c r="S81" s="138">
        <f>RES_hhdet_numvin!S147</f>
        <v>10826</v>
      </c>
      <c r="T81" s="138">
        <f>RES_hhdet_numvin!T147</f>
        <v>10459</v>
      </c>
      <c r="U81" s="138">
        <f>RES_hhdet_numvin!U147</f>
        <v>13953</v>
      </c>
      <c r="V81" s="138">
        <f>RES_hhdet_numvin!V147</f>
        <v>18769</v>
      </c>
      <c r="W81" s="138">
        <f>RES_hhdet_numvin!W147</f>
        <v>26461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4017</v>
      </c>
      <c r="Q87" s="138">
        <f>RES_hhdet_numvin!Q153</f>
        <v>8062</v>
      </c>
      <c r="R87" s="138">
        <f>RES_hhdet_numvin!R153</f>
        <v>7840</v>
      </c>
      <c r="S87" s="138">
        <f>RES_hhdet_numvin!S153</f>
        <v>8414</v>
      </c>
      <c r="T87" s="138">
        <f>RES_hhdet_numvin!T153</f>
        <v>14622</v>
      </c>
      <c r="U87" s="138">
        <f>RES_hhdet_numvin!U153</f>
        <v>21409</v>
      </c>
      <c r="V87" s="138">
        <f>RES_hhdet_numvin!V153</f>
        <v>20604</v>
      </c>
      <c r="W87" s="138">
        <f>RES_hhdet_numvin!W153</f>
        <v>17917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1530</v>
      </c>
      <c r="Q88" s="138">
        <f>RES_hhdet_numvin!Q154</f>
        <v>3674</v>
      </c>
      <c r="R88" s="138">
        <f>RES_hhdet_numvin!R154</f>
        <v>7388</v>
      </c>
      <c r="S88" s="138">
        <f>RES_hhdet_numvin!S154</f>
        <v>7924</v>
      </c>
      <c r="T88" s="138">
        <f>RES_hhdet_numvin!T154</f>
        <v>9077</v>
      </c>
      <c r="U88" s="138">
        <f>RES_hhdet_numvin!U154</f>
        <v>4574</v>
      </c>
      <c r="V88" s="138">
        <f>RES_hhdet_numvin!V154</f>
        <v>5317</v>
      </c>
      <c r="W88" s="138">
        <f>RES_hhdet_numvin!W154</f>
        <v>148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3724</v>
      </c>
      <c r="Q92" s="138">
        <f>RES_hhdet_numvin!Q158</f>
        <v>8611</v>
      </c>
      <c r="R92" s="138">
        <f>RES_hhdet_numvin!R158</f>
        <v>12039</v>
      </c>
      <c r="S92" s="138">
        <f>RES_hhdet_numvin!S158</f>
        <v>14698</v>
      </c>
      <c r="T92" s="138">
        <f>RES_hhdet_numvin!T158</f>
        <v>18029</v>
      </c>
      <c r="U92" s="138">
        <f>RES_hhdet_numvin!U158</f>
        <v>19440</v>
      </c>
      <c r="V92" s="138">
        <f>RES_hhdet_numvin!V158</f>
        <v>19151</v>
      </c>
      <c r="W92" s="138">
        <f>RES_hhdet_numvin!W158</f>
        <v>13117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2133</v>
      </c>
      <c r="Q93" s="39">
        <f>RES_hhdet_numvin!Q159</f>
        <v>3322</v>
      </c>
      <c r="R93" s="39">
        <f>RES_hhdet_numvin!R159</f>
        <v>3302</v>
      </c>
      <c r="S93" s="39">
        <f>RES_hhdet_numvin!S159</f>
        <v>1743</v>
      </c>
      <c r="T93" s="39">
        <f>RES_hhdet_numvin!T159</f>
        <v>5777</v>
      </c>
      <c r="U93" s="39">
        <f>RES_hhdet_numvin!U159</f>
        <v>6511</v>
      </c>
      <c r="V93" s="39">
        <f>RES_hhdet_numvin!V159</f>
        <v>6787</v>
      </c>
      <c r="W93" s="39">
        <f>RES_hhdet_numvin!W159</f>
        <v>4133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12.489985281940811</v>
      </c>
      <c r="C97" s="117">
        <f t="shared" si="12"/>
        <v>12.484833610392879</v>
      </c>
      <c r="D97" s="117">
        <f t="shared" si="12"/>
        <v>12.650685243864011</v>
      </c>
      <c r="E97" s="117">
        <f t="shared" si="12"/>
        <v>16.403759172671865</v>
      </c>
      <c r="F97" s="117">
        <f t="shared" si="12"/>
        <v>16.545599425009893</v>
      </c>
      <c r="G97" s="117">
        <f t="shared" si="12"/>
        <v>18.124797860110963</v>
      </c>
      <c r="H97" s="117">
        <f t="shared" si="12"/>
        <v>20.985200878383694</v>
      </c>
      <c r="I97" s="117">
        <f t="shared" si="12"/>
        <v>22.725690401504114</v>
      </c>
      <c r="J97" s="117">
        <f t="shared" si="12"/>
        <v>24.45827432517671</v>
      </c>
      <c r="K97" s="117">
        <f t="shared" si="12"/>
        <v>22.989300460067312</v>
      </c>
      <c r="L97" s="117">
        <f t="shared" si="12"/>
        <v>24.688664081641111</v>
      </c>
      <c r="M97" s="117">
        <f t="shared" si="12"/>
        <v>24.89163361165015</v>
      </c>
      <c r="N97" s="117">
        <f t="shared" si="12"/>
        <v>27.458521702495133</v>
      </c>
      <c r="O97" s="117">
        <f t="shared" si="12"/>
        <v>27.388749160615767</v>
      </c>
      <c r="P97" s="117">
        <f t="shared" si="12"/>
        <v>27.581884199712611</v>
      </c>
      <c r="Q97" s="117">
        <f t="shared" si="12"/>
        <v>30.6871309422827</v>
      </c>
      <c r="R97" s="117">
        <f t="shared" ref="R97:V97" si="13">R98+R100+R102+R111</f>
        <v>31.054395334444681</v>
      </c>
      <c r="S97" s="117">
        <f t="shared" si="13"/>
        <v>33.618737616376762</v>
      </c>
      <c r="T97" s="117">
        <f t="shared" si="13"/>
        <v>37.614428772654158</v>
      </c>
      <c r="U97" s="117">
        <f t="shared" si="13"/>
        <v>40.767525667045298</v>
      </c>
      <c r="V97" s="117">
        <f t="shared" si="13"/>
        <v>42.016233118458366</v>
      </c>
      <c r="W97" s="117">
        <f t="shared" ref="W97" si="14">W98+W100+W102+W111</f>
        <v>43.066346639935531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0.39742237513958512</v>
      </c>
      <c r="C98" s="122">
        <f t="shared" si="15"/>
        <v>0.39538855274504531</v>
      </c>
      <c r="D98" s="122">
        <f t="shared" si="15"/>
        <v>0.58402223810890652</v>
      </c>
      <c r="E98" s="122">
        <f t="shared" si="15"/>
        <v>1.0040509949954082</v>
      </c>
      <c r="F98" s="122">
        <f t="shared" si="15"/>
        <v>1.0479670496046967</v>
      </c>
      <c r="G98" s="122">
        <f t="shared" si="15"/>
        <v>1.0405316323800058</v>
      </c>
      <c r="H98" s="122">
        <f t="shared" si="15"/>
        <v>1.2888575567389886</v>
      </c>
      <c r="I98" s="122">
        <f t="shared" si="15"/>
        <v>1.4627955950235496</v>
      </c>
      <c r="J98" s="122">
        <f t="shared" si="15"/>
        <v>1.4140971602875396</v>
      </c>
      <c r="K98" s="122">
        <f t="shared" si="15"/>
        <v>1.2713822488097244</v>
      </c>
      <c r="L98" s="122">
        <f t="shared" si="15"/>
        <v>1.8570792262140758</v>
      </c>
      <c r="M98" s="122">
        <f t="shared" si="15"/>
        <v>1.767791379559799</v>
      </c>
      <c r="N98" s="122">
        <f t="shared" si="15"/>
        <v>2.1263140540925267</v>
      </c>
      <c r="O98" s="122">
        <f t="shared" si="15"/>
        <v>2.0930124008452733</v>
      </c>
      <c r="P98" s="122">
        <f t="shared" si="15"/>
        <v>2.0500905339456508</v>
      </c>
      <c r="Q98" s="122">
        <f t="shared" si="15"/>
        <v>2.8017724311522345</v>
      </c>
      <c r="R98" s="122">
        <f t="shared" si="15"/>
        <v>2.3390078945944266</v>
      </c>
      <c r="S98" s="122">
        <f t="shared" si="15"/>
        <v>3.1438708257461698</v>
      </c>
      <c r="T98" s="122">
        <f t="shared" si="15"/>
        <v>3.1529264963293313</v>
      </c>
      <c r="U98" s="122">
        <f t="shared" si="15"/>
        <v>3.7433743597056548</v>
      </c>
      <c r="V98" s="122">
        <f t="shared" si="15"/>
        <v>3.9153805813681704</v>
      </c>
      <c r="W98" s="122">
        <f t="shared" si="15"/>
        <v>4.167379109142658</v>
      </c>
      <c r="DA98" s="130" t="s">
        <v>1705</v>
      </c>
    </row>
    <row r="99" spans="1:105" ht="12" customHeight="1" x14ac:dyDescent="0.25">
      <c r="A99" s="97" t="s">
        <v>53</v>
      </c>
      <c r="B99" s="98">
        <v>0.39742237513958512</v>
      </c>
      <c r="C99" s="98">
        <v>0.39538855274504531</v>
      </c>
      <c r="D99" s="98">
        <v>0.58402223810890652</v>
      </c>
      <c r="E99" s="98">
        <v>1.0040509949954082</v>
      </c>
      <c r="F99" s="98">
        <v>1.0479670496046967</v>
      </c>
      <c r="G99" s="98">
        <v>1.0405316323800058</v>
      </c>
      <c r="H99" s="98">
        <v>1.2888575567389886</v>
      </c>
      <c r="I99" s="98">
        <v>1.4627955950235496</v>
      </c>
      <c r="J99" s="98">
        <v>1.4140971602875396</v>
      </c>
      <c r="K99" s="98">
        <v>1.2713822488097244</v>
      </c>
      <c r="L99" s="98">
        <v>1.8570792262140758</v>
      </c>
      <c r="M99" s="98">
        <v>1.767791379559799</v>
      </c>
      <c r="N99" s="98">
        <v>2.1263140540925267</v>
      </c>
      <c r="O99" s="98">
        <v>2.0930124008452733</v>
      </c>
      <c r="P99" s="98">
        <v>2.0500905339456508</v>
      </c>
      <c r="Q99" s="98">
        <v>2.8017724311522345</v>
      </c>
      <c r="R99" s="98">
        <v>2.3390078945944266</v>
      </c>
      <c r="S99" s="98">
        <v>3.1438708257461698</v>
      </c>
      <c r="T99" s="98">
        <v>3.1529264963293313</v>
      </c>
      <c r="U99" s="98">
        <v>3.7433743597056548</v>
      </c>
      <c r="V99" s="98">
        <v>3.9153805813681704</v>
      </c>
      <c r="W99" s="98">
        <v>4.167379109142658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5.7048830748208683</v>
      </c>
      <c r="C100" s="122">
        <f t="shared" si="16"/>
        <v>5.9758197138931539</v>
      </c>
      <c r="D100" s="122">
        <f t="shared" si="16"/>
        <v>4.5151190611222809</v>
      </c>
      <c r="E100" s="122">
        <f t="shared" si="16"/>
        <v>6.7205669955103184</v>
      </c>
      <c r="F100" s="122">
        <f t="shared" si="16"/>
        <v>3.5919095028706689</v>
      </c>
      <c r="G100" s="122">
        <f t="shared" si="16"/>
        <v>3.5347916296613362</v>
      </c>
      <c r="H100" s="122">
        <f t="shared" si="16"/>
        <v>4.816345595390942</v>
      </c>
      <c r="I100" s="122">
        <f t="shared" si="16"/>
        <v>5.3418195570594991</v>
      </c>
      <c r="J100" s="122">
        <f t="shared" si="16"/>
        <v>4.9481476556461574</v>
      </c>
      <c r="K100" s="122">
        <f t="shared" si="16"/>
        <v>5.8046231315616312</v>
      </c>
      <c r="L100" s="122">
        <f t="shared" si="16"/>
        <v>5.0003862714207816</v>
      </c>
      <c r="M100" s="122">
        <f t="shared" si="16"/>
        <v>5.1881198611946324</v>
      </c>
      <c r="N100" s="122">
        <f t="shared" si="16"/>
        <v>9.0690841155417381</v>
      </c>
      <c r="O100" s="122">
        <f t="shared" si="16"/>
        <v>6.4375498816899261</v>
      </c>
      <c r="P100" s="122">
        <f t="shared" si="16"/>
        <v>6.6170062147090505</v>
      </c>
      <c r="Q100" s="122">
        <f t="shared" si="16"/>
        <v>6.5602953101706873</v>
      </c>
      <c r="R100" s="122">
        <f t="shared" si="16"/>
        <v>6.4579276810600241</v>
      </c>
      <c r="S100" s="122">
        <f t="shared" si="16"/>
        <v>8.9685884189031277</v>
      </c>
      <c r="T100" s="122">
        <f t="shared" si="16"/>
        <v>7.9643049261714953</v>
      </c>
      <c r="U100" s="122">
        <f t="shared" si="16"/>
        <v>9.2124140399873955</v>
      </c>
      <c r="V100" s="122">
        <f t="shared" si="16"/>
        <v>10.401942719817143</v>
      </c>
      <c r="W100" s="122">
        <f t="shared" si="16"/>
        <v>15.566094244338858</v>
      </c>
      <c r="DA100" s="130" t="s">
        <v>1707</v>
      </c>
    </row>
    <row r="101" spans="1:105" ht="12" customHeight="1" x14ac:dyDescent="0.25">
      <c r="A101" s="97" t="s">
        <v>53</v>
      </c>
      <c r="B101" s="98">
        <v>5.7048830748208683</v>
      </c>
      <c r="C101" s="98">
        <v>5.9758197138931539</v>
      </c>
      <c r="D101" s="98">
        <v>4.5151190611222809</v>
      </c>
      <c r="E101" s="98">
        <v>6.7205669955103184</v>
      </c>
      <c r="F101" s="98">
        <v>3.5919095028706689</v>
      </c>
      <c r="G101" s="98">
        <v>3.5347916296613362</v>
      </c>
      <c r="H101" s="98">
        <v>4.816345595390942</v>
      </c>
      <c r="I101" s="98">
        <v>5.3418195570594991</v>
      </c>
      <c r="J101" s="98">
        <v>4.9481476556461574</v>
      </c>
      <c r="K101" s="98">
        <v>5.8046231315616312</v>
      </c>
      <c r="L101" s="98">
        <v>5.0003862714207816</v>
      </c>
      <c r="M101" s="98">
        <v>5.1881198611946324</v>
      </c>
      <c r="N101" s="98">
        <v>9.0690841155417381</v>
      </c>
      <c r="O101" s="98">
        <v>6.4375498816899261</v>
      </c>
      <c r="P101" s="98">
        <v>6.6170062147090505</v>
      </c>
      <c r="Q101" s="98">
        <v>6.5602953101706873</v>
      </c>
      <c r="R101" s="98">
        <v>6.4579276810600241</v>
      </c>
      <c r="S101" s="98">
        <v>8.9685884189031277</v>
      </c>
      <c r="T101" s="98">
        <v>7.9643049261714953</v>
      </c>
      <c r="U101" s="98">
        <v>9.2124140399873955</v>
      </c>
      <c r="V101" s="98">
        <v>10.401942719817143</v>
      </c>
      <c r="W101" s="98">
        <v>15.566094244338858</v>
      </c>
      <c r="DA101" s="63" t="s">
        <v>1708</v>
      </c>
    </row>
    <row r="102" spans="1:105" ht="12" customHeight="1" x14ac:dyDescent="0.25">
      <c r="A102" s="121" t="s">
        <v>55</v>
      </c>
      <c r="B102" s="122">
        <v>3.5962916635854292</v>
      </c>
      <c r="C102" s="122">
        <v>3.2966049878738946</v>
      </c>
      <c r="D102" s="122">
        <v>4.4082882020449299</v>
      </c>
      <c r="E102" s="122">
        <v>5.1358744577581472</v>
      </c>
      <c r="F102" s="122">
        <v>7.2325418495293929</v>
      </c>
      <c r="G102" s="122">
        <v>8.3902423969150064</v>
      </c>
      <c r="H102" s="122">
        <v>9.6926171424906418</v>
      </c>
      <c r="I102" s="122">
        <v>10.528686264703108</v>
      </c>
      <c r="J102" s="122">
        <v>11.409176079227224</v>
      </c>
      <c r="K102" s="122">
        <v>8.2542362797183966</v>
      </c>
      <c r="L102" s="122">
        <v>10.128768616365587</v>
      </c>
      <c r="M102" s="122">
        <v>10.436772645514349</v>
      </c>
      <c r="N102" s="122">
        <v>9.0838687196061176</v>
      </c>
      <c r="O102" s="122">
        <v>10.439719642577842</v>
      </c>
      <c r="P102" s="122">
        <v>10.706466264291571</v>
      </c>
      <c r="Q102" s="122">
        <v>11.97512971747032</v>
      </c>
      <c r="R102" s="122">
        <v>12.076589816996272</v>
      </c>
      <c r="S102" s="122">
        <v>13.11709027090401</v>
      </c>
      <c r="T102" s="122">
        <v>17.137126200328353</v>
      </c>
      <c r="U102" s="122">
        <v>18.444863649003349</v>
      </c>
      <c r="V102" s="122">
        <v>18.265383479915844</v>
      </c>
      <c r="W102" s="122">
        <v>14.658228709307908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3.5962916635854292</v>
      </c>
      <c r="C107" s="101">
        <v>3.2966049878738946</v>
      </c>
      <c r="D107" s="101">
        <v>4.2858593924283896</v>
      </c>
      <c r="E107" s="101">
        <v>4.9590564706227216</v>
      </c>
      <c r="F107" s="101">
        <v>6.9953449783076245</v>
      </c>
      <c r="G107" s="101">
        <v>8.0705804492407349</v>
      </c>
      <c r="H107" s="101">
        <v>9.2892267336157843</v>
      </c>
      <c r="I107" s="101">
        <v>9.9754003151986144</v>
      </c>
      <c r="J107" s="101">
        <v>10.702822252664939</v>
      </c>
      <c r="K107" s="101">
        <v>6.8029098903223071</v>
      </c>
      <c r="L107" s="101">
        <v>7.7657262780561984</v>
      </c>
      <c r="M107" s="101">
        <v>7.5326072683667888</v>
      </c>
      <c r="N107" s="101">
        <v>5.8676121652103079</v>
      </c>
      <c r="O107" s="101">
        <v>7.3408377627143642</v>
      </c>
      <c r="P107" s="101">
        <v>7.5264699634049821</v>
      </c>
      <c r="Q107" s="101">
        <v>8.4752469882849883</v>
      </c>
      <c r="R107" s="101">
        <v>8.4793602762207598</v>
      </c>
      <c r="S107" s="101">
        <v>9.2649265287482105</v>
      </c>
      <c r="T107" s="101">
        <v>12.043532511146978</v>
      </c>
      <c r="U107" s="101">
        <v>13.547840351904076</v>
      </c>
      <c r="V107" s="101">
        <v>13.89360726036189</v>
      </c>
      <c r="W107" s="101">
        <v>11.488899042210956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0.12242880961654004</v>
      </c>
      <c r="E108" s="104">
        <v>0.17681798713542518</v>
      </c>
      <c r="F108" s="104">
        <v>0.23719687122176855</v>
      </c>
      <c r="G108" s="104">
        <v>0.31966194767427214</v>
      </c>
      <c r="H108" s="104">
        <v>0.40339040887485822</v>
      </c>
      <c r="I108" s="104">
        <v>0.55328594950449406</v>
      </c>
      <c r="J108" s="104">
        <v>0.70635382656228518</v>
      </c>
      <c r="K108" s="104">
        <v>1.4513263893960895</v>
      </c>
      <c r="L108" s="104">
        <v>2.363042338309389</v>
      </c>
      <c r="M108" s="104">
        <v>2.9041653771475593</v>
      </c>
      <c r="N108" s="104">
        <v>3.2162565543958093</v>
      </c>
      <c r="O108" s="104">
        <v>3.0988818798634772</v>
      </c>
      <c r="P108" s="104">
        <v>3.1799963008865895</v>
      </c>
      <c r="Q108" s="104">
        <v>3.4998827291853321</v>
      </c>
      <c r="R108" s="104">
        <v>3.5972295407755115</v>
      </c>
      <c r="S108" s="104">
        <v>3.8521637421557995</v>
      </c>
      <c r="T108" s="104">
        <v>5.0935936891813762</v>
      </c>
      <c r="U108" s="104">
        <v>4.8970232970992713</v>
      </c>
      <c r="V108" s="104">
        <v>4.3717762195539551</v>
      </c>
      <c r="W108" s="104">
        <v>3.1693296670969509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3.4709237131134142E-2</v>
      </c>
      <c r="E109" s="98">
        <v>5.0048517175231837E-2</v>
      </c>
      <c r="F109" s="98">
        <v>6.7022480561921921E-2</v>
      </c>
      <c r="G109" s="98">
        <v>9.0382417476956869E-2</v>
      </c>
      <c r="H109" s="98">
        <v>0.11371823236605158</v>
      </c>
      <c r="I109" s="98">
        <v>0.15508231921934418</v>
      </c>
      <c r="J109" s="98">
        <v>0.19783338811945786</v>
      </c>
      <c r="K109" s="98">
        <v>0.86924764267075583</v>
      </c>
      <c r="L109" s="98">
        <v>0.41341018993978473</v>
      </c>
      <c r="M109" s="98">
        <v>0.80733913223510245</v>
      </c>
      <c r="N109" s="98">
        <v>0.89106871210802263</v>
      </c>
      <c r="O109" s="98">
        <v>0.65262605313056798</v>
      </c>
      <c r="P109" s="98">
        <v>0.52260471552105958</v>
      </c>
      <c r="Q109" s="98">
        <v>0.66485602792640985</v>
      </c>
      <c r="R109" s="98">
        <v>0.5697487709289627</v>
      </c>
      <c r="S109" s="98">
        <v>0.76563810796036147</v>
      </c>
      <c r="T109" s="98">
        <v>1.7816943134697869</v>
      </c>
      <c r="U109" s="98">
        <v>1.5207819664470323</v>
      </c>
      <c r="V109" s="98">
        <v>0.93392807489726992</v>
      </c>
      <c r="W109" s="98">
        <v>0.77397869193977931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8.7719572485405892E-2</v>
      </c>
      <c r="E110" s="98">
        <v>0.12676946996019334</v>
      </c>
      <c r="F110" s="98">
        <v>0.17017439065984663</v>
      </c>
      <c r="G110" s="98">
        <v>0.22927953019731526</v>
      </c>
      <c r="H110" s="98">
        <v>0.28967217650880661</v>
      </c>
      <c r="I110" s="98">
        <v>0.39820363028514988</v>
      </c>
      <c r="J110" s="98">
        <v>0.50852043844282735</v>
      </c>
      <c r="K110" s="98">
        <v>0.58207874672533355</v>
      </c>
      <c r="L110" s="98">
        <v>1.9496321483696042</v>
      </c>
      <c r="M110" s="98">
        <v>2.0968262449124566</v>
      </c>
      <c r="N110" s="98">
        <v>2.3251878422877867</v>
      </c>
      <c r="O110" s="98">
        <v>2.4462558267329091</v>
      </c>
      <c r="P110" s="98">
        <v>2.6573915853655299</v>
      </c>
      <c r="Q110" s="98">
        <v>2.8350267012589221</v>
      </c>
      <c r="R110" s="98">
        <v>3.0274807698465489</v>
      </c>
      <c r="S110" s="98">
        <v>3.0865256341954379</v>
      </c>
      <c r="T110" s="98">
        <v>3.3118993757115893</v>
      </c>
      <c r="U110" s="98">
        <v>3.3762413306522387</v>
      </c>
      <c r="V110" s="98">
        <v>3.4378481446566855</v>
      </c>
      <c r="W110" s="98">
        <v>2.3953509751571715</v>
      </c>
      <c r="DA110" s="63" t="s">
        <v>1717</v>
      </c>
    </row>
    <row r="111" spans="1:105" ht="12" customHeight="1" x14ac:dyDescent="0.25">
      <c r="A111" s="121" t="s">
        <v>54</v>
      </c>
      <c r="B111" s="122">
        <v>2.7913881683949273</v>
      </c>
      <c r="C111" s="122">
        <v>2.8170203558807847</v>
      </c>
      <c r="D111" s="122">
        <v>3.1432557425878933</v>
      </c>
      <c r="E111" s="122">
        <v>3.5432667244079923</v>
      </c>
      <c r="F111" s="122">
        <v>4.6731810230051343</v>
      </c>
      <c r="G111" s="122">
        <v>5.1592322011546141</v>
      </c>
      <c r="H111" s="122">
        <v>5.1873805837631206</v>
      </c>
      <c r="I111" s="122">
        <v>5.3923889847179582</v>
      </c>
      <c r="J111" s="122">
        <v>6.6868534300157858</v>
      </c>
      <c r="K111" s="122">
        <v>7.6590587999775614</v>
      </c>
      <c r="L111" s="122">
        <v>7.7024299676406658</v>
      </c>
      <c r="M111" s="122">
        <v>7.4989497253813697</v>
      </c>
      <c r="N111" s="122">
        <v>7.1792548132547518</v>
      </c>
      <c r="O111" s="122">
        <v>8.4184672355027228</v>
      </c>
      <c r="P111" s="122">
        <v>8.2083211867663408</v>
      </c>
      <c r="Q111" s="122">
        <v>9.3499334834894565</v>
      </c>
      <c r="R111" s="122">
        <v>10.180869941793958</v>
      </c>
      <c r="S111" s="122">
        <v>8.3891881008234499</v>
      </c>
      <c r="T111" s="122">
        <v>9.3600711498249805</v>
      </c>
      <c r="U111" s="122">
        <v>9.3668736183488992</v>
      </c>
      <c r="V111" s="122">
        <v>9.4335263373572058</v>
      </c>
      <c r="W111" s="122">
        <v>8.6746445771461111</v>
      </c>
      <c r="DA111" s="130" t="s">
        <v>1718</v>
      </c>
    </row>
    <row r="112" spans="1:105" ht="12" customHeight="1" x14ac:dyDescent="0.25">
      <c r="A112" s="97" t="s">
        <v>50</v>
      </c>
      <c r="B112" s="98">
        <v>2.311574919382493</v>
      </c>
      <c r="C112" s="98">
        <v>2.4795323039830444</v>
      </c>
      <c r="D112" s="98">
        <v>2.5252903310771213</v>
      </c>
      <c r="E112" s="98">
        <v>2.6530245645280148</v>
      </c>
      <c r="F112" s="98">
        <v>3.63519465979217</v>
      </c>
      <c r="G112" s="98">
        <v>4.0390266242957438</v>
      </c>
      <c r="H112" s="98">
        <v>4.071879055000851</v>
      </c>
      <c r="I112" s="98">
        <v>4.4239463588088466</v>
      </c>
      <c r="J112" s="98">
        <v>5.7958655402378803</v>
      </c>
      <c r="K112" s="98">
        <v>6.7606832044950123</v>
      </c>
      <c r="L112" s="98">
        <v>6.2960064582874686</v>
      </c>
      <c r="M112" s="98">
        <v>5.9769098942866847</v>
      </c>
      <c r="N112" s="98">
        <v>6.2535546100166286</v>
      </c>
      <c r="O112" s="98">
        <v>6.8807802371246982</v>
      </c>
      <c r="P112" s="98">
        <v>6.4778651051995917</v>
      </c>
      <c r="Q112" s="98">
        <v>7.1646778381835263</v>
      </c>
      <c r="R112" s="98">
        <v>7.2420585536135471</v>
      </c>
      <c r="S112" s="98">
        <v>7.2614916614823493</v>
      </c>
      <c r="T112" s="98">
        <v>7.6862490583513674</v>
      </c>
      <c r="U112" s="98">
        <v>7.5131582040661851</v>
      </c>
      <c r="V112" s="98">
        <v>7.5651743668145652</v>
      </c>
      <c r="W112" s="98">
        <v>7.136768440344218</v>
      </c>
      <c r="DA112" s="63" t="s">
        <v>1719</v>
      </c>
    </row>
    <row r="113" spans="1:105" ht="12" customHeight="1" x14ac:dyDescent="0.25">
      <c r="A113" s="109" t="s">
        <v>120</v>
      </c>
      <c r="B113" s="33">
        <v>0.47981324901243438</v>
      </c>
      <c r="C113" s="33">
        <v>0.33748805189774023</v>
      </c>
      <c r="D113" s="33">
        <v>0.61796541151077222</v>
      </c>
      <c r="E113" s="33">
        <v>0.89024215987997746</v>
      </c>
      <c r="F113" s="33">
        <v>1.037986363212964</v>
      </c>
      <c r="G113" s="33">
        <v>1.1202055768588701</v>
      </c>
      <c r="H113" s="33">
        <v>1.1155015287622692</v>
      </c>
      <c r="I113" s="33">
        <v>0.96844262590911179</v>
      </c>
      <c r="J113" s="33">
        <v>0.89098788977790511</v>
      </c>
      <c r="K113" s="33">
        <v>0.89837559548254964</v>
      </c>
      <c r="L113" s="33">
        <v>1.4064235093531974</v>
      </c>
      <c r="M113" s="33">
        <v>1.5220398310946852</v>
      </c>
      <c r="N113" s="33">
        <v>0.92570020323812308</v>
      </c>
      <c r="O113" s="33">
        <v>1.5376869983780241</v>
      </c>
      <c r="P113" s="33">
        <v>1.7304560815667485</v>
      </c>
      <c r="Q113" s="33">
        <v>2.1852556453059306</v>
      </c>
      <c r="R113" s="33">
        <v>2.9388113881804117</v>
      </c>
      <c r="S113" s="33">
        <v>1.1276964393411015</v>
      </c>
      <c r="T113" s="33">
        <v>1.673822091473613</v>
      </c>
      <c r="U113" s="33">
        <v>1.8537154142827144</v>
      </c>
      <c r="V113" s="33">
        <v>1.8683519705426401</v>
      </c>
      <c r="W113" s="33">
        <v>1.5378761368018923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14.698244683438302</v>
      </c>
      <c r="C115" s="117">
        <f t="shared" si="17"/>
        <v>15.587300810523381</v>
      </c>
      <c r="D115" s="117">
        <f t="shared" si="17"/>
        <v>14.319237738416316</v>
      </c>
      <c r="E115" s="117">
        <f t="shared" si="17"/>
        <v>21.038615097143431</v>
      </c>
      <c r="F115" s="117">
        <f t="shared" si="17"/>
        <v>16.893097627705721</v>
      </c>
      <c r="G115" s="117">
        <f t="shared" si="17"/>
        <v>18.452482546693396</v>
      </c>
      <c r="H115" s="117">
        <f t="shared" si="17"/>
        <v>24.039532276109302</v>
      </c>
      <c r="I115" s="117">
        <f t="shared" si="17"/>
        <v>27.206836913124825</v>
      </c>
      <c r="J115" s="117">
        <f t="shared" si="17"/>
        <v>27.732654734346816</v>
      </c>
      <c r="K115" s="117">
        <f t="shared" si="17"/>
        <v>29.591538265878317</v>
      </c>
      <c r="L115" s="117">
        <f t="shared" si="17"/>
        <v>30.613876542609852</v>
      </c>
      <c r="M115" s="117">
        <f t="shared" si="17"/>
        <v>31.731004930669002</v>
      </c>
      <c r="N115" s="117">
        <f t="shared" si="17"/>
        <v>45.324425135262317</v>
      </c>
      <c r="O115" s="117">
        <f t="shared" si="17"/>
        <v>39.288298412245538</v>
      </c>
      <c r="P115" s="117">
        <f t="shared" si="17"/>
        <v>40.998280072499895</v>
      </c>
      <c r="Q115" s="117">
        <f t="shared" si="17"/>
        <v>45.674321015168289</v>
      </c>
      <c r="R115" s="117">
        <f t="shared" ref="R115:V115" si="18">R116+R118+R120+R129</f>
        <v>46.232992324092749</v>
      </c>
      <c r="S115" s="117">
        <f t="shared" si="18"/>
        <v>59.331312757684223</v>
      </c>
      <c r="T115" s="117">
        <f t="shared" si="18"/>
        <v>60.314938785989504</v>
      </c>
      <c r="U115" s="117">
        <f t="shared" si="18"/>
        <v>70.102965101493268</v>
      </c>
      <c r="V115" s="117">
        <f t="shared" si="18"/>
        <v>77.575587599451168</v>
      </c>
      <c r="W115" s="117">
        <f t="shared" ref="W115" si="19">W116+W118+W120+W129</f>
        <v>99.780053687127634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0.52320586518091294</v>
      </c>
      <c r="C116" s="122">
        <f t="shared" si="20"/>
        <v>0.53685216796835289</v>
      </c>
      <c r="D116" s="122">
        <f t="shared" si="20"/>
        <v>0.82458330530453117</v>
      </c>
      <c r="E116" s="122">
        <f t="shared" si="20"/>
        <v>1.5026237944819092</v>
      </c>
      <c r="F116" s="122">
        <f t="shared" si="20"/>
        <v>1.6549047589386807</v>
      </c>
      <c r="G116" s="122">
        <f t="shared" si="20"/>
        <v>1.7239203932266272</v>
      </c>
      <c r="H116" s="122">
        <f t="shared" si="20"/>
        <v>2.2411907963616966</v>
      </c>
      <c r="I116" s="122">
        <f t="shared" si="20"/>
        <v>2.6664923161561513</v>
      </c>
      <c r="J116" s="122">
        <f t="shared" si="20"/>
        <v>2.7007839165149821</v>
      </c>
      <c r="K116" s="122">
        <f t="shared" si="20"/>
        <v>2.5394328455072337</v>
      </c>
      <c r="L116" s="122">
        <f t="shared" si="20"/>
        <v>3.8144062824583891</v>
      </c>
      <c r="M116" s="122">
        <f t="shared" si="20"/>
        <v>3.77949653786811</v>
      </c>
      <c r="N116" s="122">
        <f t="shared" si="20"/>
        <v>4.7567235108659354</v>
      </c>
      <c r="O116" s="122">
        <f t="shared" si="20"/>
        <v>4.9104615374225435</v>
      </c>
      <c r="P116" s="122">
        <f t="shared" si="20"/>
        <v>4.9935789332251934</v>
      </c>
      <c r="Q116" s="122">
        <f t="shared" si="20"/>
        <v>7.1637620784555569</v>
      </c>
      <c r="R116" s="122">
        <f t="shared" si="20"/>
        <v>6.291249154250603</v>
      </c>
      <c r="S116" s="122">
        <f t="shared" si="20"/>
        <v>8.9068974809482366</v>
      </c>
      <c r="T116" s="122">
        <f t="shared" si="20"/>
        <v>9.494027098220986</v>
      </c>
      <c r="U116" s="122">
        <f t="shared" si="20"/>
        <v>11.879487859275734</v>
      </c>
      <c r="V116" s="122">
        <f t="shared" si="20"/>
        <v>12.961382301058622</v>
      </c>
      <c r="W116" s="122">
        <f t="shared" si="20"/>
        <v>14.203148670621578</v>
      </c>
      <c r="DA116" s="130" t="s">
        <v>1873</v>
      </c>
    </row>
    <row r="117" spans="1:105" ht="12" customHeight="1" x14ac:dyDescent="0.25">
      <c r="A117" s="97" t="s">
        <v>53</v>
      </c>
      <c r="B117" s="98">
        <v>0.52320586518091294</v>
      </c>
      <c r="C117" s="98">
        <v>0.53685216796835289</v>
      </c>
      <c r="D117" s="98">
        <v>0.82458330530453117</v>
      </c>
      <c r="E117" s="98">
        <v>1.5026237944819092</v>
      </c>
      <c r="F117" s="98">
        <v>1.6549047589386807</v>
      </c>
      <c r="G117" s="98">
        <v>1.7239203932266272</v>
      </c>
      <c r="H117" s="98">
        <v>2.2411907963616966</v>
      </c>
      <c r="I117" s="98">
        <v>2.6664923161561513</v>
      </c>
      <c r="J117" s="98">
        <v>2.7007839165149821</v>
      </c>
      <c r="K117" s="98">
        <v>2.5394328455072337</v>
      </c>
      <c r="L117" s="98">
        <v>3.8144062824583891</v>
      </c>
      <c r="M117" s="98">
        <v>3.77949653786811</v>
      </c>
      <c r="N117" s="98">
        <v>4.7567235108659354</v>
      </c>
      <c r="O117" s="98">
        <v>4.9104615374225435</v>
      </c>
      <c r="P117" s="98">
        <v>4.9935789332251934</v>
      </c>
      <c r="Q117" s="98">
        <v>7.1637620784555569</v>
      </c>
      <c r="R117" s="98">
        <v>6.291249154250603</v>
      </c>
      <c r="S117" s="98">
        <v>8.9068974809482366</v>
      </c>
      <c r="T117" s="98">
        <v>9.494027098220986</v>
      </c>
      <c r="U117" s="98">
        <v>11.879487859275734</v>
      </c>
      <c r="V117" s="98">
        <v>12.961382301058622</v>
      </c>
      <c r="W117" s="98">
        <v>14.203148670621578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10.635243688699784</v>
      </c>
      <c r="C118" s="122">
        <f t="shared" si="21"/>
        <v>11.652298067234335</v>
      </c>
      <c r="D118" s="122">
        <f t="shared" si="21"/>
        <v>9.2223371782754793</v>
      </c>
      <c r="E118" s="122">
        <f t="shared" si="21"/>
        <v>14.557246643812118</v>
      </c>
      <c r="F118" s="122">
        <f t="shared" si="21"/>
        <v>8.4151601960802136</v>
      </c>
      <c r="G118" s="122">
        <f t="shared" si="21"/>
        <v>8.9311969195446483</v>
      </c>
      <c r="H118" s="122">
        <f t="shared" si="21"/>
        <v>13.224950406793887</v>
      </c>
      <c r="I118" s="122">
        <f t="shared" si="21"/>
        <v>15.347756471175583</v>
      </c>
      <c r="J118" s="122">
        <f t="shared" si="21"/>
        <v>14.543047600571642</v>
      </c>
      <c r="K118" s="122">
        <f t="shared" si="21"/>
        <v>17.64007528173925</v>
      </c>
      <c r="L118" s="122">
        <f t="shared" si="21"/>
        <v>15.623785364712614</v>
      </c>
      <c r="M118" s="122">
        <f t="shared" si="21"/>
        <v>16.604963639416333</v>
      </c>
      <c r="N118" s="122">
        <f t="shared" si="21"/>
        <v>30.116390843994335</v>
      </c>
      <c r="O118" s="122">
        <f t="shared" si="21"/>
        <v>22.200381827836434</v>
      </c>
      <c r="P118" s="122">
        <f t="shared" si="21"/>
        <v>23.588684999549773</v>
      </c>
      <c r="Q118" s="122">
        <f t="shared" si="21"/>
        <v>24.41598524532397</v>
      </c>
      <c r="R118" s="122">
        <f t="shared" si="21"/>
        <v>24.962591478520853</v>
      </c>
      <c r="S118" s="122">
        <f t="shared" si="21"/>
        <v>36.105601347065225</v>
      </c>
      <c r="T118" s="122">
        <f t="shared" si="21"/>
        <v>33.107057708635544</v>
      </c>
      <c r="U118" s="122">
        <f t="shared" si="21"/>
        <v>39.37102521200552</v>
      </c>
      <c r="V118" s="122">
        <f t="shared" si="21"/>
        <v>45.569228349526476</v>
      </c>
      <c r="W118" s="122">
        <f t="shared" si="21"/>
        <v>69.569010697584616</v>
      </c>
      <c r="DA118" s="130" t="s">
        <v>1875</v>
      </c>
    </row>
    <row r="119" spans="1:105" ht="12" customHeight="1" x14ac:dyDescent="0.25">
      <c r="A119" s="97" t="s">
        <v>53</v>
      </c>
      <c r="B119" s="98">
        <v>10.635243688699784</v>
      </c>
      <c r="C119" s="98">
        <v>11.652298067234335</v>
      </c>
      <c r="D119" s="98">
        <v>9.2223371782754793</v>
      </c>
      <c r="E119" s="98">
        <v>14.557246643812118</v>
      </c>
      <c r="F119" s="98">
        <v>8.4151601960802136</v>
      </c>
      <c r="G119" s="98">
        <v>8.9311969195446483</v>
      </c>
      <c r="H119" s="98">
        <v>13.224950406793887</v>
      </c>
      <c r="I119" s="98">
        <v>15.347756471175583</v>
      </c>
      <c r="J119" s="98">
        <v>14.543047600571642</v>
      </c>
      <c r="K119" s="98">
        <v>17.64007528173925</v>
      </c>
      <c r="L119" s="98">
        <v>15.623785364712614</v>
      </c>
      <c r="M119" s="98">
        <v>16.604963639416333</v>
      </c>
      <c r="N119" s="98">
        <v>30.116390843994335</v>
      </c>
      <c r="O119" s="98">
        <v>22.200381827836434</v>
      </c>
      <c r="P119" s="98">
        <v>23.588684999549773</v>
      </c>
      <c r="Q119" s="98">
        <v>24.41598524532397</v>
      </c>
      <c r="R119" s="98">
        <v>24.962591478520853</v>
      </c>
      <c r="S119" s="98">
        <v>36.105601347065225</v>
      </c>
      <c r="T119" s="98">
        <v>33.107057708635544</v>
      </c>
      <c r="U119" s="98">
        <v>39.37102521200552</v>
      </c>
      <c r="V119" s="98">
        <v>45.569228349526476</v>
      </c>
      <c r="W119" s="98">
        <v>69.569010697584616</v>
      </c>
      <c r="DA119" s="63" t="s">
        <v>1876</v>
      </c>
    </row>
    <row r="120" spans="1:105" ht="12" customHeight="1" x14ac:dyDescent="0.25">
      <c r="A120" s="121" t="s">
        <v>55</v>
      </c>
      <c r="B120" s="122">
        <v>1.8452556712935935</v>
      </c>
      <c r="C120" s="122">
        <v>1.7058892987664607</v>
      </c>
      <c r="D120" s="122">
        <v>2.3399651033859299</v>
      </c>
      <c r="E120" s="122">
        <v>2.7618766779202994</v>
      </c>
      <c r="F120" s="122">
        <v>3.9137532304495437</v>
      </c>
      <c r="G120" s="122">
        <v>4.5826038799898408</v>
      </c>
      <c r="H120" s="122">
        <v>5.3361505297304781</v>
      </c>
      <c r="I120" s="122">
        <v>5.8548759650427176</v>
      </c>
      <c r="J120" s="122">
        <v>6.3971236704349694</v>
      </c>
      <c r="K120" s="122">
        <v>4.7397625958670488</v>
      </c>
      <c r="L120" s="122">
        <v>6.3867461047184406</v>
      </c>
      <c r="M120" s="122">
        <v>6.6509708252894759</v>
      </c>
      <c r="N120" s="122">
        <v>6.0421893424757283</v>
      </c>
      <c r="O120" s="122">
        <v>6.9217596311074248</v>
      </c>
      <c r="P120" s="122">
        <v>7.2419572259338061</v>
      </c>
      <c r="Q120" s="122">
        <v>8.1514124860958432</v>
      </c>
      <c r="R120" s="122">
        <v>8.3870507875533153</v>
      </c>
      <c r="S120" s="122">
        <v>9.1179089722190891</v>
      </c>
      <c r="T120" s="122">
        <v>11.800029832746056</v>
      </c>
      <c r="U120" s="122">
        <v>12.858556755384324</v>
      </c>
      <c r="V120" s="122">
        <v>12.965994649640905</v>
      </c>
      <c r="W120" s="122">
        <v>10.425986754691653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1.8452556712935935</v>
      </c>
      <c r="C125" s="101">
        <v>1.7058892987664607</v>
      </c>
      <c r="D125" s="101">
        <v>2.2337172237194935</v>
      </c>
      <c r="E125" s="101">
        <v>2.6083616466250117</v>
      </c>
      <c r="F125" s="101">
        <v>3.7077403483522438</v>
      </c>
      <c r="G125" s="101">
        <v>4.3048884216005181</v>
      </c>
      <c r="H125" s="101">
        <v>4.9853956010282898</v>
      </c>
      <c r="I125" s="101">
        <v>5.3730295913336272</v>
      </c>
      <c r="J125" s="101">
        <v>5.7814750660766743</v>
      </c>
      <c r="K125" s="101">
        <v>3.6828351708104572</v>
      </c>
      <c r="L125" s="101">
        <v>4.2102626545748114</v>
      </c>
      <c r="M125" s="101">
        <v>4.1097759057707766</v>
      </c>
      <c r="N125" s="101">
        <v>3.2229367480905111</v>
      </c>
      <c r="O125" s="101">
        <v>4.113249574531789</v>
      </c>
      <c r="P125" s="101">
        <v>4.2918569148451509</v>
      </c>
      <c r="Q125" s="101">
        <v>4.9379376732536455</v>
      </c>
      <c r="R125" s="101">
        <v>5.0267263477991673</v>
      </c>
      <c r="S125" s="101">
        <v>5.570658548708276</v>
      </c>
      <c r="T125" s="101">
        <v>7.3852777656019359</v>
      </c>
      <c r="U125" s="101">
        <v>8.5245489336476368</v>
      </c>
      <c r="V125" s="101">
        <v>8.9293344910255712</v>
      </c>
      <c r="W125" s="101">
        <v>7.5323797282028533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0.10624787966643644</v>
      </c>
      <c r="E126" s="104">
        <v>0.15351503129528782</v>
      </c>
      <c r="F126" s="104">
        <v>0.20601288209729995</v>
      </c>
      <c r="G126" s="104">
        <v>0.27771545838932282</v>
      </c>
      <c r="H126" s="104">
        <v>0.35075492870218811</v>
      </c>
      <c r="I126" s="104">
        <v>0.48184637370908995</v>
      </c>
      <c r="J126" s="104">
        <v>0.61564860435829505</v>
      </c>
      <c r="K126" s="104">
        <v>1.0569274250565912</v>
      </c>
      <c r="L126" s="104">
        <v>2.1764834501436292</v>
      </c>
      <c r="M126" s="104">
        <v>2.5411949195186994</v>
      </c>
      <c r="N126" s="104">
        <v>2.8192525943852171</v>
      </c>
      <c r="O126" s="104">
        <v>2.8085100565756358</v>
      </c>
      <c r="P126" s="104">
        <v>2.9501003110886552</v>
      </c>
      <c r="Q126" s="104">
        <v>3.2134748128421986</v>
      </c>
      <c r="R126" s="104">
        <v>3.3603244397541476</v>
      </c>
      <c r="S126" s="104">
        <v>3.5472504235108135</v>
      </c>
      <c r="T126" s="104">
        <v>4.4147520671441187</v>
      </c>
      <c r="U126" s="104">
        <v>4.3340078217366864</v>
      </c>
      <c r="V126" s="104">
        <v>4.0366601586153346</v>
      </c>
      <c r="W126" s="104">
        <v>2.893607026488799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1.8528307181030546E-2</v>
      </c>
      <c r="E127" s="98">
        <v>2.6745561335094495E-2</v>
      </c>
      <c r="F127" s="98">
        <v>3.583849143745331E-2</v>
      </c>
      <c r="G127" s="98">
        <v>4.8435928192007559E-2</v>
      </c>
      <c r="H127" s="98">
        <v>6.1082752193381488E-2</v>
      </c>
      <c r="I127" s="98">
        <v>8.3642743423940069E-2</v>
      </c>
      <c r="J127" s="98">
        <v>0.10712816591546769</v>
      </c>
      <c r="K127" s="98">
        <v>0.47484867833125755</v>
      </c>
      <c r="L127" s="98">
        <v>0.22685130177402504</v>
      </c>
      <c r="M127" s="98">
        <v>0.44436867460624285</v>
      </c>
      <c r="N127" s="98">
        <v>0.4940647520974305</v>
      </c>
      <c r="O127" s="98">
        <v>0.36225422984272654</v>
      </c>
      <c r="P127" s="98">
        <v>0.29270872572312534</v>
      </c>
      <c r="Q127" s="98">
        <v>0.37844811158327668</v>
      </c>
      <c r="R127" s="98">
        <v>0.33284366990759867</v>
      </c>
      <c r="S127" s="98">
        <v>0.4607247893153758</v>
      </c>
      <c r="T127" s="98">
        <v>1.1028526914325294</v>
      </c>
      <c r="U127" s="98">
        <v>0.95776649108444778</v>
      </c>
      <c r="V127" s="98">
        <v>0.59881201395864925</v>
      </c>
      <c r="W127" s="98">
        <v>0.49825605133162754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8.7719572485405892E-2</v>
      </c>
      <c r="E128" s="98">
        <v>0.12676946996019334</v>
      </c>
      <c r="F128" s="98">
        <v>0.17017439065984663</v>
      </c>
      <c r="G128" s="98">
        <v>0.22927953019731526</v>
      </c>
      <c r="H128" s="98">
        <v>0.28967217650880661</v>
      </c>
      <c r="I128" s="98">
        <v>0.39820363028514988</v>
      </c>
      <c r="J128" s="98">
        <v>0.50852043844282735</v>
      </c>
      <c r="K128" s="98">
        <v>0.58207874672533355</v>
      </c>
      <c r="L128" s="98">
        <v>1.9496321483696042</v>
      </c>
      <c r="M128" s="98">
        <v>2.0968262449124566</v>
      </c>
      <c r="N128" s="98">
        <v>2.3251878422877867</v>
      </c>
      <c r="O128" s="98">
        <v>2.4462558267329091</v>
      </c>
      <c r="P128" s="98">
        <v>2.6573915853655299</v>
      </c>
      <c r="Q128" s="98">
        <v>2.8350267012589221</v>
      </c>
      <c r="R128" s="98">
        <v>3.0274807698465489</v>
      </c>
      <c r="S128" s="98">
        <v>3.0865256341954379</v>
      </c>
      <c r="T128" s="98">
        <v>3.3118993757115893</v>
      </c>
      <c r="U128" s="98">
        <v>3.3762413306522387</v>
      </c>
      <c r="V128" s="98">
        <v>3.4378481446566855</v>
      </c>
      <c r="W128" s="98">
        <v>2.3953509751571715</v>
      </c>
      <c r="DA128" s="63" t="s">
        <v>1885</v>
      </c>
    </row>
    <row r="129" spans="1:105" ht="12" customHeight="1" x14ac:dyDescent="0.25">
      <c r="A129" s="121" t="s">
        <v>54</v>
      </c>
      <c r="B129" s="122">
        <v>1.694539458264013</v>
      </c>
      <c r="C129" s="122">
        <v>1.6922612765542298</v>
      </c>
      <c r="D129" s="122">
        <v>1.9323521514503756</v>
      </c>
      <c r="E129" s="122">
        <v>2.2168679809291061</v>
      </c>
      <c r="F129" s="122">
        <v>2.9092794422372812</v>
      </c>
      <c r="G129" s="122">
        <v>3.214761353932277</v>
      </c>
      <c r="H129" s="122">
        <v>3.2372405432232396</v>
      </c>
      <c r="I129" s="122">
        <v>3.3377121607503701</v>
      </c>
      <c r="J129" s="122">
        <v>4.0916995468252244</v>
      </c>
      <c r="K129" s="122">
        <v>4.6722675427647813</v>
      </c>
      <c r="L129" s="122">
        <v>4.78893879072041</v>
      </c>
      <c r="M129" s="122">
        <v>4.6955739280950821</v>
      </c>
      <c r="N129" s="122">
        <v>4.4091214379263191</v>
      </c>
      <c r="O129" s="122">
        <v>5.2556954158791278</v>
      </c>
      <c r="P129" s="122">
        <v>5.1740589137911179</v>
      </c>
      <c r="Q129" s="122">
        <v>5.9431612052929133</v>
      </c>
      <c r="R129" s="122">
        <v>6.5921009037679763</v>
      </c>
      <c r="S129" s="122">
        <v>5.2009049574516695</v>
      </c>
      <c r="T129" s="122">
        <v>5.9138241463869168</v>
      </c>
      <c r="U129" s="122">
        <v>5.9938952748276888</v>
      </c>
      <c r="V129" s="122">
        <v>6.0789822992251583</v>
      </c>
      <c r="W129" s="122">
        <v>5.5819075642297964</v>
      </c>
      <c r="DA129" s="130" t="s">
        <v>1886</v>
      </c>
    </row>
    <row r="130" spans="1:105" ht="12" customHeight="1" x14ac:dyDescent="0.25">
      <c r="A130" s="97" t="s">
        <v>50</v>
      </c>
      <c r="B130" s="98">
        <v>1.3416765661589305</v>
      </c>
      <c r="C130" s="98">
        <v>1.4429257396248767</v>
      </c>
      <c r="D130" s="98">
        <v>1.4727523375607452</v>
      </c>
      <c r="E130" s="98">
        <v>1.5514220870899937</v>
      </c>
      <c r="F130" s="98">
        <v>2.1310724322614982</v>
      </c>
      <c r="G130" s="98">
        <v>2.3729188229733191</v>
      </c>
      <c r="H130" s="98">
        <v>2.3970495070767122</v>
      </c>
      <c r="I130" s="98">
        <v>2.6074818006046661</v>
      </c>
      <c r="J130" s="98">
        <v>3.4190510952470556</v>
      </c>
      <c r="K130" s="98">
        <v>3.9919150956139533</v>
      </c>
      <c r="L130" s="98">
        <v>3.7200516866155864</v>
      </c>
      <c r="M130" s="98">
        <v>3.5345501573311049</v>
      </c>
      <c r="N130" s="98">
        <v>3.7011922333501936</v>
      </c>
      <c r="O130" s="98">
        <v>4.0749419090339813</v>
      </c>
      <c r="P130" s="98">
        <v>3.8380069154110505</v>
      </c>
      <c r="Q130" s="98">
        <v>4.2464091046568209</v>
      </c>
      <c r="R130" s="98">
        <v>4.2958824880206681</v>
      </c>
      <c r="S130" s="98">
        <v>4.3146907083507644</v>
      </c>
      <c r="T130" s="98">
        <v>4.5793542067714581</v>
      </c>
      <c r="U130" s="98">
        <v>4.4921304741372143</v>
      </c>
      <c r="V130" s="98">
        <v>4.5415514387521494</v>
      </c>
      <c r="W130" s="98">
        <v>4.2996322444530284</v>
      </c>
      <c r="DA130" s="63" t="s">
        <v>1887</v>
      </c>
    </row>
    <row r="131" spans="1:105" ht="12" customHeight="1" x14ac:dyDescent="0.25">
      <c r="A131" s="109" t="s">
        <v>120</v>
      </c>
      <c r="B131" s="33">
        <v>0.35286289210508254</v>
      </c>
      <c r="C131" s="33">
        <v>0.24933553692935301</v>
      </c>
      <c r="D131" s="33">
        <v>0.45959981388963056</v>
      </c>
      <c r="E131" s="33">
        <v>0.66544589383911235</v>
      </c>
      <c r="F131" s="33">
        <v>0.77820700997578307</v>
      </c>
      <c r="G131" s="33">
        <v>0.84184253095895778</v>
      </c>
      <c r="H131" s="33">
        <v>0.84019103614652768</v>
      </c>
      <c r="I131" s="33">
        <v>0.73023036014570397</v>
      </c>
      <c r="J131" s="33">
        <v>0.6726484515781691</v>
      </c>
      <c r="K131" s="33">
        <v>0.68035244715082832</v>
      </c>
      <c r="L131" s="33">
        <v>1.0688871041048238</v>
      </c>
      <c r="M131" s="33">
        <v>1.161023770763977</v>
      </c>
      <c r="N131" s="33">
        <v>0.7079292045761254</v>
      </c>
      <c r="O131" s="33">
        <v>1.180753506845146</v>
      </c>
      <c r="P131" s="33">
        <v>1.3360519983800676</v>
      </c>
      <c r="Q131" s="33">
        <v>1.6967521006360928</v>
      </c>
      <c r="R131" s="33">
        <v>2.2962184157473078</v>
      </c>
      <c r="S131" s="33">
        <v>0.88621424910090496</v>
      </c>
      <c r="T131" s="33">
        <v>1.3344699396154582</v>
      </c>
      <c r="U131" s="33">
        <v>1.5017648006904742</v>
      </c>
      <c r="V131" s="33">
        <v>1.5374308604730085</v>
      </c>
      <c r="W131" s="33">
        <v>1.2822753197767682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1.1768024022166303</v>
      </c>
      <c r="C133" s="154">
        <f t="shared" si="22"/>
        <v>1.2484988824799301</v>
      </c>
      <c r="D133" s="154">
        <f t="shared" si="22"/>
        <v>1.1318942383268611</v>
      </c>
      <c r="E133" s="154">
        <f t="shared" si="22"/>
        <v>1.2825484009904928</v>
      </c>
      <c r="F133" s="154">
        <f t="shared" si="22"/>
        <v>1.021002454717389</v>
      </c>
      <c r="G133" s="154">
        <f t="shared" si="22"/>
        <v>1.0180793567526401</v>
      </c>
      <c r="H133" s="154">
        <f t="shared" si="22"/>
        <v>1.1455469221108003</v>
      </c>
      <c r="I133" s="154">
        <f t="shared" si="22"/>
        <v>1.1971841749337624</v>
      </c>
      <c r="J133" s="154">
        <f t="shared" si="22"/>
        <v>1.133876182989719</v>
      </c>
      <c r="K133" s="154">
        <f t="shared" si="22"/>
        <v>1.2871874164800783</v>
      </c>
      <c r="L133" s="154">
        <f t="shared" si="22"/>
        <v>1.239997289499954</v>
      </c>
      <c r="M133" s="154">
        <f t="shared" si="22"/>
        <v>1.2747658681516905</v>
      </c>
      <c r="N133" s="154">
        <f t="shared" si="22"/>
        <v>1.6506505931506037</v>
      </c>
      <c r="O133" s="154">
        <f t="shared" si="22"/>
        <v>1.4344685177788616</v>
      </c>
      <c r="P133" s="154">
        <f t="shared" si="22"/>
        <v>1.486420571402699</v>
      </c>
      <c r="Q133" s="154">
        <f t="shared" si="22"/>
        <v>1.488386812735083</v>
      </c>
      <c r="R133" s="154">
        <f t="shared" ref="R133:V133" si="23">IF(R115=0,"",R115/R97)</f>
        <v>1.4887745140802142</v>
      </c>
      <c r="S133" s="154">
        <f t="shared" si="23"/>
        <v>1.764828692698504</v>
      </c>
      <c r="T133" s="154">
        <f t="shared" si="23"/>
        <v>1.6035053769004386</v>
      </c>
      <c r="U133" s="154">
        <f t="shared" si="23"/>
        <v>1.7195786095539634</v>
      </c>
      <c r="V133" s="154">
        <f t="shared" si="23"/>
        <v>1.8463241904798704</v>
      </c>
      <c r="W133" s="154">
        <f t="shared" ref="W133" si="24">IF(W115=0,"",W115/W97)</f>
        <v>2.3168915283517766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1.3164982595586103</v>
      </c>
      <c r="C134" s="155">
        <f t="shared" si="25"/>
        <v>1.3577837907576606</v>
      </c>
      <c r="D134" s="155">
        <f t="shared" si="25"/>
        <v>1.4119039507375155</v>
      </c>
      <c r="E134" s="155">
        <f t="shared" si="25"/>
        <v>1.4965612324190578</v>
      </c>
      <c r="F134" s="155">
        <f t="shared" si="25"/>
        <v>1.5791572450325866</v>
      </c>
      <c r="G134" s="155">
        <f t="shared" si="25"/>
        <v>1.6567688473665214</v>
      </c>
      <c r="H134" s="155">
        <f t="shared" si="25"/>
        <v>1.7388971998055862</v>
      </c>
      <c r="I134" s="155">
        <f t="shared" si="25"/>
        <v>1.8228741768348184</v>
      </c>
      <c r="J134" s="155">
        <f t="shared" si="25"/>
        <v>1.9098998232666065</v>
      </c>
      <c r="K134" s="155">
        <f t="shared" si="25"/>
        <v>1.9973795039884077</v>
      </c>
      <c r="L134" s="155">
        <f t="shared" si="25"/>
        <v>2.0539814503415705</v>
      </c>
      <c r="M134" s="155">
        <f t="shared" si="25"/>
        <v>2.1379765630542047</v>
      </c>
      <c r="N134" s="155">
        <f t="shared" si="25"/>
        <v>2.237074764055031</v>
      </c>
      <c r="O134" s="155">
        <f t="shared" si="25"/>
        <v>2.3461215688160424</v>
      </c>
      <c r="P134" s="155">
        <f t="shared" si="25"/>
        <v>2.4357845912367773</v>
      </c>
      <c r="Q134" s="155">
        <f t="shared" si="25"/>
        <v>2.5568679307439131</v>
      </c>
      <c r="R134" s="155">
        <f t="shared" ref="R134:V134" si="26">IF(R116=0,"",R116/R98)</f>
        <v>2.6897083882401676</v>
      </c>
      <c r="S134" s="155">
        <f t="shared" si="26"/>
        <v>2.8330990599253592</v>
      </c>
      <c r="T134" s="155">
        <f t="shared" si="26"/>
        <v>3.0111793310989099</v>
      </c>
      <c r="U134" s="155">
        <f t="shared" si="26"/>
        <v>3.1734704354308367</v>
      </c>
      <c r="V134" s="155">
        <f t="shared" si="26"/>
        <v>3.3103761005346417</v>
      </c>
      <c r="W134" s="155">
        <f t="shared" ref="W134" si="27">IF(W116=0,"",W116/W98)</f>
        <v>3.4081729304304997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1.3164982595586103</v>
      </c>
      <c r="C135" s="156">
        <f t="shared" si="28"/>
        <v>1.3577837907576606</v>
      </c>
      <c r="D135" s="156">
        <f t="shared" si="28"/>
        <v>1.4119039507375155</v>
      </c>
      <c r="E135" s="156">
        <f t="shared" si="28"/>
        <v>1.4965612324190578</v>
      </c>
      <c r="F135" s="156">
        <f t="shared" si="28"/>
        <v>1.5791572450325866</v>
      </c>
      <c r="G135" s="156">
        <f t="shared" si="28"/>
        <v>1.6567688473665214</v>
      </c>
      <c r="H135" s="156">
        <f t="shared" si="28"/>
        <v>1.7388971998055862</v>
      </c>
      <c r="I135" s="156">
        <f t="shared" si="28"/>
        <v>1.8228741768348184</v>
      </c>
      <c r="J135" s="156">
        <f t="shared" si="28"/>
        <v>1.9098998232666065</v>
      </c>
      <c r="K135" s="156">
        <f t="shared" si="28"/>
        <v>1.9973795039884077</v>
      </c>
      <c r="L135" s="156">
        <f t="shared" si="28"/>
        <v>2.0539814503415705</v>
      </c>
      <c r="M135" s="156">
        <f t="shared" si="28"/>
        <v>2.1379765630542047</v>
      </c>
      <c r="N135" s="156">
        <f t="shared" si="28"/>
        <v>2.237074764055031</v>
      </c>
      <c r="O135" s="156">
        <f t="shared" si="28"/>
        <v>2.3461215688160424</v>
      </c>
      <c r="P135" s="156">
        <f t="shared" si="28"/>
        <v>2.4357845912367773</v>
      </c>
      <c r="Q135" s="156">
        <f t="shared" si="28"/>
        <v>2.5568679307439131</v>
      </c>
      <c r="R135" s="156">
        <f t="shared" ref="R135:V135" si="29">IF(R117=0,"",R117/R99)</f>
        <v>2.6897083882401676</v>
      </c>
      <c r="S135" s="156">
        <f t="shared" si="29"/>
        <v>2.8330990599253592</v>
      </c>
      <c r="T135" s="156">
        <f t="shared" si="29"/>
        <v>3.0111793310989099</v>
      </c>
      <c r="U135" s="156">
        <f t="shared" si="29"/>
        <v>3.1734704354308367</v>
      </c>
      <c r="V135" s="156">
        <f t="shared" si="29"/>
        <v>3.3103761005346417</v>
      </c>
      <c r="W135" s="156">
        <f t="shared" ref="W135" si="30">IF(W117=0,"",W117/W99)</f>
        <v>3.4081729304304997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1.8642351734849059</v>
      </c>
      <c r="C136" s="155">
        <f t="shared" si="31"/>
        <v>1.9499078996884669</v>
      </c>
      <c r="D136" s="155">
        <f t="shared" si="31"/>
        <v>2.0425457343273621</v>
      </c>
      <c r="E136" s="155">
        <f t="shared" si="31"/>
        <v>2.1660741799817043</v>
      </c>
      <c r="F136" s="155">
        <f t="shared" si="31"/>
        <v>2.3428096363103754</v>
      </c>
      <c r="G136" s="155">
        <f t="shared" si="31"/>
        <v>2.5266544269825419</v>
      </c>
      <c r="H136" s="155">
        <f t="shared" si="31"/>
        <v>2.7458474781065663</v>
      </c>
      <c r="I136" s="155">
        <f t="shared" si="31"/>
        <v>2.873132704546844</v>
      </c>
      <c r="J136" s="155">
        <f t="shared" si="31"/>
        <v>2.9390892537285302</v>
      </c>
      <c r="K136" s="155">
        <f t="shared" si="31"/>
        <v>3.0389699523857803</v>
      </c>
      <c r="L136" s="155">
        <f t="shared" si="31"/>
        <v>3.1245156907195009</v>
      </c>
      <c r="M136" s="155">
        <f t="shared" si="31"/>
        <v>3.200574405309291</v>
      </c>
      <c r="N136" s="155">
        <f t="shared" si="31"/>
        <v>3.3207753352274807</v>
      </c>
      <c r="O136" s="155">
        <f t="shared" si="31"/>
        <v>3.4485762807027127</v>
      </c>
      <c r="P136" s="155">
        <f t="shared" si="31"/>
        <v>3.564857615988648</v>
      </c>
      <c r="Q136" s="155">
        <f t="shared" si="31"/>
        <v>3.7217814276547725</v>
      </c>
      <c r="R136" s="155">
        <f t="shared" ref="R136:V136" si="32">IF(R118=0,"",R118/R100)</f>
        <v>3.8654182442661571</v>
      </c>
      <c r="S136" s="155">
        <f t="shared" si="32"/>
        <v>4.025784177024482</v>
      </c>
      <c r="T136" s="155">
        <f t="shared" si="32"/>
        <v>4.1569299537794526</v>
      </c>
      <c r="U136" s="155">
        <f t="shared" si="32"/>
        <v>4.2736925458529855</v>
      </c>
      <c r="V136" s="155">
        <f t="shared" si="32"/>
        <v>4.3808382315652228</v>
      </c>
      <c r="W136" s="155">
        <f t="shared" ref="W136" si="33">IF(W118=0,"",W118/W100)</f>
        <v>4.4692656748423429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1.8642351734849059</v>
      </c>
      <c r="C137" s="156">
        <f t="shared" si="34"/>
        <v>1.9499078996884669</v>
      </c>
      <c r="D137" s="156">
        <f t="shared" si="34"/>
        <v>2.0425457343273621</v>
      </c>
      <c r="E137" s="156">
        <f t="shared" si="34"/>
        <v>2.1660741799817043</v>
      </c>
      <c r="F137" s="156">
        <f t="shared" si="34"/>
        <v>2.3428096363103754</v>
      </c>
      <c r="G137" s="156">
        <f t="shared" si="34"/>
        <v>2.5266544269825419</v>
      </c>
      <c r="H137" s="156">
        <f t="shared" si="34"/>
        <v>2.7458474781065663</v>
      </c>
      <c r="I137" s="156">
        <f t="shared" si="34"/>
        <v>2.873132704546844</v>
      </c>
      <c r="J137" s="156">
        <f t="shared" si="34"/>
        <v>2.9390892537285302</v>
      </c>
      <c r="K137" s="156">
        <f t="shared" si="34"/>
        <v>3.0389699523857803</v>
      </c>
      <c r="L137" s="156">
        <f t="shared" si="34"/>
        <v>3.1245156907195009</v>
      </c>
      <c r="M137" s="156">
        <f t="shared" si="34"/>
        <v>3.200574405309291</v>
      </c>
      <c r="N137" s="156">
        <f t="shared" si="34"/>
        <v>3.3207753352274807</v>
      </c>
      <c r="O137" s="156">
        <f t="shared" si="34"/>
        <v>3.4485762807027127</v>
      </c>
      <c r="P137" s="156">
        <f t="shared" si="34"/>
        <v>3.564857615988648</v>
      </c>
      <c r="Q137" s="156">
        <f t="shared" si="34"/>
        <v>3.7217814276547725</v>
      </c>
      <c r="R137" s="156">
        <f t="shared" ref="R137:V137" si="35">IF(R119=0,"",R119/R101)</f>
        <v>3.8654182442661571</v>
      </c>
      <c r="S137" s="156">
        <f t="shared" si="35"/>
        <v>4.025784177024482</v>
      </c>
      <c r="T137" s="156">
        <f t="shared" si="35"/>
        <v>4.1569299537794526</v>
      </c>
      <c r="U137" s="156">
        <f t="shared" si="35"/>
        <v>4.2736925458529855</v>
      </c>
      <c r="V137" s="156">
        <f t="shared" si="35"/>
        <v>4.3808382315652228</v>
      </c>
      <c r="W137" s="156">
        <f t="shared" ref="W137" si="36">IF(W119=0,"",W119/W101)</f>
        <v>4.4692656748423429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0.51309956029926429</v>
      </c>
      <c r="C138" s="155">
        <f t="shared" si="37"/>
        <v>0.51746851838219576</v>
      </c>
      <c r="D138" s="155">
        <f t="shared" si="37"/>
        <v>0.5308103726749217</v>
      </c>
      <c r="E138" s="155">
        <f t="shared" si="37"/>
        <v>0.53776171918460058</v>
      </c>
      <c r="F138" s="155">
        <f t="shared" si="37"/>
        <v>0.54113108667379561</v>
      </c>
      <c r="G138" s="155">
        <f t="shared" si="37"/>
        <v>0.54618253719044041</v>
      </c>
      <c r="H138" s="155">
        <f t="shared" si="37"/>
        <v>0.55053763614966078</v>
      </c>
      <c r="I138" s="155">
        <f t="shared" si="37"/>
        <v>0.55608798836288775</v>
      </c>
      <c r="J138" s="155">
        <f t="shared" si="37"/>
        <v>0.5606998810441941</v>
      </c>
      <c r="K138" s="155">
        <f t="shared" si="37"/>
        <v>0.57422182201316285</v>
      </c>
      <c r="L138" s="155">
        <f t="shared" si="37"/>
        <v>0.6305550404615855</v>
      </c>
      <c r="M138" s="155">
        <f t="shared" si="37"/>
        <v>0.63726317044455461</v>
      </c>
      <c r="N138" s="155">
        <f t="shared" si="37"/>
        <v>0.66515595160843777</v>
      </c>
      <c r="O138" s="155">
        <f t="shared" si="37"/>
        <v>0.66302160097071916</v>
      </c>
      <c r="P138" s="155">
        <f t="shared" si="37"/>
        <v>0.6764096618963189</v>
      </c>
      <c r="Q138" s="155">
        <f t="shared" si="37"/>
        <v>0.68069513052571629</v>
      </c>
      <c r="R138" s="155">
        <f t="shared" ref="R138:V138" si="38">IF(R120=0,"",R120/R102)</f>
        <v>0.6944883377383243</v>
      </c>
      <c r="S138" s="155">
        <f t="shared" si="38"/>
        <v>0.69511673579347077</v>
      </c>
      <c r="T138" s="155">
        <f t="shared" si="38"/>
        <v>0.68856526437437116</v>
      </c>
      <c r="U138" s="155">
        <f t="shared" si="38"/>
        <v>0.69713482300960916</v>
      </c>
      <c r="V138" s="155">
        <f t="shared" si="38"/>
        <v>0.70986709169823814</v>
      </c>
      <c r="W138" s="155">
        <f t="shared" ref="W138" si="39">IF(W120=0,"",W120/W102)</f>
        <v>0.71127193888516693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0.51309956029926429</v>
      </c>
      <c r="C143" s="157">
        <f t="shared" si="52"/>
        <v>0.51746851838219576</v>
      </c>
      <c r="D143" s="157">
        <f t="shared" si="52"/>
        <v>0.5211830391976201</v>
      </c>
      <c r="E143" s="157">
        <f t="shared" si="52"/>
        <v>0.52597942009268406</v>
      </c>
      <c r="F143" s="157">
        <f t="shared" si="52"/>
        <v>0.53002966399081763</v>
      </c>
      <c r="G143" s="157">
        <f t="shared" si="52"/>
        <v>0.533405056634497</v>
      </c>
      <c r="H143" s="157">
        <f t="shared" si="52"/>
        <v>0.53668574833975979</v>
      </c>
      <c r="I143" s="157">
        <f t="shared" si="52"/>
        <v>0.53862796695459214</v>
      </c>
      <c r="J143" s="157">
        <f t="shared" si="52"/>
        <v>0.54018229300567155</v>
      </c>
      <c r="K143" s="157">
        <f t="shared" si="52"/>
        <v>0.5413617452216426</v>
      </c>
      <c r="L143" s="157">
        <f t="shared" si="52"/>
        <v>0.54215954874328409</v>
      </c>
      <c r="M143" s="157">
        <f t="shared" si="52"/>
        <v>0.5455980591248657</v>
      </c>
      <c r="N143" s="157">
        <f t="shared" si="52"/>
        <v>0.54927569466837689</v>
      </c>
      <c r="O143" s="157">
        <f t="shared" si="52"/>
        <v>0.56032427190038658</v>
      </c>
      <c r="P143" s="157">
        <f t="shared" si="52"/>
        <v>0.57023504188722107</v>
      </c>
      <c r="Q143" s="157">
        <f t="shared" si="52"/>
        <v>0.58263053337314763</v>
      </c>
      <c r="R143" s="157">
        <f t="shared" ref="R143:V143" si="53">IF(R125=0,"",R125/R107)</f>
        <v>0.59281905521763878</v>
      </c>
      <c r="S143" s="157">
        <f t="shared" si="53"/>
        <v>0.60126311109138719</v>
      </c>
      <c r="T143" s="157">
        <f t="shared" si="53"/>
        <v>0.61321524716825726</v>
      </c>
      <c r="U143" s="157">
        <f t="shared" si="53"/>
        <v>0.629218289574069</v>
      </c>
      <c r="V143" s="157">
        <f t="shared" si="53"/>
        <v>0.64269374566968918</v>
      </c>
      <c r="W143" s="157">
        <f t="shared" ref="W143" si="54">IF(W125=0,"",W125/W107)</f>
        <v>0.65562241434348101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0.8678339681584426</v>
      </c>
      <c r="E144" s="158">
        <f t="shared" si="55"/>
        <v>0.86820935914008801</v>
      </c>
      <c r="F144" s="158">
        <f t="shared" si="55"/>
        <v>0.8685311953574929</v>
      </c>
      <c r="G144" s="158">
        <f t="shared" si="55"/>
        <v>0.86877859692048243</v>
      </c>
      <c r="H144" s="158">
        <f t="shared" si="55"/>
        <v>0.86951727404852863</v>
      </c>
      <c r="I144" s="158">
        <f t="shared" si="55"/>
        <v>0.870881276021227</v>
      </c>
      <c r="J144" s="158">
        <f t="shared" si="55"/>
        <v>0.87158670514260761</v>
      </c>
      <c r="K144" s="158">
        <f t="shared" si="55"/>
        <v>0.72824929855812004</v>
      </c>
      <c r="L144" s="158">
        <f t="shared" si="55"/>
        <v>0.92105139838534111</v>
      </c>
      <c r="M144" s="158">
        <f t="shared" si="55"/>
        <v>0.87501729051485155</v>
      </c>
      <c r="N144" s="158">
        <f t="shared" si="55"/>
        <v>0.87656334210404074</v>
      </c>
      <c r="O144" s="158">
        <f t="shared" si="55"/>
        <v>0.9062978730571577</v>
      </c>
      <c r="P144" s="158">
        <f t="shared" si="55"/>
        <v>0.92770557948956145</v>
      </c>
      <c r="Q144" s="158">
        <f t="shared" si="55"/>
        <v>0.91816642484766897</v>
      </c>
      <c r="R144" s="158">
        <f t="shared" ref="R144:V144" si="56">IF(R126=0,"",R126/R108)</f>
        <v>0.93414234528656448</v>
      </c>
      <c r="S144" s="158">
        <f t="shared" si="56"/>
        <v>0.92084622070754807</v>
      </c>
      <c r="T144" s="158">
        <f t="shared" si="56"/>
        <v>0.86672638937041746</v>
      </c>
      <c r="U144" s="158">
        <f t="shared" si="56"/>
        <v>0.88502903882526263</v>
      </c>
      <c r="V144" s="158">
        <f t="shared" si="56"/>
        <v>0.92334555930842865</v>
      </c>
      <c r="W144" s="158">
        <f t="shared" ref="W144" si="57">IF(W126=0,"",W126/W108)</f>
        <v>0.91300285247362456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0.53381487789631299</v>
      </c>
      <c r="E145" s="156">
        <f t="shared" si="58"/>
        <v>0.53439268223375902</v>
      </c>
      <c r="F145" s="156">
        <f t="shared" si="58"/>
        <v>0.53472344110484249</v>
      </c>
      <c r="G145" s="156">
        <f t="shared" si="58"/>
        <v>0.53589989672887839</v>
      </c>
      <c r="H145" s="156">
        <f t="shared" si="58"/>
        <v>0.53714123867806962</v>
      </c>
      <c r="I145" s="156">
        <f t="shared" si="58"/>
        <v>0.53934416150714171</v>
      </c>
      <c r="J145" s="156">
        <f t="shared" si="58"/>
        <v>0.54150700715280886</v>
      </c>
      <c r="K145" s="156">
        <f t="shared" si="58"/>
        <v>0.54627548585842478</v>
      </c>
      <c r="L145" s="156">
        <f t="shared" si="58"/>
        <v>0.54873176156365921</v>
      </c>
      <c r="M145" s="156">
        <f t="shared" si="58"/>
        <v>0.55041141555472106</v>
      </c>
      <c r="N145" s="156">
        <f t="shared" si="58"/>
        <v>0.55446313554047888</v>
      </c>
      <c r="O145" s="156">
        <f t="shared" si="58"/>
        <v>0.55507166486081416</v>
      </c>
      <c r="P145" s="156">
        <f t="shared" si="58"/>
        <v>0.56009583731230217</v>
      </c>
      <c r="Q145" s="156">
        <f t="shared" si="58"/>
        <v>0.5692181399988232</v>
      </c>
      <c r="R145" s="156">
        <f t="shared" ref="R145:V145" si="59">IF(R127=0,"",R127/R109)</f>
        <v>0.58419374800037649</v>
      </c>
      <c r="S145" s="156">
        <f t="shared" si="59"/>
        <v>0.60175268775836377</v>
      </c>
      <c r="T145" s="156">
        <f t="shared" si="59"/>
        <v>0.6189909700529731</v>
      </c>
      <c r="U145" s="156">
        <f t="shared" si="59"/>
        <v>0.62978553942354765</v>
      </c>
      <c r="V145" s="156">
        <f t="shared" si="59"/>
        <v>0.64117572868180162</v>
      </c>
      <c r="W145" s="156">
        <f t="shared" ref="W145" si="60">IF(W127=0,"",W127/W109)</f>
        <v>0.64375939095025525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0.60705976956203411</v>
      </c>
      <c r="C147" s="155">
        <f t="shared" si="64"/>
        <v>0.60072738665926972</v>
      </c>
      <c r="D147" s="155">
        <f t="shared" si="64"/>
        <v>0.61476135246298436</v>
      </c>
      <c r="E147" s="155">
        <f t="shared" si="64"/>
        <v>0.6256565348744666</v>
      </c>
      <c r="F147" s="155">
        <f t="shared" si="64"/>
        <v>0.62254798774442532</v>
      </c>
      <c r="G147" s="155">
        <f t="shared" si="64"/>
        <v>0.62310848370283223</v>
      </c>
      <c r="H147" s="155">
        <f t="shared" si="64"/>
        <v>0.62406073565453024</v>
      </c>
      <c r="I147" s="155">
        <f t="shared" si="64"/>
        <v>0.61896724628164868</v>
      </c>
      <c r="J147" s="155">
        <f t="shared" si="64"/>
        <v>0.61190208364049115</v>
      </c>
      <c r="K147" s="155">
        <f t="shared" si="64"/>
        <v>0.61003155410929466</v>
      </c>
      <c r="L147" s="155">
        <f t="shared" si="64"/>
        <v>0.62174389262085195</v>
      </c>
      <c r="M147" s="155">
        <f t="shared" si="64"/>
        <v>0.62616420966287811</v>
      </c>
      <c r="N147" s="155">
        <f t="shared" si="64"/>
        <v>0.61414750592024481</v>
      </c>
      <c r="O147" s="155">
        <f t="shared" si="64"/>
        <v>0.62430550227891635</v>
      </c>
      <c r="P147" s="155">
        <f t="shared" si="64"/>
        <v>0.63034313546756238</v>
      </c>
      <c r="Q147" s="155">
        <f t="shared" si="64"/>
        <v>0.63563673643107954</v>
      </c>
      <c r="R147" s="155">
        <f t="shared" ref="R147:V147" si="65">IF(R129=0,"",R129/R111)</f>
        <v>0.64749878364582969</v>
      </c>
      <c r="S147" s="155">
        <f t="shared" si="65"/>
        <v>0.61995331311514745</v>
      </c>
      <c r="T147" s="155">
        <f t="shared" si="65"/>
        <v>0.63181401633870027</v>
      </c>
      <c r="U147" s="155">
        <f t="shared" si="65"/>
        <v>0.63990350666055362</v>
      </c>
      <c r="V147" s="155">
        <f t="shared" si="65"/>
        <v>0.64440190039562451</v>
      </c>
      <c r="W147" s="155">
        <f t="shared" ref="W147" si="66">IF(W129=0,"",W129/W111)</f>
        <v>0.64347392156396566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0.58041664793514103</v>
      </c>
      <c r="C148" s="156">
        <f t="shared" si="67"/>
        <v>0.58193464037835085</v>
      </c>
      <c r="D148" s="156">
        <f t="shared" si="67"/>
        <v>0.58320119450683783</v>
      </c>
      <c r="E148" s="156">
        <f t="shared" si="67"/>
        <v>0.58477486708307158</v>
      </c>
      <c r="F148" s="156">
        <f t="shared" si="67"/>
        <v>0.58623337446895762</v>
      </c>
      <c r="G148" s="156">
        <f t="shared" si="67"/>
        <v>0.58749769281034836</v>
      </c>
      <c r="H148" s="156">
        <f t="shared" si="67"/>
        <v>0.58868386675994022</v>
      </c>
      <c r="I148" s="156">
        <f t="shared" si="67"/>
        <v>0.58940176691173396</v>
      </c>
      <c r="J148" s="156">
        <f t="shared" si="67"/>
        <v>0.58991207982832661</v>
      </c>
      <c r="K148" s="156">
        <f t="shared" si="67"/>
        <v>0.59046030924209358</v>
      </c>
      <c r="L148" s="156">
        <f t="shared" si="67"/>
        <v>0.59085893752838536</v>
      </c>
      <c r="M148" s="156">
        <f t="shared" si="67"/>
        <v>0.59136748250291904</v>
      </c>
      <c r="N148" s="156">
        <f t="shared" si="67"/>
        <v>0.59185414762698485</v>
      </c>
      <c r="O148" s="156">
        <f t="shared" si="67"/>
        <v>0.59222090643848191</v>
      </c>
      <c r="P148" s="156">
        <f t="shared" si="67"/>
        <v>0.59248021579368726</v>
      </c>
      <c r="Q148" s="156">
        <f t="shared" si="67"/>
        <v>0.59268667769344119</v>
      </c>
      <c r="R148" s="156">
        <f t="shared" ref="R148:V148" si="68">IF(R130=0,"",R130/R112)</f>
        <v>0.59318527407889643</v>
      </c>
      <c r="S148" s="156">
        <f t="shared" si="68"/>
        <v>0.59418793128104619</v>
      </c>
      <c r="T148" s="156">
        <f t="shared" si="68"/>
        <v>0.59578530073727398</v>
      </c>
      <c r="U148" s="156">
        <f t="shared" si="68"/>
        <v>0.59790175477817509</v>
      </c>
      <c r="V148" s="156">
        <f t="shared" si="68"/>
        <v>0.6003234318926135</v>
      </c>
      <c r="W148" s="156">
        <f t="shared" ref="W148" si="69">IF(W130=0,"",W130/W112)</f>
        <v>0.60246206394299795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0.73541714996689911</v>
      </c>
      <c r="C149" s="159">
        <f t="shared" si="70"/>
        <v>0.73879811604383061</v>
      </c>
      <c r="D149" s="159">
        <f t="shared" si="70"/>
        <v>0.74373064467479333</v>
      </c>
      <c r="E149" s="159">
        <f t="shared" si="70"/>
        <v>0.74748863155259671</v>
      </c>
      <c r="F149" s="159">
        <f t="shared" si="70"/>
        <v>0.74972758559846131</v>
      </c>
      <c r="G149" s="159">
        <f t="shared" si="70"/>
        <v>0.7515071772089722</v>
      </c>
      <c r="H149" s="159">
        <f t="shared" si="70"/>
        <v>0.75319577291730055</v>
      </c>
      <c r="I149" s="159">
        <f t="shared" si="70"/>
        <v>0.75402542247684579</v>
      </c>
      <c r="J149" s="159">
        <f t="shared" si="70"/>
        <v>0.75494679478285498</v>
      </c>
      <c r="K149" s="159">
        <f t="shared" si="70"/>
        <v>0.75731403498932615</v>
      </c>
      <c r="L149" s="159">
        <f t="shared" si="70"/>
        <v>0.76000372362688684</v>
      </c>
      <c r="M149" s="159">
        <f t="shared" si="70"/>
        <v>0.76280774461003598</v>
      </c>
      <c r="N149" s="159">
        <f t="shared" si="70"/>
        <v>0.76474997207494488</v>
      </c>
      <c r="O149" s="159">
        <f t="shared" si="70"/>
        <v>0.76787636761618128</v>
      </c>
      <c r="P149" s="159">
        <f t="shared" si="70"/>
        <v>0.77208084770947272</v>
      </c>
      <c r="Q149" s="159">
        <f t="shared" si="70"/>
        <v>0.77645473850202618</v>
      </c>
      <c r="R149" s="159">
        <f t="shared" ref="R149:V149" si="71">IF(R131=0,"",R131/R113)</f>
        <v>0.78134256079939501</v>
      </c>
      <c r="S149" s="159">
        <f t="shared" si="71"/>
        <v>0.78586241667900314</v>
      </c>
      <c r="T149" s="159">
        <f t="shared" si="71"/>
        <v>0.79725912712778624</v>
      </c>
      <c r="U149" s="159">
        <f t="shared" si="71"/>
        <v>0.8101377315630589</v>
      </c>
      <c r="V149" s="159">
        <f t="shared" si="71"/>
        <v>0.82288074448118054</v>
      </c>
      <c r="W149" s="159">
        <f t="shared" ref="W149" si="72">IF(W131=0,"",W131/W113)</f>
        <v>0.83379622655654073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6.1068822815289634</v>
      </c>
      <c r="C151" s="117">
        <f t="shared" si="73"/>
        <v>6.5506039915495293</v>
      </c>
      <c r="D151" s="117">
        <f t="shared" si="73"/>
        <v>6.6714907871949807</v>
      </c>
      <c r="E151" s="117">
        <f t="shared" si="73"/>
        <v>7.008948128709279</v>
      </c>
      <c r="F151" s="117">
        <f t="shared" si="73"/>
        <v>9.6037146240208688</v>
      </c>
      <c r="G151" s="117">
        <f t="shared" si="73"/>
        <v>10.670586499149497</v>
      </c>
      <c r="H151" s="117">
        <f t="shared" si="73"/>
        <v>10.757378376538345</v>
      </c>
      <c r="I151" s="117">
        <f t="shared" si="73"/>
        <v>11.687494706103417</v>
      </c>
      <c r="J151" s="117">
        <f t="shared" si="73"/>
        <v>15.311927931480684</v>
      </c>
      <c r="K151" s="117">
        <f t="shared" si="73"/>
        <v>17.860851546005804</v>
      </c>
      <c r="L151" s="117">
        <f t="shared" si="73"/>
        <v>16.633235618761084</v>
      </c>
      <c r="M151" s="117">
        <f t="shared" si="73"/>
        <v>15.790223723947081</v>
      </c>
      <c r="N151" s="117">
        <f t="shared" si="73"/>
        <v>16.521083320408319</v>
      </c>
      <c r="O151" s="117">
        <f t="shared" si="73"/>
        <v>18.178132389676819</v>
      </c>
      <c r="P151" s="117">
        <f t="shared" si="73"/>
        <v>17.113682667765733</v>
      </c>
      <c r="Q151" s="117">
        <f t="shared" si="73"/>
        <v>18.928153172104185</v>
      </c>
      <c r="R151" s="117">
        <f t="shared" ref="R151:V151" si="74">R152+R154+R156+R165</f>
        <v>19.132583024681868</v>
      </c>
      <c r="S151" s="117">
        <f t="shared" si="74"/>
        <v>19.183922784913705</v>
      </c>
      <c r="T151" s="117">
        <f t="shared" si="74"/>
        <v>20.306076948785975</v>
      </c>
      <c r="U151" s="117">
        <f t="shared" si="74"/>
        <v>19.848793275102899</v>
      </c>
      <c r="V151" s="117">
        <f t="shared" si="74"/>
        <v>19.986213256595892</v>
      </c>
      <c r="W151" s="117">
        <f t="shared" ref="W151" si="75">W152+W154+W156+W165</f>
        <v>18.854420148906936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6.1068822815289634</v>
      </c>
      <c r="C165" s="122">
        <v>6.5506039915495293</v>
      </c>
      <c r="D165" s="122">
        <v>6.6714907871949807</v>
      </c>
      <c r="E165" s="122">
        <v>7.008948128709279</v>
      </c>
      <c r="F165" s="122">
        <v>9.6037146240208688</v>
      </c>
      <c r="G165" s="122">
        <v>10.670586499149497</v>
      </c>
      <c r="H165" s="122">
        <v>10.757378376538345</v>
      </c>
      <c r="I165" s="122">
        <v>11.687494706103417</v>
      </c>
      <c r="J165" s="122">
        <v>15.311927931480684</v>
      </c>
      <c r="K165" s="122">
        <v>17.860851546005804</v>
      </c>
      <c r="L165" s="122">
        <v>16.633235618761084</v>
      </c>
      <c r="M165" s="122">
        <v>15.790223723947081</v>
      </c>
      <c r="N165" s="122">
        <v>16.521083320408319</v>
      </c>
      <c r="O165" s="122">
        <v>18.178132389676819</v>
      </c>
      <c r="P165" s="122">
        <v>17.113682667765733</v>
      </c>
      <c r="Q165" s="122">
        <v>18.928153172104185</v>
      </c>
      <c r="R165" s="122">
        <v>19.132583024681868</v>
      </c>
      <c r="S165" s="122">
        <v>19.183922784913705</v>
      </c>
      <c r="T165" s="122">
        <v>20.306076948785975</v>
      </c>
      <c r="U165" s="122">
        <v>19.848793275102899</v>
      </c>
      <c r="V165" s="122">
        <v>19.986213256595892</v>
      </c>
      <c r="W165" s="122">
        <v>18.854420148906936</v>
      </c>
      <c r="DA165" s="130" t="s">
        <v>2222</v>
      </c>
    </row>
    <row r="166" spans="1:105" ht="12" customHeight="1" x14ac:dyDescent="0.25">
      <c r="A166" s="97" t="s">
        <v>50</v>
      </c>
      <c r="B166" s="98">
        <v>6.1068822815289634</v>
      </c>
      <c r="C166" s="98">
        <v>6.5506039915495293</v>
      </c>
      <c r="D166" s="98">
        <v>6.6714907871949807</v>
      </c>
      <c r="E166" s="98">
        <v>7.008948128709279</v>
      </c>
      <c r="F166" s="98">
        <v>9.6037146240208688</v>
      </c>
      <c r="G166" s="98">
        <v>10.670586499149497</v>
      </c>
      <c r="H166" s="98">
        <v>10.757378376538345</v>
      </c>
      <c r="I166" s="98">
        <v>11.687494706103417</v>
      </c>
      <c r="J166" s="98">
        <v>15.311927931480684</v>
      </c>
      <c r="K166" s="98">
        <v>17.860851546005804</v>
      </c>
      <c r="L166" s="98">
        <v>16.633235618761084</v>
      </c>
      <c r="M166" s="98">
        <v>15.790223723947081</v>
      </c>
      <c r="N166" s="98">
        <v>16.521083320408319</v>
      </c>
      <c r="O166" s="98">
        <v>18.178132389676819</v>
      </c>
      <c r="P166" s="98">
        <v>17.113682667765733</v>
      </c>
      <c r="Q166" s="98">
        <v>18.928153172104185</v>
      </c>
      <c r="R166" s="98">
        <v>19.132583024681868</v>
      </c>
      <c r="S166" s="98">
        <v>19.183922784913705</v>
      </c>
      <c r="T166" s="98">
        <v>20.306076948785975</v>
      </c>
      <c r="U166" s="98">
        <v>19.848793275102899</v>
      </c>
      <c r="V166" s="98">
        <v>19.986213256595892</v>
      </c>
      <c r="W166" s="98">
        <v>18.854420148906936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5057.7482182789563</v>
      </c>
      <c r="C169" s="117">
        <f t="shared" si="78"/>
        <v>4578.5203193917059</v>
      </c>
      <c r="D169" s="117">
        <f t="shared" si="78"/>
        <v>4147.8241207222363</v>
      </c>
      <c r="E169" s="117">
        <f t="shared" si="78"/>
        <v>4456.9600779874263</v>
      </c>
      <c r="F169" s="117">
        <f t="shared" si="78"/>
        <v>3830.2743204917606</v>
      </c>
      <c r="G169" s="117">
        <f t="shared" si="78"/>
        <v>3697.9649681255132</v>
      </c>
      <c r="H169" s="117">
        <f t="shared" si="78"/>
        <v>3794.5503003141012</v>
      </c>
      <c r="I169" s="117">
        <f t="shared" si="78"/>
        <v>3686.1893914852562</v>
      </c>
      <c r="J169" s="117">
        <f t="shared" si="78"/>
        <v>3591.4916529059619</v>
      </c>
      <c r="K169" s="117">
        <f t="shared" si="78"/>
        <v>3104.5699529793646</v>
      </c>
      <c r="L169" s="117">
        <f t="shared" si="78"/>
        <v>3314.3928070723659</v>
      </c>
      <c r="M169" s="117">
        <f t="shared" si="78"/>
        <v>3229.7943669432589</v>
      </c>
      <c r="N169" s="117">
        <f t="shared" si="78"/>
        <v>3444.4581866427047</v>
      </c>
      <c r="O169" s="117">
        <f t="shared" si="78"/>
        <v>3311.6165838891452</v>
      </c>
      <c r="P169" s="117">
        <f t="shared" si="78"/>
        <v>3168.4839316738216</v>
      </c>
      <c r="Q169" s="117">
        <f t="shared" si="78"/>
        <v>3295.5476509418513</v>
      </c>
      <c r="R169" s="117">
        <f t="shared" ref="R169:V169" si="79">R170+R172+R174+R183</f>
        <v>3160.9947638600302</v>
      </c>
      <c r="S169" s="117">
        <f t="shared" si="79"/>
        <v>3312.6258671890951</v>
      </c>
      <c r="T169" s="117">
        <f t="shared" si="79"/>
        <v>3410.855073728444</v>
      </c>
      <c r="U169" s="117">
        <f t="shared" si="79"/>
        <v>3452.233695510648</v>
      </c>
      <c r="V169" s="117">
        <f t="shared" si="79"/>
        <v>3373.7842620854531</v>
      </c>
      <c r="W169" s="117">
        <f t="shared" ref="W169" si="80">W170+W172+W174+W183</f>
        <v>3514.3990641288424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160.93392140924007</v>
      </c>
      <c r="C170" s="122">
        <f t="shared" si="81"/>
        <v>144.99949132610845</v>
      </c>
      <c r="D170" s="122">
        <f t="shared" si="81"/>
        <v>191.48540016369944</v>
      </c>
      <c r="E170" s="122">
        <f t="shared" si="81"/>
        <v>272.80424894394446</v>
      </c>
      <c r="F170" s="122">
        <f t="shared" si="81"/>
        <v>242.60234855891204</v>
      </c>
      <c r="G170" s="122">
        <f t="shared" si="81"/>
        <v>212.29751385178531</v>
      </c>
      <c r="H170" s="122">
        <f t="shared" si="81"/>
        <v>233.05160895665966</v>
      </c>
      <c r="I170" s="122">
        <f t="shared" si="81"/>
        <v>237.27074993199275</v>
      </c>
      <c r="J170" s="122">
        <f t="shared" si="81"/>
        <v>207.64826169043425</v>
      </c>
      <c r="K170" s="122">
        <f t="shared" si="81"/>
        <v>171.69270266671035</v>
      </c>
      <c r="L170" s="122">
        <f t="shared" si="81"/>
        <v>249.30834690664659</v>
      </c>
      <c r="M170" s="122">
        <f t="shared" si="81"/>
        <v>229.37838185762141</v>
      </c>
      <c r="N170" s="122">
        <f t="shared" si="81"/>
        <v>266.72957598904225</v>
      </c>
      <c r="O170" s="122">
        <f t="shared" si="81"/>
        <v>253.06940949650186</v>
      </c>
      <c r="P170" s="122">
        <f t="shared" si="81"/>
        <v>235.50526382643145</v>
      </c>
      <c r="Q170" s="122">
        <f t="shared" si="81"/>
        <v>300.88751442172293</v>
      </c>
      <c r="R170" s="122">
        <f t="shared" si="81"/>
        <v>238.08519302385156</v>
      </c>
      <c r="S170" s="122">
        <f t="shared" si="81"/>
        <v>309.78164437068818</v>
      </c>
      <c r="T170" s="122">
        <f t="shared" si="81"/>
        <v>285.90558697826282</v>
      </c>
      <c r="U170" s="122">
        <f t="shared" si="81"/>
        <v>316.99257897157224</v>
      </c>
      <c r="V170" s="122">
        <f t="shared" si="81"/>
        <v>314.39394741199982</v>
      </c>
      <c r="W170" s="122">
        <f t="shared" si="81"/>
        <v>340.07605436073669</v>
      </c>
      <c r="DA170" s="130" t="s">
        <v>2377</v>
      </c>
    </row>
    <row r="171" spans="1:105" ht="12" customHeight="1" x14ac:dyDescent="0.25">
      <c r="A171" s="97" t="s">
        <v>53</v>
      </c>
      <c r="B171" s="98">
        <v>160.93392140924007</v>
      </c>
      <c r="C171" s="98">
        <v>144.99949132610845</v>
      </c>
      <c r="D171" s="98">
        <v>191.48540016369944</v>
      </c>
      <c r="E171" s="98">
        <v>272.80424894394446</v>
      </c>
      <c r="F171" s="98">
        <v>242.60234855891204</v>
      </c>
      <c r="G171" s="98">
        <v>212.29751385178531</v>
      </c>
      <c r="H171" s="98">
        <v>233.05160895665966</v>
      </c>
      <c r="I171" s="98">
        <v>237.27074993199275</v>
      </c>
      <c r="J171" s="98">
        <v>207.64826169043425</v>
      </c>
      <c r="K171" s="98">
        <v>171.69270266671035</v>
      </c>
      <c r="L171" s="98">
        <v>249.30834690664659</v>
      </c>
      <c r="M171" s="98">
        <v>229.37838185762141</v>
      </c>
      <c r="N171" s="98">
        <v>266.72957598904225</v>
      </c>
      <c r="O171" s="98">
        <v>253.06940949650186</v>
      </c>
      <c r="P171" s="98">
        <v>235.50526382643145</v>
      </c>
      <c r="Q171" s="98">
        <v>300.88751442172293</v>
      </c>
      <c r="R171" s="98">
        <v>238.08519302385156</v>
      </c>
      <c r="S171" s="98">
        <v>309.78164437068818</v>
      </c>
      <c r="T171" s="98">
        <v>285.90558697826282</v>
      </c>
      <c r="U171" s="98">
        <v>316.99257897157224</v>
      </c>
      <c r="V171" s="98">
        <v>314.39394741199982</v>
      </c>
      <c r="W171" s="98">
        <v>340.07605436073669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2310.1598245183391</v>
      </c>
      <c r="C172" s="122">
        <f t="shared" si="82"/>
        <v>2191.4919204293942</v>
      </c>
      <c r="D172" s="122">
        <f t="shared" si="82"/>
        <v>1480.3877725706107</v>
      </c>
      <c r="E172" s="122">
        <f t="shared" si="82"/>
        <v>1826.0021062934538</v>
      </c>
      <c r="F172" s="122">
        <f t="shared" si="82"/>
        <v>831.52011462211635</v>
      </c>
      <c r="G172" s="122">
        <f t="shared" si="82"/>
        <v>721.19621509703757</v>
      </c>
      <c r="H172" s="122">
        <f t="shared" si="82"/>
        <v>870.8930513137326</v>
      </c>
      <c r="I172" s="122">
        <f t="shared" si="82"/>
        <v>866.46250276990202</v>
      </c>
      <c r="J172" s="122">
        <f t="shared" si="82"/>
        <v>726.59382122908562</v>
      </c>
      <c r="K172" s="122">
        <f t="shared" si="82"/>
        <v>783.88024872342987</v>
      </c>
      <c r="L172" s="122">
        <f t="shared" si="82"/>
        <v>671.28963461836634</v>
      </c>
      <c r="M172" s="122">
        <f t="shared" si="82"/>
        <v>673.1804173298699</v>
      </c>
      <c r="N172" s="122">
        <f t="shared" si="82"/>
        <v>1137.6461327956513</v>
      </c>
      <c r="O172" s="122">
        <f t="shared" si="82"/>
        <v>778.3742449426511</v>
      </c>
      <c r="P172" s="122">
        <f t="shared" si="82"/>
        <v>760.13218369287097</v>
      </c>
      <c r="Q172" s="122">
        <f t="shared" si="82"/>
        <v>704.5222259318075</v>
      </c>
      <c r="R172" s="122">
        <f t="shared" si="82"/>
        <v>657.34577554551254</v>
      </c>
      <c r="S172" s="122">
        <f t="shared" si="82"/>
        <v>883.72080854572505</v>
      </c>
      <c r="T172" s="122">
        <f t="shared" si="82"/>
        <v>722.19865494545581</v>
      </c>
      <c r="U172" s="122">
        <f t="shared" si="82"/>
        <v>780.11617446649109</v>
      </c>
      <c r="V172" s="122">
        <f t="shared" si="82"/>
        <v>835.24647591066775</v>
      </c>
      <c r="W172" s="122">
        <f t="shared" si="82"/>
        <v>1270.2602220202566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2310.1598245183391</v>
      </c>
      <c r="C173" s="98">
        <f>RES_hhdet_fech!C147</f>
        <v>2191.4919204293942</v>
      </c>
      <c r="D173" s="98">
        <f>RES_hhdet_fech!D147</f>
        <v>1480.3877725706107</v>
      </c>
      <c r="E173" s="98">
        <f>RES_hhdet_fech!E147</f>
        <v>1826.0021062934538</v>
      </c>
      <c r="F173" s="98">
        <f>RES_hhdet_fech!F147</f>
        <v>831.52011462211635</v>
      </c>
      <c r="G173" s="98">
        <f>RES_hhdet_fech!G147</f>
        <v>721.19621509703757</v>
      </c>
      <c r="H173" s="98">
        <f>RES_hhdet_fech!H147</f>
        <v>870.8930513137326</v>
      </c>
      <c r="I173" s="98">
        <f>RES_hhdet_fech!I147</f>
        <v>866.46250276990202</v>
      </c>
      <c r="J173" s="98">
        <f>RES_hhdet_fech!J147</f>
        <v>726.59382122908562</v>
      </c>
      <c r="K173" s="98">
        <f>RES_hhdet_fech!K147</f>
        <v>783.88024872342987</v>
      </c>
      <c r="L173" s="98">
        <f>RES_hhdet_fech!L147</f>
        <v>671.28963461836634</v>
      </c>
      <c r="M173" s="98">
        <f>RES_hhdet_fech!M147</f>
        <v>673.1804173298699</v>
      </c>
      <c r="N173" s="98">
        <f>RES_hhdet_fech!N147</f>
        <v>1137.6461327956513</v>
      </c>
      <c r="O173" s="98">
        <f>RES_hhdet_fech!O147</f>
        <v>778.3742449426511</v>
      </c>
      <c r="P173" s="98">
        <f>RES_hhdet_fech!P147</f>
        <v>760.13218369287097</v>
      </c>
      <c r="Q173" s="98">
        <f>RES_hhdet_fech!Q147</f>
        <v>704.5222259318075</v>
      </c>
      <c r="R173" s="98">
        <f>RES_hhdet_fech!R147</f>
        <v>657.34577554551254</v>
      </c>
      <c r="S173" s="98">
        <f>RES_hhdet_fech!S147</f>
        <v>883.72080854572505</v>
      </c>
      <c r="T173" s="98">
        <f>RES_hhdet_fech!T147</f>
        <v>722.19865494545581</v>
      </c>
      <c r="U173" s="98">
        <f>RES_hhdet_fech!U147</f>
        <v>780.11617446649109</v>
      </c>
      <c r="V173" s="98">
        <f>RES_hhdet_fech!V147</f>
        <v>835.24647591066775</v>
      </c>
      <c r="W173" s="98">
        <f>RES_hhdet_fech!W147</f>
        <v>1270.2602220202566</v>
      </c>
      <c r="DA173" s="63" t="s">
        <v>2380</v>
      </c>
    </row>
    <row r="174" spans="1:105" ht="12" customHeight="1" x14ac:dyDescent="0.25">
      <c r="A174" s="121" t="s">
        <v>55</v>
      </c>
      <c r="B174" s="122">
        <v>1456.2977732415925</v>
      </c>
      <c r="C174" s="122">
        <v>1208.9526695353134</v>
      </c>
      <c r="D174" s="122">
        <v>1445.360767663233</v>
      </c>
      <c r="E174" s="122">
        <v>1395.4354720055894</v>
      </c>
      <c r="F174" s="122">
        <v>1674.319473506645</v>
      </c>
      <c r="G174" s="122">
        <v>1711.8437787467374</v>
      </c>
      <c r="H174" s="122">
        <v>1752.6219311416114</v>
      </c>
      <c r="I174" s="122">
        <v>1707.7910914713689</v>
      </c>
      <c r="J174" s="122">
        <v>1675.3414452016088</v>
      </c>
      <c r="K174" s="122">
        <v>1114.6861116247674</v>
      </c>
      <c r="L174" s="122">
        <v>1359.7624292497117</v>
      </c>
      <c r="M174" s="122">
        <v>1354.2152365513257</v>
      </c>
      <c r="N174" s="122">
        <v>1139.5007464947273</v>
      </c>
      <c r="O174" s="122">
        <v>1262.2828628197481</v>
      </c>
      <c r="P174" s="122">
        <v>1229.9111285431743</v>
      </c>
      <c r="Q174" s="122">
        <v>1286.0312905875601</v>
      </c>
      <c r="R174" s="122">
        <v>1229.2635797828266</v>
      </c>
      <c r="S174" s="122">
        <v>1292.4938773573751</v>
      </c>
      <c r="T174" s="122">
        <v>1553.9848870976246</v>
      </c>
      <c r="U174" s="122">
        <v>1561.9289803909228</v>
      </c>
      <c r="V174" s="122">
        <v>1466.6584496463006</v>
      </c>
      <c r="W174" s="122">
        <v>1196.1744906870827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1456.2977732415925</v>
      </c>
      <c r="C179" s="101">
        <v>1208.9526695353134</v>
      </c>
      <c r="D179" s="101">
        <v>1472.0340431157431</v>
      </c>
      <c r="E179" s="101">
        <v>1426.6518268773129</v>
      </c>
      <c r="F179" s="101">
        <v>1709.3363188931121</v>
      </c>
      <c r="G179" s="101">
        <v>1752.803051871552</v>
      </c>
      <c r="H179" s="101">
        <v>1797.8350653500786</v>
      </c>
      <c r="I179" s="101">
        <v>1763.1560611218999</v>
      </c>
      <c r="J179" s="101">
        <v>1738.9712457353869</v>
      </c>
      <c r="K179" s="101">
        <v>1182.3809968683447</v>
      </c>
      <c r="L179" s="101">
        <v>1578.9681045786394</v>
      </c>
      <c r="M179" s="101">
        <v>1579.9062657776651</v>
      </c>
      <c r="N179" s="101">
        <v>1377.9244302034547</v>
      </c>
      <c r="O179" s="101">
        <v>1495.4272758866359</v>
      </c>
      <c r="P179" s="101">
        <v>1462.317206675687</v>
      </c>
      <c r="Q179" s="101">
        <v>1506.6126969682589</v>
      </c>
      <c r="R179" s="101">
        <v>1443.1950361102199</v>
      </c>
      <c r="S179" s="101">
        <v>1494.5502597833679</v>
      </c>
      <c r="T179" s="101">
        <v>1743.9399759031744</v>
      </c>
      <c r="U179" s="101">
        <v>1730.1129163571363</v>
      </c>
      <c r="V179" s="101">
        <v>1619.7463104513802</v>
      </c>
      <c r="W179" s="101">
        <v>1298.6917029782126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884.37705331699419</v>
      </c>
      <c r="E180" s="104">
        <v>864.75743918628882</v>
      </c>
      <c r="F180" s="104">
        <v>1043.7380296288945</v>
      </c>
      <c r="G180" s="104">
        <v>1076.6488420074675</v>
      </c>
      <c r="H180" s="104">
        <v>1109.8723575146914</v>
      </c>
      <c r="I180" s="104">
        <v>1090.4449403045696</v>
      </c>
      <c r="J180" s="104">
        <v>1077.7873265441324</v>
      </c>
      <c r="K180" s="104">
        <v>878.83608813269393</v>
      </c>
      <c r="L180" s="104">
        <v>933.75178018952818</v>
      </c>
      <c r="M180" s="104">
        <v>988.10611831449637</v>
      </c>
      <c r="N180" s="104">
        <v>866.09853958560859</v>
      </c>
      <c r="O180" s="104">
        <v>921.83334005556151</v>
      </c>
      <c r="P180" s="104">
        <v>893.72796644138691</v>
      </c>
      <c r="Q180" s="104">
        <v>949.42237685261739</v>
      </c>
      <c r="R180" s="104">
        <v>910.95872747347187</v>
      </c>
      <c r="S180" s="104">
        <v>975.34810095730631</v>
      </c>
      <c r="T180" s="104">
        <v>1235.7314574070551</v>
      </c>
      <c r="U180" s="104">
        <v>1230.8971653864255</v>
      </c>
      <c r="V180" s="104">
        <v>1127.8812181595088</v>
      </c>
      <c r="W180" s="104">
        <v>930.03895913245708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250.72573157459013</v>
      </c>
      <c r="E181" s="98">
        <v>244.77050241713468</v>
      </c>
      <c r="F181" s="98">
        <v>294.91920126188114</v>
      </c>
      <c r="G181" s="98">
        <v>304.41572987460421</v>
      </c>
      <c r="H181" s="98">
        <v>312.87983023827297</v>
      </c>
      <c r="I181" s="98">
        <v>305.64436070513011</v>
      </c>
      <c r="J181" s="98">
        <v>301.86333033708934</v>
      </c>
      <c r="K181" s="98">
        <v>526.36416142147721</v>
      </c>
      <c r="L181" s="98">
        <v>163.35826681841863</v>
      </c>
      <c r="M181" s="98">
        <v>274.68708992727875</v>
      </c>
      <c r="N181" s="98">
        <v>239.95390205187326</v>
      </c>
      <c r="O181" s="98">
        <v>194.13855632055723</v>
      </c>
      <c r="P181" s="98">
        <v>146.87641288296373</v>
      </c>
      <c r="Q181" s="98">
        <v>180.35724026833708</v>
      </c>
      <c r="R181" s="98">
        <v>144.28259566475418</v>
      </c>
      <c r="S181" s="98">
        <v>193.85564181697262</v>
      </c>
      <c r="T181" s="98">
        <v>432.24800504096174</v>
      </c>
      <c r="U181" s="98">
        <v>382.25797552959835</v>
      </c>
      <c r="V181" s="98">
        <v>240.94552920551143</v>
      </c>
      <c r="W181" s="98">
        <v>227.12384404672065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633.65132174240398</v>
      </c>
      <c r="E182" s="98">
        <v>619.98693676915411</v>
      </c>
      <c r="F182" s="98">
        <v>748.81882836701334</v>
      </c>
      <c r="G182" s="98">
        <v>772.2331121328632</v>
      </c>
      <c r="H182" s="98">
        <v>796.9925272764184</v>
      </c>
      <c r="I182" s="98">
        <v>784.80057959943974</v>
      </c>
      <c r="J182" s="98">
        <v>775.92399620704293</v>
      </c>
      <c r="K182" s="98">
        <v>352.47192671121678</v>
      </c>
      <c r="L182" s="98">
        <v>770.39351337110952</v>
      </c>
      <c r="M182" s="98">
        <v>713.41902838721762</v>
      </c>
      <c r="N182" s="98">
        <v>626.14463753373536</v>
      </c>
      <c r="O182" s="98">
        <v>727.69478373500442</v>
      </c>
      <c r="P182" s="98">
        <v>746.85155355842323</v>
      </c>
      <c r="Q182" s="98">
        <v>769.06513658428037</v>
      </c>
      <c r="R182" s="98">
        <v>766.67613180871786</v>
      </c>
      <c r="S182" s="98">
        <v>781.49245914033361</v>
      </c>
      <c r="T182" s="98">
        <v>803.48345236609327</v>
      </c>
      <c r="U182" s="98">
        <v>848.63918985682722</v>
      </c>
      <c r="V182" s="98">
        <v>886.93568895399756</v>
      </c>
      <c r="W182" s="98">
        <v>702.91511508573637</v>
      </c>
      <c r="DA182" s="63" t="s">
        <v>2389</v>
      </c>
    </row>
    <row r="183" spans="1:105" ht="12" customHeight="1" x14ac:dyDescent="0.25">
      <c r="A183" s="121" t="s">
        <v>54</v>
      </c>
      <c r="B183" s="122">
        <v>1130.3566991097844</v>
      </c>
      <c r="C183" s="122">
        <v>1033.0762381008901</v>
      </c>
      <c r="D183" s="122">
        <v>1030.5901803246934</v>
      </c>
      <c r="E183" s="122">
        <v>962.71825074443848</v>
      </c>
      <c r="F183" s="122">
        <v>1081.8323838040867</v>
      </c>
      <c r="G183" s="122">
        <v>1052.6274604299529</v>
      </c>
      <c r="H183" s="122">
        <v>937.98370890209731</v>
      </c>
      <c r="I183" s="122">
        <v>874.66504731199245</v>
      </c>
      <c r="J183" s="122">
        <v>981.90812478483349</v>
      </c>
      <c r="K183" s="122">
        <v>1034.3108899644569</v>
      </c>
      <c r="L183" s="122">
        <v>1034.0323962976411</v>
      </c>
      <c r="M183" s="122">
        <v>973.02033120444173</v>
      </c>
      <c r="N183" s="122">
        <v>900.58173136328378</v>
      </c>
      <c r="O183" s="122">
        <v>1017.8900666302442</v>
      </c>
      <c r="P183" s="122">
        <v>942.93535561134479</v>
      </c>
      <c r="Q183" s="122">
        <v>1004.1066200007607</v>
      </c>
      <c r="R183" s="122">
        <v>1036.3002155078398</v>
      </c>
      <c r="S183" s="122">
        <v>826.62953691530663</v>
      </c>
      <c r="T183" s="122">
        <v>848.76594470710086</v>
      </c>
      <c r="U183" s="122">
        <v>793.19596168166152</v>
      </c>
      <c r="V183" s="122">
        <v>757.48538911648484</v>
      </c>
      <c r="W183" s="122">
        <v>707.8882970607666</v>
      </c>
      <c r="DA183" s="130" t="s">
        <v>2390</v>
      </c>
    </row>
    <row r="184" spans="1:105" ht="12" customHeight="1" x14ac:dyDescent="0.25">
      <c r="A184" s="97" t="s">
        <v>50</v>
      </c>
      <c r="B184" s="98">
        <v>1153.1104191652396</v>
      </c>
      <c r="C184" s="98">
        <v>1121.973414338293</v>
      </c>
      <c r="D184" s="98">
        <v>1080.1046872283816</v>
      </c>
      <c r="E184" s="98">
        <v>985.99289571024872</v>
      </c>
      <c r="F184" s="98">
        <v>1155.2125554931536</v>
      </c>
      <c r="G184" s="98">
        <v>1117.1223962652978</v>
      </c>
      <c r="H184" s="98">
        <v>972.56127104370103</v>
      </c>
      <c r="I184" s="98">
        <v>907.51219093637565</v>
      </c>
      <c r="J184" s="98">
        <v>1042.4670002005341</v>
      </c>
      <c r="K184" s="98">
        <v>1119.5128453615393</v>
      </c>
      <c r="L184" s="98">
        <v>1055.4450402139539</v>
      </c>
      <c r="M184" s="98">
        <v>985.7824271854405</v>
      </c>
      <c r="N184" s="98">
        <v>988.86224118253904</v>
      </c>
      <c r="O184" s="98">
        <v>1075.2374792776554</v>
      </c>
      <c r="P184" s="98">
        <v>1005.6272515012982</v>
      </c>
      <c r="Q184" s="98">
        <v>1061.9139671208841</v>
      </c>
      <c r="R184" s="98">
        <v>1012.0173142508327</v>
      </c>
      <c r="S184" s="98">
        <v>945.55330657052343</v>
      </c>
      <c r="T184" s="98">
        <v>913.81362626634495</v>
      </c>
      <c r="U184" s="98">
        <v>834.06225457026153</v>
      </c>
      <c r="V184" s="98">
        <v>800.55119410801706</v>
      </c>
      <c r="W184" s="98">
        <v>762.81021754821063</v>
      </c>
      <c r="DA184" s="63" t="s">
        <v>2391</v>
      </c>
    </row>
    <row r="185" spans="1:105" ht="12" customHeight="1" x14ac:dyDescent="0.25">
      <c r="A185" s="109" t="s">
        <v>120</v>
      </c>
      <c r="B185" s="33">
        <v>1032.2286507611195</v>
      </c>
      <c r="C185" s="33">
        <v>652.96723399945415</v>
      </c>
      <c r="D185" s="33">
        <v>867.98764925969579</v>
      </c>
      <c r="E185" s="33">
        <v>899.44542779985568</v>
      </c>
      <c r="F185" s="33">
        <v>884.96308219095158</v>
      </c>
      <c r="G185" s="33">
        <v>871.26268032292239</v>
      </c>
      <c r="H185" s="33">
        <v>830.23696272271798</v>
      </c>
      <c r="I185" s="33">
        <v>750.56562303898249</v>
      </c>
      <c r="J185" s="33">
        <v>712.61874411093027</v>
      </c>
      <c r="K185" s="33">
        <v>657.65142414943364</v>
      </c>
      <c r="L185" s="33">
        <v>947.94004136642627</v>
      </c>
      <c r="M185" s="33">
        <v>925.94670898316633</v>
      </c>
      <c r="N185" s="33">
        <v>561.77694446145756</v>
      </c>
      <c r="O185" s="33">
        <v>821.7672912019309</v>
      </c>
      <c r="P185" s="33">
        <v>764.51923068763426</v>
      </c>
      <c r="Q185" s="33">
        <v>852.03577695145407</v>
      </c>
      <c r="R185" s="33">
        <v>1101.4268455588988</v>
      </c>
      <c r="S185" s="33">
        <v>456.73374854734499</v>
      </c>
      <c r="T185" s="33">
        <v>639.67372909562698</v>
      </c>
      <c r="U185" s="33">
        <v>661.77702882733115</v>
      </c>
      <c r="V185" s="33">
        <v>621.99958256743878</v>
      </c>
      <c r="W185" s="33">
        <v>530.60102856906394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5951.9702530775585</v>
      </c>
      <c r="C187" s="117">
        <f t="shared" si="83"/>
        <v>5716.2775021721982</v>
      </c>
      <c r="D187" s="117">
        <f t="shared" si="83"/>
        <v>4694.8982238386779</v>
      </c>
      <c r="E187" s="117">
        <f t="shared" si="83"/>
        <v>5716.2670213012361</v>
      </c>
      <c r="F187" s="117">
        <f t="shared" si="83"/>
        <v>3910.7194834630664</v>
      </c>
      <c r="G187" s="117">
        <f t="shared" si="83"/>
        <v>3764.8217960430188</v>
      </c>
      <c r="H187" s="117">
        <f t="shared" si="83"/>
        <v>4346.8354173194311</v>
      </c>
      <c r="I187" s="117">
        <f t="shared" si="83"/>
        <v>4413.0476052948634</v>
      </c>
      <c r="J187" s="117">
        <f t="shared" si="83"/>
        <v>4072.3068466364498</v>
      </c>
      <c r="K187" s="117">
        <f t="shared" si="83"/>
        <v>3996.1633770571852</v>
      </c>
      <c r="L187" s="117">
        <f t="shared" si="83"/>
        <v>4109.8380971078786</v>
      </c>
      <c r="M187" s="117">
        <f t="shared" si="83"/>
        <v>4117.2316201278627</v>
      </c>
      <c r="N187" s="117">
        <f t="shared" si="83"/>
        <v>5685.5969488642331</v>
      </c>
      <c r="O187" s="117">
        <f t="shared" si="83"/>
        <v>4750.4097325433595</v>
      </c>
      <c r="P187" s="117">
        <f t="shared" si="83"/>
        <v>4709.6996961988707</v>
      </c>
      <c r="Q187" s="117">
        <f t="shared" si="83"/>
        <v>4905.0496644019313</v>
      </c>
      <c r="R187" s="117">
        <f t="shared" ref="R187:V187" si="84">R188+R190+R192+R201</f>
        <v>4706.0084435758181</v>
      </c>
      <c r="S187" s="117">
        <f t="shared" si="84"/>
        <v>5846.2171785905794</v>
      </c>
      <c r="T187" s="117">
        <f t="shared" si="84"/>
        <v>5469.3244505517005</v>
      </c>
      <c r="U187" s="117">
        <f t="shared" si="84"/>
        <v>5936.3872179815398</v>
      </c>
      <c r="V187" s="117">
        <f t="shared" si="84"/>
        <v>6229.0994965486525</v>
      </c>
      <c r="W187" s="117">
        <f t="shared" ref="W187" si="85">W188+W190+W192+W201</f>
        <v>8142.4814189275276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211.86922743920675</v>
      </c>
      <c r="C188" s="122">
        <f t="shared" si="86"/>
        <v>196.87795899069604</v>
      </c>
      <c r="D188" s="122">
        <f t="shared" si="86"/>
        <v>270.35899299968133</v>
      </c>
      <c r="E188" s="122">
        <f t="shared" si="86"/>
        <v>408.26826300870493</v>
      </c>
      <c r="F188" s="122">
        <f t="shared" si="86"/>
        <v>383.1072563887268</v>
      </c>
      <c r="G188" s="122">
        <f t="shared" si="86"/>
        <v>351.72790732300052</v>
      </c>
      <c r="H188" s="122">
        <f t="shared" si="86"/>
        <v>405.25279022492197</v>
      </c>
      <c r="I188" s="122">
        <f t="shared" si="86"/>
        <v>432.51472296926136</v>
      </c>
      <c r="J188" s="122">
        <f t="shared" si="86"/>
        <v>396.58737830417846</v>
      </c>
      <c r="K188" s="122">
        <f t="shared" si="86"/>
        <v>342.93548529086308</v>
      </c>
      <c r="L188" s="122">
        <f t="shared" si="86"/>
        <v>512.07471996157335</v>
      </c>
      <c r="M188" s="122">
        <f t="shared" si="86"/>
        <v>490.40560448289227</v>
      </c>
      <c r="N188" s="122">
        <f t="shared" si="86"/>
        <v>596.69400327218523</v>
      </c>
      <c r="O188" s="122">
        <f t="shared" si="86"/>
        <v>593.7316000272823</v>
      </c>
      <c r="P188" s="122">
        <f t="shared" si="86"/>
        <v>573.64009278357366</v>
      </c>
      <c r="Q188" s="122">
        <f t="shared" si="86"/>
        <v>769.32963638615013</v>
      </c>
      <c r="R188" s="122">
        <f t="shared" si="86"/>
        <v>640.37974079203298</v>
      </c>
      <c r="S188" s="122">
        <f t="shared" si="86"/>
        <v>877.64208544872861</v>
      </c>
      <c r="T188" s="122">
        <f t="shared" si="86"/>
        <v>860.91299415464687</v>
      </c>
      <c r="U188" s="122">
        <f t="shared" si="86"/>
        <v>1005.9665776172594</v>
      </c>
      <c r="V188" s="122">
        <f t="shared" si="86"/>
        <v>1040.7622096654293</v>
      </c>
      <c r="W188" s="122">
        <f t="shared" si="86"/>
        <v>1159.0380027598737</v>
      </c>
      <c r="DA188" s="130" t="s">
        <v>2545</v>
      </c>
    </row>
    <row r="189" spans="1:105" ht="12" customHeight="1" x14ac:dyDescent="0.25">
      <c r="A189" s="97" t="s">
        <v>53</v>
      </c>
      <c r="B189" s="98">
        <v>211.86922743920675</v>
      </c>
      <c r="C189" s="98">
        <v>196.87795899069604</v>
      </c>
      <c r="D189" s="98">
        <v>270.35899299968133</v>
      </c>
      <c r="E189" s="98">
        <v>408.26826300870493</v>
      </c>
      <c r="F189" s="98">
        <v>383.1072563887268</v>
      </c>
      <c r="G189" s="98">
        <v>351.72790732300052</v>
      </c>
      <c r="H189" s="98">
        <v>405.25279022492197</v>
      </c>
      <c r="I189" s="98">
        <v>432.51472296926136</v>
      </c>
      <c r="J189" s="98">
        <v>396.58737830417846</v>
      </c>
      <c r="K189" s="98">
        <v>342.93548529086308</v>
      </c>
      <c r="L189" s="98">
        <v>512.07471996157335</v>
      </c>
      <c r="M189" s="98">
        <v>490.40560448289227</v>
      </c>
      <c r="N189" s="98">
        <v>596.69400327218523</v>
      </c>
      <c r="O189" s="98">
        <v>593.7316000272823</v>
      </c>
      <c r="P189" s="98">
        <v>573.64009278357366</v>
      </c>
      <c r="Q189" s="98">
        <v>769.32963638615013</v>
      </c>
      <c r="R189" s="98">
        <v>640.37974079203298</v>
      </c>
      <c r="S189" s="98">
        <v>877.64208544872861</v>
      </c>
      <c r="T189" s="98">
        <v>860.91299415464687</v>
      </c>
      <c r="U189" s="98">
        <v>1005.9665776172594</v>
      </c>
      <c r="V189" s="98">
        <v>1040.7622096654293</v>
      </c>
      <c r="W189" s="98">
        <v>1159.0380027598737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4306.6812012388054</v>
      </c>
      <c r="C190" s="122">
        <f t="shared" si="87"/>
        <v>4273.207407748725</v>
      </c>
      <c r="D190" s="122">
        <f t="shared" si="87"/>
        <v>3023.7597300144857</v>
      </c>
      <c r="E190" s="122">
        <f t="shared" si="87"/>
        <v>3955.256015034458</v>
      </c>
      <c r="F190" s="122">
        <f t="shared" si="87"/>
        <v>1948.0933373226021</v>
      </c>
      <c r="G190" s="122">
        <f t="shared" si="87"/>
        <v>1822.2136095979836</v>
      </c>
      <c r="H190" s="122">
        <f t="shared" si="87"/>
        <v>2391.3394886503452</v>
      </c>
      <c r="I190" s="122">
        <f t="shared" si="87"/>
        <v>2489.461753971716</v>
      </c>
      <c r="J190" s="122">
        <f t="shared" si="87"/>
        <v>2135.5240917999545</v>
      </c>
      <c r="K190" s="122">
        <f t="shared" si="87"/>
        <v>2382.1885221391949</v>
      </c>
      <c r="L190" s="122">
        <f t="shared" si="87"/>
        <v>2097.4549963824466</v>
      </c>
      <c r="M190" s="122">
        <f t="shared" si="87"/>
        <v>2154.564013861409</v>
      </c>
      <c r="N190" s="122">
        <f t="shared" si="87"/>
        <v>3777.8672180047251</v>
      </c>
      <c r="O190" s="122">
        <f t="shared" si="87"/>
        <v>2684.2829586191101</v>
      </c>
      <c r="P190" s="122">
        <f t="shared" si="87"/>
        <v>2709.7630041956131</v>
      </c>
      <c r="Q190" s="122">
        <f t="shared" si="87"/>
        <v>2622.0777358430009</v>
      </c>
      <c r="R190" s="122">
        <f t="shared" si="87"/>
        <v>2540.9163535849102</v>
      </c>
      <c r="S190" s="122">
        <f t="shared" si="87"/>
        <v>3557.669247950661</v>
      </c>
      <c r="T190" s="122">
        <f t="shared" si="87"/>
        <v>3002.1292213219963</v>
      </c>
      <c r="U190" s="122">
        <f t="shared" si="87"/>
        <v>3333.9766797167899</v>
      </c>
      <c r="V190" s="122">
        <f t="shared" si="87"/>
        <v>3659.0796944495742</v>
      </c>
      <c r="W190" s="122">
        <f t="shared" si="87"/>
        <v>5677.1304083927462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4306.6812012388054</v>
      </c>
      <c r="C191" s="98">
        <f>RES_hhdet_tesh!C147</f>
        <v>4273.207407748725</v>
      </c>
      <c r="D191" s="98">
        <f>RES_hhdet_tesh!D147</f>
        <v>3023.7597300144857</v>
      </c>
      <c r="E191" s="98">
        <f>RES_hhdet_tesh!E147</f>
        <v>3955.256015034458</v>
      </c>
      <c r="F191" s="98">
        <f>RES_hhdet_tesh!F147</f>
        <v>1948.0933373226021</v>
      </c>
      <c r="G191" s="98">
        <f>RES_hhdet_tesh!G147</f>
        <v>1822.2136095979836</v>
      </c>
      <c r="H191" s="98">
        <f>RES_hhdet_tesh!H147</f>
        <v>2391.3394886503452</v>
      </c>
      <c r="I191" s="98">
        <f>RES_hhdet_tesh!I147</f>
        <v>2489.461753971716</v>
      </c>
      <c r="J191" s="98">
        <f>RES_hhdet_tesh!J147</f>
        <v>2135.5240917999545</v>
      </c>
      <c r="K191" s="98">
        <f>RES_hhdet_tesh!K147</f>
        <v>2382.1885221391949</v>
      </c>
      <c r="L191" s="98">
        <f>RES_hhdet_tesh!L147</f>
        <v>2097.4549963824466</v>
      </c>
      <c r="M191" s="98">
        <f>RES_hhdet_tesh!M147</f>
        <v>2154.564013861409</v>
      </c>
      <c r="N191" s="98">
        <f>RES_hhdet_tesh!N147</f>
        <v>3777.8672180047251</v>
      </c>
      <c r="O191" s="98">
        <f>RES_hhdet_tesh!O147</f>
        <v>2684.2829586191101</v>
      </c>
      <c r="P191" s="98">
        <f>RES_hhdet_tesh!P147</f>
        <v>2709.7630041956131</v>
      </c>
      <c r="Q191" s="98">
        <f>RES_hhdet_tesh!Q147</f>
        <v>2622.0777358430009</v>
      </c>
      <c r="R191" s="98">
        <f>RES_hhdet_tesh!R147</f>
        <v>2540.9163535849102</v>
      </c>
      <c r="S191" s="98">
        <f>RES_hhdet_tesh!S147</f>
        <v>3557.669247950661</v>
      </c>
      <c r="T191" s="98">
        <f>RES_hhdet_tesh!T147</f>
        <v>3002.1292213219963</v>
      </c>
      <c r="U191" s="98">
        <f>RES_hhdet_tesh!U147</f>
        <v>3333.9766797167899</v>
      </c>
      <c r="V191" s="98">
        <f>RES_hhdet_tesh!V147</f>
        <v>3659.0796944495742</v>
      </c>
      <c r="W191" s="98">
        <f>RES_hhdet_tesh!W147</f>
        <v>5677.1304083927462</v>
      </c>
      <c r="DA191" s="63" t="s">
        <v>2548</v>
      </c>
    </row>
    <row r="192" spans="1:105" ht="12" customHeight="1" x14ac:dyDescent="0.25">
      <c r="A192" s="121" t="s">
        <v>55</v>
      </c>
      <c r="B192" s="122">
        <v>747.22574711505888</v>
      </c>
      <c r="C192" s="122">
        <v>625.59494669863898</v>
      </c>
      <c r="D192" s="122">
        <v>767.21248773303159</v>
      </c>
      <c r="E192" s="122">
        <v>750.41177843690036</v>
      </c>
      <c r="F192" s="122">
        <v>906.02631613774827</v>
      </c>
      <c r="G192" s="122">
        <v>934.97917834956399</v>
      </c>
      <c r="H192" s="122">
        <v>964.88433503475642</v>
      </c>
      <c r="I192" s="122">
        <v>949.68211260037378</v>
      </c>
      <c r="J192" s="122">
        <v>939.3637490329503</v>
      </c>
      <c r="K192" s="122">
        <v>640.07708998994167</v>
      </c>
      <c r="L192" s="122">
        <v>857.40505359369592</v>
      </c>
      <c r="M192" s="122">
        <v>862.99149510902032</v>
      </c>
      <c r="N192" s="122">
        <v>757.94570339322547</v>
      </c>
      <c r="O192" s="122">
        <v>836.92080458465216</v>
      </c>
      <c r="P192" s="122">
        <v>831.9237706204085</v>
      </c>
      <c r="Q192" s="122">
        <v>875.39523720665454</v>
      </c>
      <c r="R192" s="122">
        <v>853.70922016563736</v>
      </c>
      <c r="S192" s="122">
        <v>898.43412506170534</v>
      </c>
      <c r="T192" s="122">
        <v>1070.0200146181533</v>
      </c>
      <c r="U192" s="122">
        <v>1088.8750832984053</v>
      </c>
      <c r="V192" s="122">
        <v>1041.1325681650667</v>
      </c>
      <c r="W192" s="122">
        <v>850.80534923597838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747.22574711505888</v>
      </c>
      <c r="C197" s="101">
        <v>625.59494669863898</v>
      </c>
      <c r="D197" s="101">
        <v>767.19917639342339</v>
      </c>
      <c r="E197" s="101">
        <v>750.38950057509737</v>
      </c>
      <c r="F197" s="101">
        <v>905.99895475021742</v>
      </c>
      <c r="G197" s="101">
        <v>934.95401115266441</v>
      </c>
      <c r="H197" s="101">
        <v>964.87245743886785</v>
      </c>
      <c r="I197" s="101">
        <v>949.68516462575542</v>
      </c>
      <c r="J197" s="101">
        <v>939.36147499227059</v>
      </c>
      <c r="K197" s="101">
        <v>640.09583998155279</v>
      </c>
      <c r="L197" s="101">
        <v>856.05263505839355</v>
      </c>
      <c r="M197" s="101">
        <v>861.99379220750836</v>
      </c>
      <c r="N197" s="101">
        <v>756.86039860052995</v>
      </c>
      <c r="O197" s="101">
        <v>837.92419954115792</v>
      </c>
      <c r="P197" s="101">
        <v>833.86451360111448</v>
      </c>
      <c r="Q197" s="101">
        <v>877.79855922137324</v>
      </c>
      <c r="R197" s="101">
        <v>855.55351780164665</v>
      </c>
      <c r="S197" s="101">
        <v>898.61793887978877</v>
      </c>
      <c r="T197" s="101">
        <v>1069.4105833700696</v>
      </c>
      <c r="U197" s="101">
        <v>1088.6186900002417</v>
      </c>
      <c r="V197" s="101">
        <v>1041.0008232986568</v>
      </c>
      <c r="W197" s="101">
        <v>851.45138979442277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767.49244752835762</v>
      </c>
      <c r="E198" s="104">
        <v>750.79050208755143</v>
      </c>
      <c r="F198" s="104">
        <v>906.51903851365819</v>
      </c>
      <c r="G198" s="104">
        <v>935.36947033530976</v>
      </c>
      <c r="H198" s="104">
        <v>965.05318684798863</v>
      </c>
      <c r="I198" s="104">
        <v>949.64808104333429</v>
      </c>
      <c r="J198" s="104">
        <v>939.38510478706007</v>
      </c>
      <c r="K198" s="104">
        <v>640.01176473019655</v>
      </c>
      <c r="L198" s="104">
        <v>860.03338288836665</v>
      </c>
      <c r="M198" s="104">
        <v>864.60993838869786</v>
      </c>
      <c r="N198" s="104">
        <v>759.19023045058987</v>
      </c>
      <c r="O198" s="104">
        <v>835.4555954055312</v>
      </c>
      <c r="P198" s="104">
        <v>829.11642101353436</v>
      </c>
      <c r="Q198" s="104">
        <v>871.727749425144</v>
      </c>
      <c r="R198" s="104">
        <v>850.96512214133338</v>
      </c>
      <c r="S198" s="104">
        <v>898.14561264081942</v>
      </c>
      <c r="T198" s="104">
        <v>1071.0410643098608</v>
      </c>
      <c r="U198" s="104">
        <v>1089.3797351746884</v>
      </c>
      <c r="V198" s="104">
        <v>1041.4241142149635</v>
      </c>
      <c r="W198" s="104">
        <v>849.12822259953407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133.84112578595355</v>
      </c>
      <c r="E199" s="98">
        <v>130.80356531839737</v>
      </c>
      <c r="F199" s="98">
        <v>157.70021014664471</v>
      </c>
      <c r="G199" s="98">
        <v>163.13635820244653</v>
      </c>
      <c r="H199" s="98">
        <v>168.06065957157006</v>
      </c>
      <c r="I199" s="98">
        <v>164.84750144389477</v>
      </c>
      <c r="J199" s="98">
        <v>163.46110858001694</v>
      </c>
      <c r="K199" s="98">
        <v>287.53983801897976</v>
      </c>
      <c r="L199" s="98">
        <v>89.639869517257111</v>
      </c>
      <c r="M199" s="98">
        <v>151.19091000148046</v>
      </c>
      <c r="N199" s="98">
        <v>133.04559291685462</v>
      </c>
      <c r="O199" s="98">
        <v>107.76081167052662</v>
      </c>
      <c r="P199" s="98">
        <v>82.264867455110988</v>
      </c>
      <c r="Q199" s="98">
        <v>102.66261284086369</v>
      </c>
      <c r="R199" s="98">
        <v>84.288990332615626</v>
      </c>
      <c r="S199" s="98">
        <v>116.65315350048593</v>
      </c>
      <c r="T199" s="98">
        <v>267.55761194376731</v>
      </c>
      <c r="U199" s="98">
        <v>240.74054531786138</v>
      </c>
      <c r="V199" s="98">
        <v>154.48842526096607</v>
      </c>
      <c r="W199" s="98">
        <v>146.21310751379764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633.65132174240398</v>
      </c>
      <c r="E200" s="98">
        <v>619.98693676915411</v>
      </c>
      <c r="F200" s="98">
        <v>748.81882836701334</v>
      </c>
      <c r="G200" s="98">
        <v>772.2331121328632</v>
      </c>
      <c r="H200" s="98">
        <v>796.9925272764184</v>
      </c>
      <c r="I200" s="98">
        <v>784.80057959943974</v>
      </c>
      <c r="J200" s="98">
        <v>775.92399620704293</v>
      </c>
      <c r="K200" s="98">
        <v>352.47192671121678</v>
      </c>
      <c r="L200" s="98">
        <v>770.39351337110952</v>
      </c>
      <c r="M200" s="98">
        <v>713.41902838721762</v>
      </c>
      <c r="N200" s="98">
        <v>626.14463753373536</v>
      </c>
      <c r="O200" s="98">
        <v>727.69478373500442</v>
      </c>
      <c r="P200" s="98">
        <v>746.85155355842323</v>
      </c>
      <c r="Q200" s="98">
        <v>769.06513658428037</v>
      </c>
      <c r="R200" s="98">
        <v>766.67613180871786</v>
      </c>
      <c r="S200" s="98">
        <v>781.49245914033361</v>
      </c>
      <c r="T200" s="98">
        <v>803.48345236609327</v>
      </c>
      <c r="U200" s="98">
        <v>848.63918985682722</v>
      </c>
      <c r="V200" s="98">
        <v>886.93568895399756</v>
      </c>
      <c r="W200" s="98">
        <v>702.91511508573637</v>
      </c>
      <c r="DA200" s="63" t="s">
        <v>2557</v>
      </c>
    </row>
    <row r="201" spans="1:105" ht="12" customHeight="1" x14ac:dyDescent="0.25">
      <c r="A201" s="121" t="s">
        <v>54</v>
      </c>
      <c r="B201" s="122">
        <v>686.19407728448721</v>
      </c>
      <c r="C201" s="122">
        <v>620.59718873413715</v>
      </c>
      <c r="D201" s="122">
        <v>633.56701309147945</v>
      </c>
      <c r="E201" s="122">
        <v>602.33096482117332</v>
      </c>
      <c r="F201" s="122">
        <v>673.49257361398895</v>
      </c>
      <c r="G201" s="122">
        <v>655.90110077247084</v>
      </c>
      <c r="H201" s="122">
        <v>585.35880340940764</v>
      </c>
      <c r="I201" s="122">
        <v>541.3890157535119</v>
      </c>
      <c r="J201" s="122">
        <v>600.83162749936685</v>
      </c>
      <c r="K201" s="122">
        <v>630.96227963718536</v>
      </c>
      <c r="L201" s="122">
        <v>642.9033271701627</v>
      </c>
      <c r="M201" s="122">
        <v>609.27050667454125</v>
      </c>
      <c r="N201" s="122">
        <v>553.09002419409671</v>
      </c>
      <c r="O201" s="122">
        <v>635.47436931231425</v>
      </c>
      <c r="P201" s="122">
        <v>594.37282859927598</v>
      </c>
      <c r="Q201" s="122">
        <v>638.24705496612557</v>
      </c>
      <c r="R201" s="122">
        <v>671.00312903323731</v>
      </c>
      <c r="S201" s="122">
        <v>512.47172012948442</v>
      </c>
      <c r="T201" s="122">
        <v>536.26222045690463</v>
      </c>
      <c r="U201" s="122">
        <v>507.56887734908526</v>
      </c>
      <c r="V201" s="122">
        <v>488.12502426858185</v>
      </c>
      <c r="W201" s="122">
        <v>455.50765853892892</v>
      </c>
      <c r="DA201" s="130" t="s">
        <v>2558</v>
      </c>
    </row>
    <row r="202" spans="1:105" ht="12" customHeight="1" x14ac:dyDescent="0.25">
      <c r="A202" s="97" t="s">
        <v>50</v>
      </c>
      <c r="B202" s="98">
        <v>669.28448419097379</v>
      </c>
      <c r="C202" s="98">
        <v>652.91519538702494</v>
      </c>
      <c r="D202" s="98">
        <v>629.91834378402666</v>
      </c>
      <c r="E202" s="98">
        <v>576.58386453381354</v>
      </c>
      <c r="F202" s="98">
        <v>677.22415463565926</v>
      </c>
      <c r="G202" s="98">
        <v>656.3068303926301</v>
      </c>
      <c r="H202" s="98">
        <v>572.53112969896824</v>
      </c>
      <c r="I202" s="98">
        <v>534.88928883183871</v>
      </c>
      <c r="J202" s="98">
        <v>614.96387624069382</v>
      </c>
      <c r="K202" s="98">
        <v>661.02790087267067</v>
      </c>
      <c r="L202" s="98">
        <v>623.61913508042062</v>
      </c>
      <c r="M202" s="98">
        <v>582.95967226027096</v>
      </c>
      <c r="N202" s="98">
        <v>585.26221887560177</v>
      </c>
      <c r="O202" s="98">
        <v>636.77811461444162</v>
      </c>
      <c r="P202" s="98">
        <v>595.81425097750173</v>
      </c>
      <c r="Q202" s="98">
        <v>629.38226116913904</v>
      </c>
      <c r="R202" s="98">
        <v>600.31376792646893</v>
      </c>
      <c r="S202" s="98">
        <v>561.83636314709213</v>
      </c>
      <c r="T202" s="98">
        <v>544.43672614291324</v>
      </c>
      <c r="U202" s="98">
        <v>498.68728560180028</v>
      </c>
      <c r="V202" s="98">
        <v>480.58964025265459</v>
      </c>
      <c r="W202" s="98">
        <v>459.56421806090231</v>
      </c>
      <c r="DA202" s="63" t="s">
        <v>2559</v>
      </c>
    </row>
    <row r="203" spans="1:105" ht="12" customHeight="1" x14ac:dyDescent="0.25">
      <c r="A203" s="109" t="s">
        <v>120</v>
      </c>
      <c r="B203" s="33">
        <v>759.11865245692013</v>
      </c>
      <c r="C203" s="33">
        <v>482.41096231714783</v>
      </c>
      <c r="D203" s="33">
        <v>645.54901395367187</v>
      </c>
      <c r="E203" s="33">
        <v>672.3252319823539</v>
      </c>
      <c r="F203" s="33">
        <v>663.4812349547949</v>
      </c>
      <c r="G203" s="33">
        <v>654.76015749700252</v>
      </c>
      <c r="H203" s="33">
        <v>625.33097084244957</v>
      </c>
      <c r="I203" s="33">
        <v>565.94556100856562</v>
      </c>
      <c r="J203" s="33">
        <v>537.98923676873028</v>
      </c>
      <c r="K203" s="33">
        <v>498.04865363908436</v>
      </c>
      <c r="L203" s="33">
        <v>720.4379612135092</v>
      </c>
      <c r="M203" s="33">
        <v>706.31932070853441</v>
      </c>
      <c r="N203" s="33">
        <v>429.61890258924745</v>
      </c>
      <c r="O203" s="33">
        <v>631.01568259392752</v>
      </c>
      <c r="P203" s="33">
        <v>590.27065571950266</v>
      </c>
      <c r="Q203" s="33">
        <v>661.56721638721206</v>
      </c>
      <c r="R203" s="33">
        <v>860.59167204218977</v>
      </c>
      <c r="S203" s="33">
        <v>358.92988741227668</v>
      </c>
      <c r="T203" s="33">
        <v>509.98571890535555</v>
      </c>
      <c r="U203" s="33">
        <v>536.1305409347151</v>
      </c>
      <c r="V203" s="33">
        <v>511.83147957007748</v>
      </c>
      <c r="W203" s="33">
        <v>442.41313542790476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212.63517693345975</v>
      </c>
      <c r="C205" s="117">
        <f t="shared" si="88"/>
        <v>206.55895032161982</v>
      </c>
      <c r="D205" s="117">
        <f t="shared" si="88"/>
        <v>188.08296318668715</v>
      </c>
      <c r="E205" s="117">
        <f t="shared" si="88"/>
        <v>163.7451670103093</v>
      </c>
      <c r="F205" s="117">
        <f t="shared" si="88"/>
        <v>191.16435017359109</v>
      </c>
      <c r="G205" s="117">
        <f t="shared" si="88"/>
        <v>187.19670360951366</v>
      </c>
      <c r="H205" s="117">
        <f t="shared" si="88"/>
        <v>167.25299879564577</v>
      </c>
      <c r="I205" s="117">
        <f t="shared" si="88"/>
        <v>163.00550496657485</v>
      </c>
      <c r="J205" s="117">
        <f t="shared" si="88"/>
        <v>193.32998234215077</v>
      </c>
      <c r="K205" s="117">
        <f t="shared" si="88"/>
        <v>207.39493202514868</v>
      </c>
      <c r="L205" s="117">
        <f t="shared" si="88"/>
        <v>192.00096522908757</v>
      </c>
      <c r="M205" s="117">
        <f t="shared" si="88"/>
        <v>176.16922408482648</v>
      </c>
      <c r="N205" s="117">
        <f t="shared" si="88"/>
        <v>178.19789585391663</v>
      </c>
      <c r="O205" s="117">
        <f t="shared" si="88"/>
        <v>188.98937880436671</v>
      </c>
      <c r="P205" s="117">
        <f t="shared" si="88"/>
        <v>169.04072172822731</v>
      </c>
      <c r="Q205" s="117">
        <f t="shared" si="88"/>
        <v>174.78326028075335</v>
      </c>
      <c r="R205" s="117">
        <f t="shared" ref="R205:V205" si="89">R206+R208+R210+R219</f>
        <v>167.45363941221351</v>
      </c>
      <c r="S205" s="117">
        <f t="shared" si="89"/>
        <v>162.53567161387204</v>
      </c>
      <c r="T205" s="117">
        <f t="shared" si="89"/>
        <v>158.32704593062186</v>
      </c>
      <c r="U205" s="117">
        <f t="shared" si="89"/>
        <v>144.5240847472524</v>
      </c>
      <c r="V205" s="117">
        <f t="shared" si="89"/>
        <v>137.99107449474852</v>
      </c>
      <c r="W205" s="117">
        <f t="shared" ref="W205" si="90">W206+W208+W210+W219</f>
        <v>132.29593766994068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212.63517693345975</v>
      </c>
      <c r="C219" s="122">
        <v>206.55895032161982</v>
      </c>
      <c r="D219" s="122">
        <v>188.08296318668715</v>
      </c>
      <c r="E219" s="122">
        <v>163.7451670103093</v>
      </c>
      <c r="F219" s="122">
        <v>191.16435017359109</v>
      </c>
      <c r="G219" s="122">
        <v>187.19670360951366</v>
      </c>
      <c r="H219" s="122">
        <v>167.25299879564577</v>
      </c>
      <c r="I219" s="122">
        <v>163.00550496657485</v>
      </c>
      <c r="J219" s="122">
        <v>193.32998234215077</v>
      </c>
      <c r="K219" s="122">
        <v>207.39493202514868</v>
      </c>
      <c r="L219" s="122">
        <v>192.00096522908757</v>
      </c>
      <c r="M219" s="122">
        <v>176.16922408482648</v>
      </c>
      <c r="N219" s="122">
        <v>178.19789585391663</v>
      </c>
      <c r="O219" s="122">
        <v>188.98937880436671</v>
      </c>
      <c r="P219" s="122">
        <v>169.04072172822731</v>
      </c>
      <c r="Q219" s="122">
        <v>174.78326028075335</v>
      </c>
      <c r="R219" s="122">
        <v>167.45363941221351</v>
      </c>
      <c r="S219" s="122">
        <v>162.53567161387204</v>
      </c>
      <c r="T219" s="122">
        <v>158.32704593062186</v>
      </c>
      <c r="U219" s="122">
        <v>144.5240847472524</v>
      </c>
      <c r="V219" s="122">
        <v>137.99107449474852</v>
      </c>
      <c r="W219" s="122">
        <v>132.29593766994068</v>
      </c>
      <c r="DA219" s="130" t="s">
        <v>2726</v>
      </c>
    </row>
    <row r="220" spans="1:105" ht="12" customHeight="1" x14ac:dyDescent="0.25">
      <c r="A220" s="97" t="s">
        <v>50</v>
      </c>
      <c r="B220" s="98">
        <v>261.94056281757588</v>
      </c>
      <c r="C220" s="98">
        <v>254.86748080108666</v>
      </c>
      <c r="D220" s="98">
        <v>245.35658075079917</v>
      </c>
      <c r="E220" s="98">
        <v>223.97814618954013</v>
      </c>
      <c r="F220" s="98">
        <v>262.41808410582479</v>
      </c>
      <c r="G220" s="98">
        <v>253.76552353562505</v>
      </c>
      <c r="H220" s="98">
        <v>220.92701833028718</v>
      </c>
      <c r="I220" s="98">
        <v>206.15046929310714</v>
      </c>
      <c r="J220" s="98">
        <v>236.80680376555341</v>
      </c>
      <c r="K220" s="98">
        <v>254.3085379523273</v>
      </c>
      <c r="L220" s="98">
        <v>239.75489533500181</v>
      </c>
      <c r="M220" s="98">
        <v>223.93033615944466</v>
      </c>
      <c r="N220" s="98">
        <v>224.62994670702562</v>
      </c>
      <c r="O220" s="98">
        <v>244.25094579271226</v>
      </c>
      <c r="P220" s="98">
        <v>228.43828645103494</v>
      </c>
      <c r="Q220" s="98">
        <v>241.22437677118003</v>
      </c>
      <c r="R220" s="98">
        <v>229.88985310521917</v>
      </c>
      <c r="S220" s="98">
        <v>214.79188912056009</v>
      </c>
      <c r="T220" s="98">
        <v>207.58190334266297</v>
      </c>
      <c r="U220" s="98">
        <v>189.46558174818063</v>
      </c>
      <c r="V220" s="98">
        <v>181.85320925357718</v>
      </c>
      <c r="W220" s="98">
        <v>173.27996901825156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49.487552304147826</v>
      </c>
      <c r="C223" s="118">
        <f t="shared" si="93"/>
        <v>44.693805821893619</v>
      </c>
      <c r="D223" s="118">
        <f t="shared" si="93"/>
        <v>40.384294249225846</v>
      </c>
      <c r="E223" s="118">
        <f t="shared" si="93"/>
        <v>43.279251696073281</v>
      </c>
      <c r="F223" s="118">
        <f t="shared" si="93"/>
        <v>37.093805069605324</v>
      </c>
      <c r="G223" s="118">
        <f t="shared" si="93"/>
        <v>35.705566710179795</v>
      </c>
      <c r="H223" s="118">
        <f t="shared" si="93"/>
        <v>36.513513894718216</v>
      </c>
      <c r="I223" s="118">
        <f t="shared" si="93"/>
        <v>35.341746881311153</v>
      </c>
      <c r="J223" s="118">
        <f t="shared" si="93"/>
        <v>34.288013490974706</v>
      </c>
      <c r="K223" s="118">
        <f t="shared" si="93"/>
        <v>29.514853531010427</v>
      </c>
      <c r="L223" s="118">
        <f t="shared" si="93"/>
        <v>31.371349729225546</v>
      </c>
      <c r="M223" s="118">
        <f t="shared" si="93"/>
        <v>30.450994707882877</v>
      </c>
      <c r="N223" s="118">
        <f t="shared" si="93"/>
        <v>32.330322319541509</v>
      </c>
      <c r="O223" s="118">
        <f t="shared" si="93"/>
        <v>30.923280225742701</v>
      </c>
      <c r="P223" s="118">
        <f t="shared" si="93"/>
        <v>29.414995732136717</v>
      </c>
      <c r="Q223" s="118">
        <f t="shared" si="93"/>
        <v>30.378952468235234</v>
      </c>
      <c r="R223" s="118">
        <f t="shared" ref="R223:V223" si="94">R224+R226+R228+R237</f>
        <v>28.96169016044907</v>
      </c>
      <c r="S223" s="118">
        <f t="shared" si="94"/>
        <v>30.163272557646387</v>
      </c>
      <c r="T223" s="118">
        <f t="shared" si="94"/>
        <v>30.825660218216786</v>
      </c>
      <c r="U223" s="118">
        <f t="shared" si="94"/>
        <v>30.941174221933153</v>
      </c>
      <c r="V223" s="118">
        <f t="shared" si="94"/>
        <v>29.982720849024755</v>
      </c>
      <c r="W223" s="118">
        <f t="shared" ref="W223" si="95">W224+W226+W228+W237</f>
        <v>31.083010033381001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1.5746584269395363</v>
      </c>
      <c r="C224" s="123">
        <f t="shared" si="96"/>
        <v>1.4154308941591496</v>
      </c>
      <c r="D224" s="123">
        <f t="shared" si="96"/>
        <v>1.8643516503045683</v>
      </c>
      <c r="E224" s="123">
        <f t="shared" si="96"/>
        <v>2.6490620394191726</v>
      </c>
      <c r="F224" s="123">
        <f t="shared" si="96"/>
        <v>2.3494516251038027</v>
      </c>
      <c r="G224" s="123">
        <f t="shared" si="96"/>
        <v>2.0498309498812319</v>
      </c>
      <c r="H224" s="123">
        <f t="shared" si="96"/>
        <v>2.2425669679806419</v>
      </c>
      <c r="I224" s="123">
        <f t="shared" si="96"/>
        <v>2.2748594539947429</v>
      </c>
      <c r="J224" s="123">
        <f t="shared" si="96"/>
        <v>1.9824204220155204</v>
      </c>
      <c r="K224" s="123">
        <f t="shared" si="96"/>
        <v>1.6322663197484608</v>
      </c>
      <c r="L224" s="123">
        <f t="shared" si="96"/>
        <v>2.3597502759885551</v>
      </c>
      <c r="M224" s="123">
        <f t="shared" si="96"/>
        <v>2.1626144263356681</v>
      </c>
      <c r="N224" s="123">
        <f t="shared" si="96"/>
        <v>2.5035731881784313</v>
      </c>
      <c r="O224" s="123">
        <f t="shared" si="96"/>
        <v>2.3631166435436359</v>
      </c>
      <c r="P224" s="123">
        <f t="shared" si="96"/>
        <v>2.1863410008491564</v>
      </c>
      <c r="Q224" s="123">
        <f t="shared" si="96"/>
        <v>2.7736353611183904</v>
      </c>
      <c r="R224" s="123">
        <f t="shared" si="96"/>
        <v>2.1813859583010773</v>
      </c>
      <c r="S224" s="123">
        <f t="shared" si="96"/>
        <v>2.8207315124414456</v>
      </c>
      <c r="T224" s="123">
        <f t="shared" si="96"/>
        <v>2.5838765612072505</v>
      </c>
      <c r="U224" s="123">
        <f t="shared" si="96"/>
        <v>2.8410946297679658</v>
      </c>
      <c r="V224" s="123">
        <f t="shared" si="96"/>
        <v>2.7940097023424322</v>
      </c>
      <c r="W224" s="123">
        <f t="shared" si="96"/>
        <v>3.0077937129281769</v>
      </c>
      <c r="DA224" s="130" t="s">
        <v>2881</v>
      </c>
    </row>
    <row r="225" spans="1:105" ht="12" customHeight="1" x14ac:dyDescent="0.25">
      <c r="A225" s="97" t="s">
        <v>53</v>
      </c>
      <c r="B225" s="99">
        <v>1.5746584269395363</v>
      </c>
      <c r="C225" s="99">
        <v>1.4154308941591496</v>
      </c>
      <c r="D225" s="99">
        <v>1.8643516503045683</v>
      </c>
      <c r="E225" s="99">
        <v>2.6490620394191726</v>
      </c>
      <c r="F225" s="99">
        <v>2.3494516251038027</v>
      </c>
      <c r="G225" s="99">
        <v>2.0498309498812319</v>
      </c>
      <c r="H225" s="99">
        <v>2.2425669679806419</v>
      </c>
      <c r="I225" s="99">
        <v>2.2748594539947429</v>
      </c>
      <c r="J225" s="99">
        <v>1.9824204220155204</v>
      </c>
      <c r="K225" s="99">
        <v>1.6322663197484608</v>
      </c>
      <c r="L225" s="99">
        <v>2.3597502759885551</v>
      </c>
      <c r="M225" s="99">
        <v>2.1626144263356681</v>
      </c>
      <c r="N225" s="99">
        <v>2.5035731881784313</v>
      </c>
      <c r="O225" s="99">
        <v>2.3631166435436359</v>
      </c>
      <c r="P225" s="99">
        <v>2.1863410008491564</v>
      </c>
      <c r="Q225" s="99">
        <v>2.7736353611183904</v>
      </c>
      <c r="R225" s="99">
        <v>2.1813859583010773</v>
      </c>
      <c r="S225" s="99">
        <v>2.8207315124414456</v>
      </c>
      <c r="T225" s="99">
        <v>2.5838765612072505</v>
      </c>
      <c r="U225" s="99">
        <v>2.8410946297679658</v>
      </c>
      <c r="V225" s="99">
        <v>2.7940097023424322</v>
      </c>
      <c r="W225" s="99">
        <v>3.0077937129281769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22.60376559149762</v>
      </c>
      <c r="C226" s="123">
        <f t="shared" si="97"/>
        <v>21.392525864105593</v>
      </c>
      <c r="D226" s="123">
        <f t="shared" si="97"/>
        <v>14.413440317242202</v>
      </c>
      <c r="E226" s="123">
        <f t="shared" si="97"/>
        <v>17.731369223194847</v>
      </c>
      <c r="F226" s="123">
        <f t="shared" si="97"/>
        <v>8.0527509160985193</v>
      </c>
      <c r="G226" s="123">
        <f t="shared" si="97"/>
        <v>6.9634839137833726</v>
      </c>
      <c r="H226" s="123">
        <f t="shared" si="97"/>
        <v>8.3802724995700455</v>
      </c>
      <c r="I226" s="123">
        <f t="shared" si="97"/>
        <v>8.3073046994752406</v>
      </c>
      <c r="J226" s="123">
        <f t="shared" si="97"/>
        <v>6.9367998459925904</v>
      </c>
      <c r="K226" s="123">
        <f t="shared" si="97"/>
        <v>7.4522755413261059</v>
      </c>
      <c r="L226" s="123">
        <f t="shared" si="97"/>
        <v>6.353882331713919</v>
      </c>
      <c r="M226" s="123">
        <f t="shared" si="97"/>
        <v>6.3468478164951811</v>
      </c>
      <c r="N226" s="123">
        <f t="shared" si="97"/>
        <v>10.678157250244645</v>
      </c>
      <c r="O226" s="123">
        <f t="shared" si="97"/>
        <v>7.268318746186174</v>
      </c>
      <c r="P226" s="123">
        <f t="shared" si="97"/>
        <v>7.0567771279098075</v>
      </c>
      <c r="Q226" s="123">
        <f t="shared" si="97"/>
        <v>6.4944129113960454</v>
      </c>
      <c r="R226" s="123">
        <f t="shared" si="97"/>
        <v>6.0227384421166459</v>
      </c>
      <c r="S226" s="123">
        <f t="shared" si="97"/>
        <v>8.0467618987854568</v>
      </c>
      <c r="T226" s="123">
        <f t="shared" si="97"/>
        <v>6.5268825166079809</v>
      </c>
      <c r="U226" s="123">
        <f t="shared" si="97"/>
        <v>6.9919109181121923</v>
      </c>
      <c r="V226" s="123">
        <f t="shared" si="97"/>
        <v>7.4228107021523977</v>
      </c>
      <c r="W226" s="123">
        <f t="shared" si="97"/>
        <v>11.23478310390675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22.60376559149762</v>
      </c>
      <c r="C227" s="99">
        <f>RES_hhdet_fecs!C147</f>
        <v>21.392525864105593</v>
      </c>
      <c r="D227" s="99">
        <f>RES_hhdet_fecs!D147</f>
        <v>14.413440317242202</v>
      </c>
      <c r="E227" s="99">
        <f>RES_hhdet_fecs!E147</f>
        <v>17.731369223194847</v>
      </c>
      <c r="F227" s="99">
        <f>RES_hhdet_fecs!F147</f>
        <v>8.0527509160985193</v>
      </c>
      <c r="G227" s="99">
        <f>RES_hhdet_fecs!G147</f>
        <v>6.9634839137833726</v>
      </c>
      <c r="H227" s="99">
        <f>RES_hhdet_fecs!H147</f>
        <v>8.3802724995700455</v>
      </c>
      <c r="I227" s="99">
        <f>RES_hhdet_fecs!I147</f>
        <v>8.3073046994752406</v>
      </c>
      <c r="J227" s="99">
        <f>RES_hhdet_fecs!J147</f>
        <v>6.9367998459925904</v>
      </c>
      <c r="K227" s="99">
        <f>RES_hhdet_fecs!K147</f>
        <v>7.4522755413261059</v>
      </c>
      <c r="L227" s="99">
        <f>RES_hhdet_fecs!L147</f>
        <v>6.353882331713919</v>
      </c>
      <c r="M227" s="99">
        <f>RES_hhdet_fecs!M147</f>
        <v>6.3468478164951811</v>
      </c>
      <c r="N227" s="99">
        <f>RES_hhdet_fecs!N147</f>
        <v>10.678157250244645</v>
      </c>
      <c r="O227" s="99">
        <f>RES_hhdet_fecs!O147</f>
        <v>7.268318746186174</v>
      </c>
      <c r="P227" s="99">
        <f>RES_hhdet_fecs!P147</f>
        <v>7.0567771279098075</v>
      </c>
      <c r="Q227" s="99">
        <f>RES_hhdet_fecs!Q147</f>
        <v>6.4944129113960454</v>
      </c>
      <c r="R227" s="99">
        <f>RES_hhdet_fecs!R147</f>
        <v>6.0227384421166459</v>
      </c>
      <c r="S227" s="99">
        <f>RES_hhdet_fecs!S147</f>
        <v>8.0467618987854568</v>
      </c>
      <c r="T227" s="99">
        <f>RES_hhdet_fecs!T147</f>
        <v>6.5268825166079809</v>
      </c>
      <c r="U227" s="99">
        <f>RES_hhdet_fecs!U147</f>
        <v>6.9919109181121923</v>
      </c>
      <c r="V227" s="99">
        <f>RES_hhdet_fecs!V147</f>
        <v>7.4228107021523977</v>
      </c>
      <c r="W227" s="99">
        <f>RES_hhdet_fecs!W147</f>
        <v>11.23478310390675</v>
      </c>
      <c r="DA227" s="63" t="s">
        <v>2884</v>
      </c>
    </row>
    <row r="228" spans="1:105" ht="12" customHeight="1" x14ac:dyDescent="0.25">
      <c r="A228" s="121" t="s">
        <v>55</v>
      </c>
      <c r="B228" s="123">
        <v>14.249149841672175</v>
      </c>
      <c r="C228" s="123">
        <v>11.801344559119462</v>
      </c>
      <c r="D228" s="123">
        <v>14.072408288959791</v>
      </c>
      <c r="E228" s="123">
        <v>13.550357634307064</v>
      </c>
      <c r="F228" s="123">
        <v>16.21473424037314</v>
      </c>
      <c r="G228" s="123">
        <v>16.528645556756214</v>
      </c>
      <c r="H228" s="123">
        <v>16.864814054416367</v>
      </c>
      <c r="I228" s="123">
        <v>16.373635228932223</v>
      </c>
      <c r="J228" s="123">
        <v>15.99450468681513</v>
      </c>
      <c r="K228" s="123">
        <v>10.597215658189175</v>
      </c>
      <c r="L228" s="123">
        <v>12.870406496668044</v>
      </c>
      <c r="M228" s="123">
        <v>12.767748133942806</v>
      </c>
      <c r="N228" s="123">
        <v>10.69556499782651</v>
      </c>
      <c r="O228" s="123">
        <v>11.786970412283226</v>
      </c>
      <c r="P228" s="123">
        <v>11.418025584839622</v>
      </c>
      <c r="Q228" s="123">
        <v>11.854868321584481</v>
      </c>
      <c r="R228" s="123">
        <v>11.262768078653842</v>
      </c>
      <c r="S228" s="123">
        <v>11.768864539749805</v>
      </c>
      <c r="T228" s="123">
        <v>14.044164609302049</v>
      </c>
      <c r="U228" s="123">
        <v>13.999028156004769</v>
      </c>
      <c r="V228" s="123">
        <v>13.034150218433455</v>
      </c>
      <c r="W228" s="123">
        <v>10.579533802862949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14.249149841672175</v>
      </c>
      <c r="C233" s="102">
        <v>11.801344559119462</v>
      </c>
      <c r="D233" s="102">
        <v>14.332106234946288</v>
      </c>
      <c r="E233" s="102">
        <v>13.853483634066372</v>
      </c>
      <c r="F233" s="102">
        <v>16.553850431077556</v>
      </c>
      <c r="G233" s="102">
        <v>16.924126333768513</v>
      </c>
      <c r="H233" s="102">
        <v>17.299882843465749</v>
      </c>
      <c r="I233" s="102">
        <v>16.904452974759479</v>
      </c>
      <c r="J233" s="102">
        <v>16.601979148676932</v>
      </c>
      <c r="K233" s="102">
        <v>11.240784543098762</v>
      </c>
      <c r="L233" s="102">
        <v>14.945229338638061</v>
      </c>
      <c r="M233" s="102">
        <v>14.895597636353138</v>
      </c>
      <c r="N233" s="102">
        <v>12.933453839911374</v>
      </c>
      <c r="O233" s="102">
        <v>13.964031021717298</v>
      </c>
      <c r="P233" s="102">
        <v>13.575594928351839</v>
      </c>
      <c r="Q233" s="102">
        <v>13.888227498746009</v>
      </c>
      <c r="R233" s="102">
        <v>13.222852487702854</v>
      </c>
      <c r="S233" s="102">
        <v>13.608698550434159</v>
      </c>
      <c r="T233" s="102">
        <v>15.760886926043689</v>
      </c>
      <c r="U233" s="102">
        <v>15.506402488984659</v>
      </c>
      <c r="V233" s="102">
        <v>14.394637504913304</v>
      </c>
      <c r="W233" s="102">
        <v>11.486244589001098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8.6105249665692067</v>
      </c>
      <c r="E234" s="105">
        <v>8.3972156383988068</v>
      </c>
      <c r="F234" s="105">
        <v>10.107948354419031</v>
      </c>
      <c r="G234" s="105">
        <v>10.395543868881422</v>
      </c>
      <c r="H234" s="105">
        <v>10.679879442926817</v>
      </c>
      <c r="I234" s="105">
        <v>10.454760994448675</v>
      </c>
      <c r="J234" s="105">
        <v>10.289648414759768</v>
      </c>
      <c r="K234" s="105">
        <v>8.3550117445767356</v>
      </c>
      <c r="L234" s="105">
        <v>8.838135779834575</v>
      </c>
      <c r="M234" s="105">
        <v>9.3160154366415817</v>
      </c>
      <c r="N234" s="105">
        <v>8.1293612603204704</v>
      </c>
      <c r="O234" s="105">
        <v>8.6079139821473749</v>
      </c>
      <c r="P234" s="105">
        <v>8.2970293949626814</v>
      </c>
      <c r="Q234" s="105">
        <v>8.7519466606533669</v>
      </c>
      <c r="R234" s="105">
        <v>8.3463929506249244</v>
      </c>
      <c r="S234" s="105">
        <v>8.8810785724866363</v>
      </c>
      <c r="T234" s="105">
        <v>11.167943874364809</v>
      </c>
      <c r="U234" s="105">
        <v>11.032104719049599</v>
      </c>
      <c r="V234" s="105">
        <v>10.023446992437837</v>
      </c>
      <c r="W234" s="105">
        <v>8.2257050979824538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2.4411309219151724</v>
      </c>
      <c r="E235" s="99">
        <v>2.3768407157618188</v>
      </c>
      <c r="F235" s="99">
        <v>2.856107538920972</v>
      </c>
      <c r="G235" s="99">
        <v>2.9392750456950343</v>
      </c>
      <c r="H235" s="99">
        <v>3.0107235705471038</v>
      </c>
      <c r="I235" s="99">
        <v>2.930398979686847</v>
      </c>
      <c r="J235" s="99">
        <v>2.8818928020211332</v>
      </c>
      <c r="K235" s="99">
        <v>5.004094403934757</v>
      </c>
      <c r="L235" s="99">
        <v>1.5462166429354247</v>
      </c>
      <c r="M235" s="99">
        <v>2.5897918478369375</v>
      </c>
      <c r="N235" s="99">
        <v>2.2522517547905636</v>
      </c>
      <c r="O235" s="99">
        <v>1.8128309324599894</v>
      </c>
      <c r="P235" s="99">
        <v>1.3635445693491646</v>
      </c>
      <c r="Q235" s="99">
        <v>1.6625655610981698</v>
      </c>
      <c r="R235" s="99">
        <v>1.3219470905055239</v>
      </c>
      <c r="S235" s="99">
        <v>1.7651617766073051</v>
      </c>
      <c r="T235" s="99">
        <v>3.9064486310260516</v>
      </c>
      <c r="U235" s="99">
        <v>3.4260457610287185</v>
      </c>
      <c r="V235" s="99">
        <v>2.14127578433953</v>
      </c>
      <c r="W235" s="99">
        <v>2.008790861397026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6.1693940446540338</v>
      </c>
      <c r="E236" s="99">
        <v>6.0203749226369876</v>
      </c>
      <c r="F236" s="99">
        <v>7.251840815498058</v>
      </c>
      <c r="G236" s="99">
        <v>7.4562688231863863</v>
      </c>
      <c r="H236" s="99">
        <v>7.6691558723797115</v>
      </c>
      <c r="I236" s="99">
        <v>7.52436201476183</v>
      </c>
      <c r="J236" s="99">
        <v>7.4077556127386339</v>
      </c>
      <c r="K236" s="99">
        <v>3.350917340641979</v>
      </c>
      <c r="L236" s="99">
        <v>7.2919191368991498</v>
      </c>
      <c r="M236" s="99">
        <v>6.7262235888046442</v>
      </c>
      <c r="N236" s="99">
        <v>5.8771095055299076</v>
      </c>
      <c r="O236" s="99">
        <v>6.7950830496873857</v>
      </c>
      <c r="P236" s="99">
        <v>6.9334848256135171</v>
      </c>
      <c r="Q236" s="99">
        <v>7.0893810995551982</v>
      </c>
      <c r="R236" s="99">
        <v>7.0244458601194024</v>
      </c>
      <c r="S236" s="99">
        <v>7.1159167958793308</v>
      </c>
      <c r="T236" s="99">
        <v>7.2614952433387563</v>
      </c>
      <c r="U236" s="99">
        <v>7.6060589580208813</v>
      </c>
      <c r="V236" s="99">
        <v>7.8821712080983088</v>
      </c>
      <c r="W236" s="99">
        <v>6.2169142365854277</v>
      </c>
      <c r="DA236" s="63" t="s">
        <v>2893</v>
      </c>
    </row>
    <row r="237" spans="1:105" ht="12" customHeight="1" x14ac:dyDescent="0.25">
      <c r="A237" s="121" t="s">
        <v>54</v>
      </c>
      <c r="B237" s="123">
        <v>11.059978444038491</v>
      </c>
      <c r="C237" s="123">
        <v>10.084504504509407</v>
      </c>
      <c r="D237" s="123">
        <v>10.034093992719285</v>
      </c>
      <c r="E237" s="123">
        <v>9.3484627991522</v>
      </c>
      <c r="F237" s="123">
        <v>10.476868288029859</v>
      </c>
      <c r="G237" s="123">
        <v>10.163606289758979</v>
      </c>
      <c r="H237" s="123">
        <v>9.0258603727511577</v>
      </c>
      <c r="I237" s="123">
        <v>8.3859474989089495</v>
      </c>
      <c r="J237" s="123">
        <v>9.3742885361514681</v>
      </c>
      <c r="K237" s="123">
        <v>9.8330960117466866</v>
      </c>
      <c r="L237" s="123">
        <v>9.7873106248550279</v>
      </c>
      <c r="M237" s="123">
        <v>9.1737843311092231</v>
      </c>
      <c r="N237" s="123">
        <v>8.4530268832919155</v>
      </c>
      <c r="O237" s="123">
        <v>9.5048744237296692</v>
      </c>
      <c r="P237" s="123">
        <v>8.7538520185381348</v>
      </c>
      <c r="Q237" s="123">
        <v>9.2560358741363178</v>
      </c>
      <c r="R237" s="123">
        <v>9.4947976813775057</v>
      </c>
      <c r="S237" s="123">
        <v>7.5269146066696786</v>
      </c>
      <c r="T237" s="123">
        <v>7.6707365310995028</v>
      </c>
      <c r="U237" s="123">
        <v>7.1091405180482239</v>
      </c>
      <c r="V237" s="123">
        <v>6.7317502260964694</v>
      </c>
      <c r="W237" s="123">
        <v>6.2608994136831271</v>
      </c>
      <c r="DA237" s="130" t="s">
        <v>2894</v>
      </c>
    </row>
    <row r="238" spans="1:105" ht="12" customHeight="1" x14ac:dyDescent="0.25">
      <c r="A238" s="97" t="s">
        <v>50</v>
      </c>
      <c r="B238" s="99">
        <v>11.282612284783816</v>
      </c>
      <c r="C238" s="99">
        <v>10.952285546354167</v>
      </c>
      <c r="D238" s="99">
        <v>10.51618010780164</v>
      </c>
      <c r="E238" s="99">
        <v>9.5744709302519304</v>
      </c>
      <c r="F238" s="99">
        <v>11.187509238743528</v>
      </c>
      <c r="G238" s="99">
        <v>10.78633480497933</v>
      </c>
      <c r="H238" s="99">
        <v>9.3585870981284494</v>
      </c>
      <c r="I238" s="99">
        <v>8.7008731070257035</v>
      </c>
      <c r="J238" s="99">
        <v>9.9524448394166303</v>
      </c>
      <c r="K238" s="99">
        <v>10.643102960273412</v>
      </c>
      <c r="L238" s="99">
        <v>9.989985316730003</v>
      </c>
      <c r="M238" s="99">
        <v>9.2941073216860772</v>
      </c>
      <c r="N238" s="99">
        <v>9.2816440945729397</v>
      </c>
      <c r="O238" s="99">
        <v>10.040374251863325</v>
      </c>
      <c r="P238" s="99">
        <v>9.3358596568310528</v>
      </c>
      <c r="Q238" s="99">
        <v>9.7889144231614278</v>
      </c>
      <c r="R238" s="99">
        <v>9.2723126996107474</v>
      </c>
      <c r="S238" s="99">
        <v>8.6097806535791328</v>
      </c>
      <c r="T238" s="99">
        <v>8.2586060495590452</v>
      </c>
      <c r="U238" s="99">
        <v>7.4754109387659859</v>
      </c>
      <c r="V238" s="99">
        <v>7.1144747600005704</v>
      </c>
      <c r="W238" s="99">
        <v>6.7466548940406046</v>
      </c>
      <c r="DA238" s="63" t="s">
        <v>2895</v>
      </c>
    </row>
    <row r="239" spans="1:105" ht="12" customHeight="1" x14ac:dyDescent="0.25">
      <c r="A239" s="109" t="s">
        <v>120</v>
      </c>
      <c r="B239" s="110">
        <v>10.099844266617746</v>
      </c>
      <c r="C239" s="110">
        <v>6.3740223322428875</v>
      </c>
      <c r="D239" s="110">
        <v>8.4509534667284321</v>
      </c>
      <c r="E239" s="110">
        <v>8.7340528915417579</v>
      </c>
      <c r="F239" s="110">
        <v>8.5703125462757281</v>
      </c>
      <c r="G239" s="110">
        <v>8.4124452293362797</v>
      </c>
      <c r="H239" s="110">
        <v>7.9890544267591439</v>
      </c>
      <c r="I239" s="110">
        <v>7.1961305972315293</v>
      </c>
      <c r="J239" s="110">
        <v>6.8033796186681004</v>
      </c>
      <c r="K239" s="110">
        <v>6.2522300196854239</v>
      </c>
      <c r="L239" s="110">
        <v>8.9724303337209701</v>
      </c>
      <c r="M239" s="110">
        <v>8.7299670293602052</v>
      </c>
      <c r="N239" s="110">
        <v>5.2729424199597883</v>
      </c>
      <c r="O239" s="110">
        <v>7.6735152100076158</v>
      </c>
      <c r="P239" s="110">
        <v>7.0975047981175194</v>
      </c>
      <c r="Q239" s="110">
        <v>7.8542194229376703</v>
      </c>
      <c r="R239" s="110">
        <v>10.091501384369304</v>
      </c>
      <c r="S239" s="110">
        <v>4.1588108938481234</v>
      </c>
      <c r="T239" s="110">
        <v>5.7810621082962292</v>
      </c>
      <c r="U239" s="110">
        <v>5.9312781668423336</v>
      </c>
      <c r="V239" s="110">
        <v>5.527691874643371</v>
      </c>
      <c r="W239" s="110">
        <v>4.6928868332210127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58.237070431342303</v>
      </c>
      <c r="C241" s="118">
        <f t="shared" si="98"/>
        <v>55.800166622409158</v>
      </c>
      <c r="D241" s="118">
        <f t="shared" si="98"/>
        <v>45.710749979595327</v>
      </c>
      <c r="E241" s="118">
        <f t="shared" si="98"/>
        <v>55.507735058863865</v>
      </c>
      <c r="F241" s="118">
        <f t="shared" si="98"/>
        <v>37.872866030875358</v>
      </c>
      <c r="G241" s="118">
        <f t="shared" si="98"/>
        <v>36.351100388788325</v>
      </c>
      <c r="H241" s="118">
        <f t="shared" si="98"/>
        <v>41.827943457544386</v>
      </c>
      <c r="I241" s="118">
        <f t="shared" si="98"/>
        <v>42.310580080820351</v>
      </c>
      <c r="J241" s="118">
        <f t="shared" si="98"/>
        <v>38.8783618594464</v>
      </c>
      <c r="K241" s="118">
        <f t="shared" si="98"/>
        <v>37.991148064369213</v>
      </c>
      <c r="L241" s="118">
        <f t="shared" si="98"/>
        <v>38.900388632194804</v>
      </c>
      <c r="M241" s="118">
        <f t="shared" si="98"/>
        <v>38.81788870487685</v>
      </c>
      <c r="N241" s="118">
        <f t="shared" si="98"/>
        <v>53.366065713501378</v>
      </c>
      <c r="O241" s="118">
        <f t="shared" si="98"/>
        <v>44.358471950281512</v>
      </c>
      <c r="P241" s="118">
        <f t="shared" si="98"/>
        <v>43.723054763970609</v>
      </c>
      <c r="Q241" s="118">
        <f t="shared" si="98"/>
        <v>45.215632238427212</v>
      </c>
      <c r="R241" s="118">
        <f t="shared" ref="R241:V241" si="99">R242+R244+R246+R255</f>
        <v>43.117426195564285</v>
      </c>
      <c r="S241" s="118">
        <f t="shared" si="99"/>
        <v>53.233008875419742</v>
      </c>
      <c r="T241" s="118">
        <f t="shared" si="99"/>
        <v>49.429111906416544</v>
      </c>
      <c r="U241" s="118">
        <f t="shared" si="99"/>
        <v>53.205781346518734</v>
      </c>
      <c r="V241" s="118">
        <f t="shared" si="99"/>
        <v>55.357822799959571</v>
      </c>
      <c r="W241" s="118">
        <f t="shared" ref="W241" si="100">W242+W244+W246+W255</f>
        <v>72.015962622013731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2.0730350784651987</v>
      </c>
      <c r="C242" s="123">
        <f t="shared" si="101"/>
        <v>1.9218491250269152</v>
      </c>
      <c r="D242" s="123">
        <f t="shared" si="101"/>
        <v>2.6322854606290269</v>
      </c>
      <c r="E242" s="123">
        <f t="shared" si="101"/>
        <v>3.9644835504676994</v>
      </c>
      <c r="F242" s="123">
        <f t="shared" si="101"/>
        <v>3.7101535556362539</v>
      </c>
      <c r="G242" s="123">
        <f t="shared" si="101"/>
        <v>3.3960960601309509</v>
      </c>
      <c r="H242" s="123">
        <f t="shared" si="101"/>
        <v>3.8995934209980421</v>
      </c>
      <c r="I242" s="123">
        <f t="shared" si="101"/>
        <v>4.1467825546155721</v>
      </c>
      <c r="J242" s="123">
        <f t="shared" si="101"/>
        <v>3.7862244136475538</v>
      </c>
      <c r="K242" s="123">
        <f t="shared" si="101"/>
        <v>3.2602552921161645</v>
      </c>
      <c r="L242" s="123">
        <f t="shared" si="101"/>
        <v>4.8468832943188938</v>
      </c>
      <c r="M242" s="123">
        <f t="shared" si="101"/>
        <v>4.6236189584285716</v>
      </c>
      <c r="N242" s="123">
        <f t="shared" si="101"/>
        <v>5.6006803992387661</v>
      </c>
      <c r="O242" s="123">
        <f t="shared" si="101"/>
        <v>5.5441589270458946</v>
      </c>
      <c r="P242" s="123">
        <f t="shared" si="101"/>
        <v>5.325455721057569</v>
      </c>
      <c r="Q242" s="123">
        <f t="shared" si="101"/>
        <v>7.0918193064209261</v>
      </c>
      <c r="R242" s="123">
        <f t="shared" si="101"/>
        <v>5.8672921100317232</v>
      </c>
      <c r="S242" s="123">
        <f t="shared" si="101"/>
        <v>7.9914117961996958</v>
      </c>
      <c r="T242" s="123">
        <f t="shared" si="101"/>
        <v>7.7805156952182015</v>
      </c>
      <c r="U242" s="123">
        <f t="shared" si="101"/>
        <v>9.0161298118299591</v>
      </c>
      <c r="V242" s="123">
        <f t="shared" si="101"/>
        <v>9.2492229432962976</v>
      </c>
      <c r="W242" s="123">
        <f t="shared" si="101"/>
        <v>10.251081112720858</v>
      </c>
      <c r="DA242" s="130" t="s">
        <v>3049</v>
      </c>
    </row>
    <row r="243" spans="1:105" ht="12" customHeight="1" x14ac:dyDescent="0.25">
      <c r="A243" s="97" t="s">
        <v>53</v>
      </c>
      <c r="B243" s="99">
        <v>2.0730350784651987</v>
      </c>
      <c r="C243" s="99">
        <v>1.9218491250269152</v>
      </c>
      <c r="D243" s="99">
        <v>2.6322854606290269</v>
      </c>
      <c r="E243" s="99">
        <v>3.9644835504676994</v>
      </c>
      <c r="F243" s="99">
        <v>3.7101535556362539</v>
      </c>
      <c r="G243" s="99">
        <v>3.3960960601309509</v>
      </c>
      <c r="H243" s="99">
        <v>3.8995934209980421</v>
      </c>
      <c r="I243" s="99">
        <v>4.1467825546155721</v>
      </c>
      <c r="J243" s="99">
        <v>3.7862244136475538</v>
      </c>
      <c r="K243" s="99">
        <v>3.2602552921161645</v>
      </c>
      <c r="L243" s="99">
        <v>4.8468832943188938</v>
      </c>
      <c r="M243" s="99">
        <v>4.6236189584285716</v>
      </c>
      <c r="N243" s="99">
        <v>5.6006803992387661</v>
      </c>
      <c r="O243" s="99">
        <v>5.5441589270458946</v>
      </c>
      <c r="P243" s="99">
        <v>5.325455721057569</v>
      </c>
      <c r="Q243" s="99">
        <v>7.0918193064209261</v>
      </c>
      <c r="R243" s="99">
        <v>5.8672921100317232</v>
      </c>
      <c r="S243" s="99">
        <v>7.9914117961996958</v>
      </c>
      <c r="T243" s="99">
        <v>7.7805156952182015</v>
      </c>
      <c r="U243" s="99">
        <v>9.0161298118299591</v>
      </c>
      <c r="V243" s="99">
        <v>9.2492229432962976</v>
      </c>
      <c r="W243" s="99">
        <v>10.251081112720858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42.138734868877712</v>
      </c>
      <c r="C244" s="123">
        <f t="shared" si="102"/>
        <v>41.713455176709338</v>
      </c>
      <c r="D244" s="123">
        <f t="shared" si="102"/>
        <v>29.440111036965078</v>
      </c>
      <c r="E244" s="123">
        <f t="shared" si="102"/>
        <v>38.407461050084606</v>
      </c>
      <c r="F244" s="123">
        <f t="shared" si="102"/>
        <v>18.866062445042818</v>
      </c>
      <c r="G244" s="123">
        <f t="shared" si="102"/>
        <v>17.594317457982477</v>
      </c>
      <c r="H244" s="123">
        <f t="shared" si="102"/>
        <v>23.010950108790219</v>
      </c>
      <c r="I244" s="123">
        <f t="shared" si="102"/>
        <v>23.867988818698002</v>
      </c>
      <c r="J244" s="123">
        <f t="shared" si="102"/>
        <v>20.387873882622547</v>
      </c>
      <c r="K244" s="123">
        <f t="shared" si="102"/>
        <v>22.647241446989508</v>
      </c>
      <c r="L244" s="123">
        <f t="shared" si="102"/>
        <v>19.852805042425551</v>
      </c>
      <c r="M244" s="123">
        <f t="shared" si="102"/>
        <v>20.313558675867636</v>
      </c>
      <c r="N244" s="123">
        <f t="shared" si="102"/>
        <v>35.459761222292911</v>
      </c>
      <c r="O244" s="123">
        <f t="shared" si="102"/>
        <v>25.065351628684521</v>
      </c>
      <c r="P244" s="123">
        <f t="shared" si="102"/>
        <v>25.156405688763776</v>
      </c>
      <c r="Q244" s="123">
        <f t="shared" si="102"/>
        <v>24.170785357155161</v>
      </c>
      <c r="R244" s="123">
        <f t="shared" si="102"/>
        <v>23.280403054600814</v>
      </c>
      <c r="S244" s="123">
        <f t="shared" si="102"/>
        <v>32.394526728413965</v>
      </c>
      <c r="T244" s="123">
        <f t="shared" si="102"/>
        <v>27.131793438087129</v>
      </c>
      <c r="U244" s="123">
        <f t="shared" si="102"/>
        <v>29.881277572004176</v>
      </c>
      <c r="V244" s="123">
        <f t="shared" si="102"/>
        <v>32.518132909660721</v>
      </c>
      <c r="W244" s="123">
        <f t="shared" si="102"/>
        <v>50.211230490589152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42.138734868877712</v>
      </c>
      <c r="C245" s="99">
        <f>RES_hhdet_tess!C147</f>
        <v>41.713455176709338</v>
      </c>
      <c r="D245" s="99">
        <f>RES_hhdet_tess!D147</f>
        <v>29.440111036965078</v>
      </c>
      <c r="E245" s="99">
        <f>RES_hhdet_tess!E147</f>
        <v>38.407461050084606</v>
      </c>
      <c r="F245" s="99">
        <f>RES_hhdet_tess!F147</f>
        <v>18.866062445042818</v>
      </c>
      <c r="G245" s="99">
        <f>RES_hhdet_tess!G147</f>
        <v>17.594317457982477</v>
      </c>
      <c r="H245" s="99">
        <f>RES_hhdet_tess!H147</f>
        <v>23.010950108790219</v>
      </c>
      <c r="I245" s="99">
        <f>RES_hhdet_tess!I147</f>
        <v>23.867988818698002</v>
      </c>
      <c r="J245" s="99">
        <f>RES_hhdet_tess!J147</f>
        <v>20.387873882622547</v>
      </c>
      <c r="K245" s="99">
        <f>RES_hhdet_tess!K147</f>
        <v>22.647241446989508</v>
      </c>
      <c r="L245" s="99">
        <f>RES_hhdet_tess!L147</f>
        <v>19.852805042425551</v>
      </c>
      <c r="M245" s="99">
        <f>RES_hhdet_tess!M147</f>
        <v>20.313558675867636</v>
      </c>
      <c r="N245" s="99">
        <f>RES_hhdet_tess!N147</f>
        <v>35.459761222292911</v>
      </c>
      <c r="O245" s="99">
        <f>RES_hhdet_tess!O147</f>
        <v>25.065351628684521</v>
      </c>
      <c r="P245" s="99">
        <f>RES_hhdet_tess!P147</f>
        <v>25.156405688763776</v>
      </c>
      <c r="Q245" s="99">
        <f>RES_hhdet_tess!Q147</f>
        <v>24.170785357155161</v>
      </c>
      <c r="R245" s="99">
        <f>RES_hhdet_tess!R147</f>
        <v>23.280403054600814</v>
      </c>
      <c r="S245" s="99">
        <f>RES_hhdet_tess!S147</f>
        <v>32.394526728413965</v>
      </c>
      <c r="T245" s="99">
        <f>RES_hhdet_tess!T147</f>
        <v>27.131793438087129</v>
      </c>
      <c r="U245" s="99">
        <f>RES_hhdet_tess!U147</f>
        <v>29.881277572004176</v>
      </c>
      <c r="V245" s="99">
        <f>RES_hhdet_tess!V147</f>
        <v>32.518132909660721</v>
      </c>
      <c r="W245" s="99">
        <f>RES_hhdet_tess!W147</f>
        <v>50.211230490589152</v>
      </c>
      <c r="DA245" s="63" t="s">
        <v>3052</v>
      </c>
    </row>
    <row r="246" spans="1:105" ht="12" customHeight="1" x14ac:dyDescent="0.25">
      <c r="A246" s="121" t="s">
        <v>55</v>
      </c>
      <c r="B246" s="123">
        <v>7.3112325184003248</v>
      </c>
      <c r="C246" s="123">
        <v>6.1068242839253353</v>
      </c>
      <c r="D246" s="123">
        <v>7.4697802882964028</v>
      </c>
      <c r="E246" s="123">
        <v>7.2868636169911438</v>
      </c>
      <c r="F246" s="123">
        <v>8.7742967596199204</v>
      </c>
      <c r="G246" s="123">
        <v>9.0276575665106087</v>
      </c>
      <c r="H246" s="123">
        <v>9.2847148636219643</v>
      </c>
      <c r="I246" s="123">
        <v>9.1051818766446289</v>
      </c>
      <c r="J246" s="123">
        <v>8.9681168752580476</v>
      </c>
      <c r="K246" s="123">
        <v>6.0851524835118056</v>
      </c>
      <c r="L246" s="123">
        <v>8.115499689263574</v>
      </c>
      <c r="M246" s="123">
        <v>8.1364156552739395</v>
      </c>
      <c r="N246" s="123">
        <v>7.1142187141191906</v>
      </c>
      <c r="O246" s="123">
        <v>7.8150159933465231</v>
      </c>
      <c r="P246" s="123">
        <v>7.7232628253648867</v>
      </c>
      <c r="Q246" s="123">
        <v>8.0695511395261263</v>
      </c>
      <c r="R246" s="123">
        <v>7.8218610812765688</v>
      </c>
      <c r="S246" s="123">
        <v>8.180734702866415</v>
      </c>
      <c r="T246" s="123">
        <v>9.6703239171212534</v>
      </c>
      <c r="U246" s="123">
        <v>9.7592100158429194</v>
      </c>
      <c r="V246" s="123">
        <v>9.2525143083173162</v>
      </c>
      <c r="W246" s="123">
        <v>7.5249255204634933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7.3112325184003248</v>
      </c>
      <c r="C251" s="102">
        <v>6.1068242839253353</v>
      </c>
      <c r="D251" s="102">
        <v>7.4696506856324651</v>
      </c>
      <c r="E251" s="102">
        <v>7.2866472881097204</v>
      </c>
      <c r="F251" s="102">
        <v>8.7740317817382909</v>
      </c>
      <c r="G251" s="102">
        <v>9.0274145655531761</v>
      </c>
      <c r="H251" s="102">
        <v>9.284600570035586</v>
      </c>
      <c r="I251" s="102">
        <v>9.1052111382742034</v>
      </c>
      <c r="J251" s="102">
        <v>8.9680951649646552</v>
      </c>
      <c r="K251" s="102">
        <v>6.085330737912412</v>
      </c>
      <c r="L251" s="102">
        <v>8.102698794100899</v>
      </c>
      <c r="M251" s="102">
        <v>8.1270091598992096</v>
      </c>
      <c r="N251" s="102">
        <v>7.1040318423787063</v>
      </c>
      <c r="O251" s="102">
        <v>7.8243855150381574</v>
      </c>
      <c r="P251" s="102">
        <v>7.741279942612656</v>
      </c>
      <c r="Q251" s="102">
        <v>8.0917053952020037</v>
      </c>
      <c r="R251" s="102">
        <v>7.8387589190422107</v>
      </c>
      <c r="S251" s="102">
        <v>8.1824084283388938</v>
      </c>
      <c r="T251" s="102">
        <v>9.6648161719448353</v>
      </c>
      <c r="U251" s="102">
        <v>9.7569120515660135</v>
      </c>
      <c r="V251" s="102">
        <v>9.2513434955901204</v>
      </c>
      <c r="W251" s="102">
        <v>7.5306394091806457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7.4725060496650961</v>
      </c>
      <c r="E252" s="105">
        <v>7.2905412079753527</v>
      </c>
      <c r="F252" s="105">
        <v>8.7790684668753656</v>
      </c>
      <c r="G252" s="105">
        <v>9.0314260166321247</v>
      </c>
      <c r="H252" s="105">
        <v>9.2863396603806443</v>
      </c>
      <c r="I252" s="105">
        <v>9.1048555953424142</v>
      </c>
      <c r="J252" s="105">
        <v>8.9683207588963221</v>
      </c>
      <c r="K252" s="105">
        <v>6.084531442432862</v>
      </c>
      <c r="L252" s="105">
        <v>8.140377319136153</v>
      </c>
      <c r="M252" s="105">
        <v>8.1516745857646473</v>
      </c>
      <c r="N252" s="105">
        <v>7.1259000755176283</v>
      </c>
      <c r="O252" s="105">
        <v>7.801334133479136</v>
      </c>
      <c r="P252" s="105">
        <v>7.6972004628957817</v>
      </c>
      <c r="Q252" s="105">
        <v>8.0357435758695974</v>
      </c>
      <c r="R252" s="105">
        <v>7.7967190855800164</v>
      </c>
      <c r="S252" s="105">
        <v>8.1781076392811034</v>
      </c>
      <c r="T252" s="105">
        <v>9.6795516709196825</v>
      </c>
      <c r="U252" s="105">
        <v>9.7637330357201098</v>
      </c>
      <c r="V252" s="105">
        <v>9.2551052694309028</v>
      </c>
      <c r="W252" s="105">
        <v>7.5100922180648162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1.3031120050110616</v>
      </c>
      <c r="E253" s="99">
        <v>1.2701662853383657</v>
      </c>
      <c r="F253" s="99">
        <v>1.5272276513773051</v>
      </c>
      <c r="G253" s="99">
        <v>1.575157193445738</v>
      </c>
      <c r="H253" s="99">
        <v>1.6171837880009317</v>
      </c>
      <c r="I253" s="99">
        <v>1.580493580580586</v>
      </c>
      <c r="J253" s="99">
        <v>1.5605651461576862</v>
      </c>
      <c r="K253" s="99">
        <v>2.7336141017908835</v>
      </c>
      <c r="L253" s="99">
        <v>0.84845818223700298</v>
      </c>
      <c r="M253" s="99">
        <v>1.4254509969600055</v>
      </c>
      <c r="N253" s="99">
        <v>1.2487905699877218</v>
      </c>
      <c r="O253" s="99">
        <v>1.0062510837917482</v>
      </c>
      <c r="P253" s="99">
        <v>0.76371563728226299</v>
      </c>
      <c r="Q253" s="99">
        <v>0.94636247631439996</v>
      </c>
      <c r="R253" s="99">
        <v>0.77227322546061505</v>
      </c>
      <c r="S253" s="99">
        <v>1.0621908434017742</v>
      </c>
      <c r="T253" s="99">
        <v>2.4180564275809244</v>
      </c>
      <c r="U253" s="99">
        <v>2.1576740776992303</v>
      </c>
      <c r="V253" s="99">
        <v>1.372934061332594</v>
      </c>
      <c r="W253" s="99">
        <v>1.293177981479388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6.1693940446540338</v>
      </c>
      <c r="E254" s="99">
        <v>6.0203749226369876</v>
      </c>
      <c r="F254" s="99">
        <v>7.251840815498058</v>
      </c>
      <c r="G254" s="99">
        <v>7.4562688231863863</v>
      </c>
      <c r="H254" s="99">
        <v>7.6691558723797115</v>
      </c>
      <c r="I254" s="99">
        <v>7.52436201476183</v>
      </c>
      <c r="J254" s="99">
        <v>7.4077556127386339</v>
      </c>
      <c r="K254" s="99">
        <v>3.350917340641979</v>
      </c>
      <c r="L254" s="99">
        <v>7.2919191368991498</v>
      </c>
      <c r="M254" s="99">
        <v>6.7262235888046442</v>
      </c>
      <c r="N254" s="99">
        <v>5.8771095055299076</v>
      </c>
      <c r="O254" s="99">
        <v>6.7950830496873857</v>
      </c>
      <c r="P254" s="99">
        <v>6.9334848256135171</v>
      </c>
      <c r="Q254" s="99">
        <v>7.0893810995551982</v>
      </c>
      <c r="R254" s="99">
        <v>7.0244458601194024</v>
      </c>
      <c r="S254" s="99">
        <v>7.1159167958793308</v>
      </c>
      <c r="T254" s="99">
        <v>7.2614952433387563</v>
      </c>
      <c r="U254" s="99">
        <v>7.6060589580208813</v>
      </c>
      <c r="V254" s="99">
        <v>7.8821712080983088</v>
      </c>
      <c r="W254" s="99">
        <v>6.2169142365854277</v>
      </c>
      <c r="DA254" s="63" t="s">
        <v>3061</v>
      </c>
    </row>
    <row r="255" spans="1:105" ht="12" customHeight="1" x14ac:dyDescent="0.25">
      <c r="A255" s="121" t="s">
        <v>54</v>
      </c>
      <c r="B255" s="123">
        <v>6.71406796559907</v>
      </c>
      <c r="C255" s="123">
        <v>6.0580380367475692</v>
      </c>
      <c r="D255" s="123">
        <v>6.1685731937048143</v>
      </c>
      <c r="E255" s="123">
        <v>5.8489268413204227</v>
      </c>
      <c r="F255" s="123">
        <v>6.5223532705763709</v>
      </c>
      <c r="G255" s="123">
        <v>6.3330293041642847</v>
      </c>
      <c r="H255" s="123">
        <v>5.6326850641341606</v>
      </c>
      <c r="I255" s="123">
        <v>5.1906268308621506</v>
      </c>
      <c r="J255" s="123">
        <v>5.736146687918251</v>
      </c>
      <c r="K255" s="123">
        <v>5.9984988417517391</v>
      </c>
      <c r="L255" s="123">
        <v>6.0852006061867874</v>
      </c>
      <c r="M255" s="123">
        <v>5.744295415306703</v>
      </c>
      <c r="N255" s="123">
        <v>5.1914053778505105</v>
      </c>
      <c r="O255" s="123">
        <v>5.9339454012045767</v>
      </c>
      <c r="P255" s="123">
        <v>5.5179305287843778</v>
      </c>
      <c r="Q255" s="123">
        <v>5.8834764353250026</v>
      </c>
      <c r="R255" s="123">
        <v>6.1478699496551785</v>
      </c>
      <c r="S255" s="123">
        <v>4.6663356479396638</v>
      </c>
      <c r="T255" s="123">
        <v>4.8464788559899663</v>
      </c>
      <c r="U255" s="123">
        <v>4.5491639468416825</v>
      </c>
      <c r="V255" s="123">
        <v>4.3379526386852394</v>
      </c>
      <c r="W255" s="123">
        <v>4.028725498240215</v>
      </c>
      <c r="DA255" s="130" t="s">
        <v>3062</v>
      </c>
    </row>
    <row r="256" spans="1:105" ht="12" customHeight="1" x14ac:dyDescent="0.25">
      <c r="A256" s="97" t="s">
        <v>50</v>
      </c>
      <c r="B256" s="99">
        <v>6.5486160022860664</v>
      </c>
      <c r="C256" s="99">
        <v>6.3735143507386223</v>
      </c>
      <c r="D256" s="99">
        <v>6.1330488005189636</v>
      </c>
      <c r="E256" s="99">
        <v>5.5989099656288053</v>
      </c>
      <c r="F256" s="99">
        <v>6.5584912929312571</v>
      </c>
      <c r="G256" s="99">
        <v>6.3369468118053147</v>
      </c>
      <c r="H256" s="99">
        <v>5.5092492403359445</v>
      </c>
      <c r="I256" s="99">
        <v>5.1283099829557388</v>
      </c>
      <c r="J256" s="99">
        <v>5.871067434596962</v>
      </c>
      <c r="K256" s="99">
        <v>6.2843298652184805</v>
      </c>
      <c r="L256" s="99">
        <v>5.9026721101672583</v>
      </c>
      <c r="M256" s="99">
        <v>5.4962328489374421</v>
      </c>
      <c r="N256" s="99">
        <v>5.4933795541705068</v>
      </c>
      <c r="O256" s="99">
        <v>5.9461195404200939</v>
      </c>
      <c r="P256" s="99">
        <v>5.5313121440988402</v>
      </c>
      <c r="Q256" s="99">
        <v>5.8017591676889566</v>
      </c>
      <c r="R256" s="99">
        <v>5.5001993500638342</v>
      </c>
      <c r="S256" s="99">
        <v>5.1158277553337586</v>
      </c>
      <c r="T256" s="99">
        <v>4.920356088907206</v>
      </c>
      <c r="U256" s="99">
        <v>4.4695613179761473</v>
      </c>
      <c r="V256" s="99">
        <v>4.2709859040369205</v>
      </c>
      <c r="W256" s="99">
        <v>4.0646036321748316</v>
      </c>
      <c r="DA256" s="63" t="s">
        <v>3063</v>
      </c>
    </row>
    <row r="257" spans="1:105" ht="12" customHeight="1" x14ac:dyDescent="0.25">
      <c r="A257" s="109" t="s">
        <v>120</v>
      </c>
      <c r="B257" s="110">
        <v>7.4275986856655489</v>
      </c>
      <c r="C257" s="110">
        <v>4.7091156906823484</v>
      </c>
      <c r="D257" s="110">
        <v>6.2852330699266155</v>
      </c>
      <c r="E257" s="110">
        <v>6.5286052438065481</v>
      </c>
      <c r="F257" s="110">
        <v>6.4253997331435038</v>
      </c>
      <c r="G257" s="110">
        <v>6.3220129677235919</v>
      </c>
      <c r="H257" s="110">
        <v>6.0173220238412348</v>
      </c>
      <c r="I257" s="110">
        <v>5.4260654137760591</v>
      </c>
      <c r="J257" s="110">
        <v>5.1361896368044837</v>
      </c>
      <c r="K257" s="110">
        <v>4.7349015438893627</v>
      </c>
      <c r="L257" s="110">
        <v>6.8190804636107698</v>
      </c>
      <c r="M257" s="110">
        <v>6.6592864601862338</v>
      </c>
      <c r="N257" s="110">
        <v>4.0324825684170396</v>
      </c>
      <c r="O257" s="110">
        <v>5.8923109863081677</v>
      </c>
      <c r="P257" s="110">
        <v>5.4798475211526245</v>
      </c>
      <c r="Q257" s="110">
        <v>6.0984458881746049</v>
      </c>
      <c r="R257" s="110">
        <v>7.8849195339737523</v>
      </c>
      <c r="S257" s="110">
        <v>3.2682531795504519</v>
      </c>
      <c r="T257" s="110">
        <v>4.609004530331771</v>
      </c>
      <c r="U257" s="110">
        <v>4.8051522393551469</v>
      </c>
      <c r="V257" s="110">
        <v>4.5486312050691096</v>
      </c>
      <c r="W257" s="110">
        <v>3.9129113331965542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2.0805295135424906</v>
      </c>
      <c r="C259" s="118">
        <f t="shared" si="103"/>
        <v>2.0163513476937411</v>
      </c>
      <c r="D259" s="118">
        <f t="shared" si="103"/>
        <v>1.8312246391187168</v>
      </c>
      <c r="E259" s="118">
        <f t="shared" si="103"/>
        <v>1.5900452714521094</v>
      </c>
      <c r="F259" s="118">
        <f t="shared" si="103"/>
        <v>1.8513068642787343</v>
      </c>
      <c r="G259" s="118">
        <f t="shared" si="103"/>
        <v>1.8074709864121092</v>
      </c>
      <c r="H259" s="118">
        <f t="shared" si="103"/>
        <v>1.6094119756305727</v>
      </c>
      <c r="I259" s="118">
        <f t="shared" si="103"/>
        <v>1.5628332364300439</v>
      </c>
      <c r="J259" s="118">
        <f t="shared" si="103"/>
        <v>1.8457236389214393</v>
      </c>
      <c r="K259" s="118">
        <f t="shared" si="103"/>
        <v>1.9716840446522268</v>
      </c>
      <c r="L259" s="118">
        <f t="shared" si="103"/>
        <v>1.8173251570235707</v>
      </c>
      <c r="M259" s="118">
        <f t="shared" si="103"/>
        <v>1.6609503580799108</v>
      </c>
      <c r="N259" s="118">
        <f t="shared" si="103"/>
        <v>1.6725984458056726</v>
      </c>
      <c r="O259" s="118">
        <f t="shared" si="103"/>
        <v>1.7647488386451748</v>
      </c>
      <c r="P259" s="118">
        <f t="shared" si="103"/>
        <v>1.5693095547959346</v>
      </c>
      <c r="Q259" s="118">
        <f t="shared" si="103"/>
        <v>1.61118360852549</v>
      </c>
      <c r="R259" s="118">
        <f t="shared" ref="R259:V259" si="104">R260+R262+R264+R273</f>
        <v>1.5342450029793337</v>
      </c>
      <c r="S259" s="118">
        <f t="shared" si="104"/>
        <v>1.4799762966861707</v>
      </c>
      <c r="T259" s="118">
        <f t="shared" si="104"/>
        <v>1.4308833461740675</v>
      </c>
      <c r="U259" s="118">
        <f t="shared" si="104"/>
        <v>1.2953192859583385</v>
      </c>
      <c r="V259" s="118">
        <f t="shared" si="104"/>
        <v>1.226322593512718</v>
      </c>
      <c r="W259" s="118">
        <f t="shared" ref="W259" si="105">W260+W262+W264+W273</f>
        <v>1.1700879390569849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2.0805295135424906</v>
      </c>
      <c r="C273" s="123">
        <v>2.0163513476937411</v>
      </c>
      <c r="D273" s="123">
        <v>1.8312246391187168</v>
      </c>
      <c r="E273" s="123">
        <v>1.5900452714521094</v>
      </c>
      <c r="F273" s="123">
        <v>1.8513068642787343</v>
      </c>
      <c r="G273" s="123">
        <v>1.8074709864121092</v>
      </c>
      <c r="H273" s="123">
        <v>1.6094119756305727</v>
      </c>
      <c r="I273" s="123">
        <v>1.5628332364300439</v>
      </c>
      <c r="J273" s="123">
        <v>1.8457236389214393</v>
      </c>
      <c r="K273" s="123">
        <v>1.9716840446522268</v>
      </c>
      <c r="L273" s="123">
        <v>1.8173251570235707</v>
      </c>
      <c r="M273" s="123">
        <v>1.6609503580799108</v>
      </c>
      <c r="N273" s="123">
        <v>1.6725984458056726</v>
      </c>
      <c r="O273" s="123">
        <v>1.7647488386451748</v>
      </c>
      <c r="P273" s="123">
        <v>1.5693095547959346</v>
      </c>
      <c r="Q273" s="123">
        <v>1.61118360852549</v>
      </c>
      <c r="R273" s="123">
        <v>1.5342450029793337</v>
      </c>
      <c r="S273" s="123">
        <v>1.4799762966861707</v>
      </c>
      <c r="T273" s="123">
        <v>1.4308833461740675</v>
      </c>
      <c r="U273" s="123">
        <v>1.2953192859583385</v>
      </c>
      <c r="V273" s="123">
        <v>1.226322593512718</v>
      </c>
      <c r="W273" s="123">
        <v>1.1700879390569849</v>
      </c>
      <c r="DA273" s="130" t="s">
        <v>3230</v>
      </c>
    </row>
    <row r="274" spans="1:105" ht="12" customHeight="1" x14ac:dyDescent="0.25">
      <c r="A274" s="97" t="s">
        <v>50</v>
      </c>
      <c r="B274" s="99">
        <v>2.5629582066114924</v>
      </c>
      <c r="C274" s="99">
        <v>2.4879211847098128</v>
      </c>
      <c r="D274" s="99">
        <v>2.3888554732882206</v>
      </c>
      <c r="E274" s="99">
        <v>2.1749368165160288</v>
      </c>
      <c r="F274" s="99">
        <v>2.5413545986729802</v>
      </c>
      <c r="G274" s="99">
        <v>2.4502238142991044</v>
      </c>
      <c r="H274" s="99">
        <v>2.1258966452108594</v>
      </c>
      <c r="I274" s="99">
        <v>1.9764903349919591</v>
      </c>
      <c r="J274" s="99">
        <v>2.2607973697218826</v>
      </c>
      <c r="K274" s="99">
        <v>2.4176872684557082</v>
      </c>
      <c r="L274" s="99">
        <v>2.2693250645483878</v>
      </c>
      <c r="M274" s="99">
        <v>2.1112494191942091</v>
      </c>
      <c r="N274" s="99">
        <v>2.1084182725231893</v>
      </c>
      <c r="O274" s="99">
        <v>2.2807714150532732</v>
      </c>
      <c r="P274" s="99">
        <v>2.120733879645742</v>
      </c>
      <c r="Q274" s="99">
        <v>2.22364980036535</v>
      </c>
      <c r="R274" s="99">
        <v>2.1062985528435778</v>
      </c>
      <c r="S274" s="99">
        <v>1.9557977732670357</v>
      </c>
      <c r="T274" s="99">
        <v>1.876024950217833</v>
      </c>
      <c r="U274" s="99">
        <v>1.6981143488500816</v>
      </c>
      <c r="V274" s="99">
        <v>1.6161240864817299</v>
      </c>
      <c r="W274" s="99">
        <v>1.532570125730264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0.55880484076017267</v>
      </c>
      <c r="D279" s="117">
        <f t="shared" si="108"/>
        <v>0.53238286953710401</v>
      </c>
      <c r="E279" s="117">
        <f t="shared" si="108"/>
        <v>0.79519416100892437</v>
      </c>
      <c r="F279" s="117">
        <f t="shared" si="108"/>
        <v>0.99644587646365368</v>
      </c>
      <c r="G279" s="117">
        <f t="shared" si="108"/>
        <v>0.88542742766245575</v>
      </c>
      <c r="H279" s="117">
        <f t="shared" si="108"/>
        <v>1.006132729239297</v>
      </c>
      <c r="I279" s="117">
        <f t="shared" si="108"/>
        <v>1.0643286525717506</v>
      </c>
      <c r="J279" s="117">
        <f t="shared" si="108"/>
        <v>1.211679489463608</v>
      </c>
      <c r="K279" s="117">
        <f t="shared" si="108"/>
        <v>0.98548737009121068</v>
      </c>
      <c r="L279" s="117">
        <f t="shared" si="108"/>
        <v>0.39914138739853616</v>
      </c>
      <c r="M279" s="117">
        <f t="shared" si="108"/>
        <v>0.61210845055048357</v>
      </c>
      <c r="N279" s="117">
        <f t="shared" si="108"/>
        <v>0.72944353341321622</v>
      </c>
      <c r="O279" s="117">
        <f t="shared" si="108"/>
        <v>1.016014128075672</v>
      </c>
      <c r="P279" s="117">
        <f t="shared" si="108"/>
        <v>1.5085234451350957</v>
      </c>
      <c r="Q279" s="117">
        <f t="shared" si="108"/>
        <v>2.1660745058859603</v>
      </c>
      <c r="R279" s="117">
        <f t="shared" ref="R279:V279" si="109">R280+R282+R284+R293</f>
        <v>1.3659820978098938</v>
      </c>
      <c r="S279" s="117">
        <f t="shared" si="109"/>
        <v>1.3703519979371297</v>
      </c>
      <c r="T279" s="117">
        <f t="shared" si="109"/>
        <v>2.0397006785430678</v>
      </c>
      <c r="U279" s="117">
        <f t="shared" si="109"/>
        <v>2.9183578953716305</v>
      </c>
      <c r="V279" s="117">
        <f t="shared" si="109"/>
        <v>3.0691729915030326</v>
      </c>
      <c r="W279" s="117">
        <f t="shared" ref="W279" si="110">W280+W282+W284+W293</f>
        <v>0.88653382032699435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2.0108864520818892E-2</v>
      </c>
      <c r="D280" s="122">
        <f t="shared" si="111"/>
        <v>2.9082349676293036E-2</v>
      </c>
      <c r="E280" s="122">
        <f t="shared" si="111"/>
        <v>6.5002705949299966E-2</v>
      </c>
      <c r="F280" s="122">
        <f t="shared" si="111"/>
        <v>5.7826516816232139E-2</v>
      </c>
      <c r="G280" s="122">
        <f t="shared" si="111"/>
        <v>4.9435397204356031E-2</v>
      </c>
      <c r="H280" s="122">
        <f t="shared" si="111"/>
        <v>5.977664709942631E-2</v>
      </c>
      <c r="I280" s="122">
        <f t="shared" si="111"/>
        <v>5.9269166362748697E-2</v>
      </c>
      <c r="J280" s="122">
        <f t="shared" si="111"/>
        <v>5.6889399827986353E-2</v>
      </c>
      <c r="K280" s="122">
        <f t="shared" si="111"/>
        <v>4.3525671843331677E-2</v>
      </c>
      <c r="L280" s="122">
        <f t="shared" si="111"/>
        <v>2.3320235417324971E-2</v>
      </c>
      <c r="M280" s="122">
        <f t="shared" si="111"/>
        <v>3.1752368641598382E-2</v>
      </c>
      <c r="N280" s="122">
        <f t="shared" si="111"/>
        <v>4.0625492035924672E-2</v>
      </c>
      <c r="O280" s="122">
        <f t="shared" si="111"/>
        <v>5.3070140187250939E-2</v>
      </c>
      <c r="P280" s="122">
        <f t="shared" si="111"/>
        <v>8.8755913375821061E-2</v>
      </c>
      <c r="Q280" s="122">
        <f t="shared" si="111"/>
        <v>0.14154070252407444</v>
      </c>
      <c r="R280" s="122">
        <f t="shared" si="111"/>
        <v>7.8505463450828622E-2</v>
      </c>
      <c r="S280" s="122">
        <f t="shared" si="111"/>
        <v>9.0256469154200297E-2</v>
      </c>
      <c r="T280" s="122">
        <f t="shared" si="111"/>
        <v>0.13348633765675832</v>
      </c>
      <c r="U280" s="122">
        <f t="shared" si="111"/>
        <v>0.20660793011564493</v>
      </c>
      <c r="V280" s="122">
        <f t="shared" si="111"/>
        <v>0.21495544785016321</v>
      </c>
      <c r="W280" s="122">
        <f t="shared" si="111"/>
        <v>5.980564213163439E-2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2.0108864520818892E-2</v>
      </c>
      <c r="D281" s="98">
        <v>2.9082349676293036E-2</v>
      </c>
      <c r="E281" s="98">
        <v>6.5002705949299966E-2</v>
      </c>
      <c r="F281" s="98">
        <v>5.7826516816232139E-2</v>
      </c>
      <c r="G281" s="98">
        <v>4.9435397204356031E-2</v>
      </c>
      <c r="H281" s="98">
        <v>5.977664709942631E-2</v>
      </c>
      <c r="I281" s="98">
        <v>5.9269166362748697E-2</v>
      </c>
      <c r="J281" s="98">
        <v>5.6889399827986353E-2</v>
      </c>
      <c r="K281" s="98">
        <v>4.3525671843331677E-2</v>
      </c>
      <c r="L281" s="98">
        <v>2.3320235417324971E-2</v>
      </c>
      <c r="M281" s="98">
        <v>3.1752368641598382E-2</v>
      </c>
      <c r="N281" s="98">
        <v>4.0625492035924672E-2</v>
      </c>
      <c r="O281" s="98">
        <v>5.3070140187250939E-2</v>
      </c>
      <c r="P281" s="98">
        <v>8.8755913375821061E-2</v>
      </c>
      <c r="Q281" s="98">
        <v>0.14154070252407444</v>
      </c>
      <c r="R281" s="98">
        <v>7.8505463450828622E-2</v>
      </c>
      <c r="S281" s="98">
        <v>9.0256469154200297E-2</v>
      </c>
      <c r="T281" s="98">
        <v>0.13348633765675832</v>
      </c>
      <c r="U281" s="98">
        <v>0.20660793011564493</v>
      </c>
      <c r="V281" s="98">
        <v>0.21495544785016321</v>
      </c>
      <c r="W281" s="98">
        <v>5.980564213163439E-2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0.19577216266076536</v>
      </c>
      <c r="D282" s="122">
        <f t="shared" si="112"/>
        <v>9.1048061144750531E-2</v>
      </c>
      <c r="E282" s="122">
        <f t="shared" si="112"/>
        <v>7.4048494680920562E-2</v>
      </c>
      <c r="F282" s="122">
        <f t="shared" si="112"/>
        <v>0.14255707622553959</v>
      </c>
      <c r="G282" s="122">
        <f t="shared" si="112"/>
        <v>4.4066039846577115E-2</v>
      </c>
      <c r="H282" s="122">
        <f t="shared" si="112"/>
        <v>7.6292265581364566E-2</v>
      </c>
      <c r="I282" s="122">
        <f t="shared" si="112"/>
        <v>0.18853706388766356</v>
      </c>
      <c r="J282" s="122">
        <f t="shared" si="112"/>
        <v>0.21001636765144213</v>
      </c>
      <c r="K282" s="122">
        <f t="shared" si="112"/>
        <v>0.27454766111480355</v>
      </c>
      <c r="L282" s="122">
        <f t="shared" si="112"/>
        <v>0.11973906670225894</v>
      </c>
      <c r="M282" s="122">
        <f t="shared" si="112"/>
        <v>0.12376641723834673</v>
      </c>
      <c r="N282" s="122">
        <f t="shared" si="112"/>
        <v>0.2509910699172232</v>
      </c>
      <c r="O282" s="122">
        <f t="shared" si="112"/>
        <v>0.1910147752827186</v>
      </c>
      <c r="P282" s="122">
        <f t="shared" si="112"/>
        <v>0.14990943085163141</v>
      </c>
      <c r="Q282" s="122">
        <f t="shared" si="112"/>
        <v>0.35292137114920397</v>
      </c>
      <c r="R282" s="122">
        <f t="shared" si="112"/>
        <v>0.19242613984981585</v>
      </c>
      <c r="S282" s="122">
        <f t="shared" si="112"/>
        <v>0.37584185659759017</v>
      </c>
      <c r="T282" s="122">
        <f t="shared" si="112"/>
        <v>0.36382184460839728</v>
      </c>
      <c r="U282" s="122">
        <f t="shared" si="112"/>
        <v>0.60074822987477616</v>
      </c>
      <c r="V282" s="122">
        <f t="shared" si="112"/>
        <v>0.8161912225296829</v>
      </c>
      <c r="W282" s="122">
        <f t="shared" si="112"/>
        <v>0.36247746348339049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0.19577216266076536</v>
      </c>
      <c r="D283" s="98">
        <v>9.1048061144750531E-2</v>
      </c>
      <c r="E283" s="98">
        <v>7.4048494680920562E-2</v>
      </c>
      <c r="F283" s="98">
        <v>0.14255707622553959</v>
      </c>
      <c r="G283" s="98">
        <v>4.4066039846577115E-2</v>
      </c>
      <c r="H283" s="98">
        <v>7.6292265581364566E-2</v>
      </c>
      <c r="I283" s="98">
        <v>0.18853706388766356</v>
      </c>
      <c r="J283" s="98">
        <v>0.21001636765144213</v>
      </c>
      <c r="K283" s="98">
        <v>0.27454766111480355</v>
      </c>
      <c r="L283" s="98">
        <v>0.11973906670225894</v>
      </c>
      <c r="M283" s="98">
        <v>0.12376641723834673</v>
      </c>
      <c r="N283" s="98">
        <v>0.2509910699172232</v>
      </c>
      <c r="O283" s="98">
        <v>0.1910147752827186</v>
      </c>
      <c r="P283" s="98">
        <v>0.14990943085163141</v>
      </c>
      <c r="Q283" s="98">
        <v>0.35292137114920397</v>
      </c>
      <c r="R283" s="98">
        <v>0.19242613984981585</v>
      </c>
      <c r="S283" s="98">
        <v>0.37584185659759017</v>
      </c>
      <c r="T283" s="98">
        <v>0.36382184460839728</v>
      </c>
      <c r="U283" s="98">
        <v>0.60074822987477616</v>
      </c>
      <c r="V283" s="98">
        <v>0.8161912225296829</v>
      </c>
      <c r="W283" s="98">
        <v>0.36247746348339049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0.18332016171578222</v>
      </c>
      <c r="D284" s="122">
        <v>0.23572087692080443</v>
      </c>
      <c r="E284" s="122">
        <v>0.38608759925713021</v>
      </c>
      <c r="F284" s="122">
        <v>0.48165769677430792</v>
      </c>
      <c r="G284" s="122">
        <v>0.48373894715300969</v>
      </c>
      <c r="H284" s="122">
        <v>0.56058377685115091</v>
      </c>
      <c r="I284" s="122">
        <v>0.52652821597704524</v>
      </c>
      <c r="J284" s="122">
        <v>0.57937157251440274</v>
      </c>
      <c r="K284" s="122">
        <v>0.32149652513112942</v>
      </c>
      <c r="L284" s="122">
        <v>0.12284407460737577</v>
      </c>
      <c r="M284" s="122">
        <v>0.26274329262428098</v>
      </c>
      <c r="N284" s="122">
        <v>0.22827492389024795</v>
      </c>
      <c r="O284" s="122">
        <v>0.44954791840233371</v>
      </c>
      <c r="P284" s="122">
        <v>0.72452506618409129</v>
      </c>
      <c r="Q284" s="122">
        <v>0.92258521870523058</v>
      </c>
      <c r="R284" s="122">
        <v>0.56663386711611108</v>
      </c>
      <c r="S284" s="122">
        <v>0.50930100484977114</v>
      </c>
      <c r="T284" s="122">
        <v>0.97077890664130317</v>
      </c>
      <c r="U284" s="122">
        <v>1.3913302996389338</v>
      </c>
      <c r="V284" s="122">
        <v>1.3324849010070674</v>
      </c>
      <c r="W284" s="122">
        <v>0.2934171639803177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0.18332016171578222</v>
      </c>
      <c r="D289" s="101">
        <v>0.20509450429389611</v>
      </c>
      <c r="E289" s="101">
        <v>0.37026672034791785</v>
      </c>
      <c r="F289" s="101">
        <v>0.47462984014311821</v>
      </c>
      <c r="G289" s="101">
        <v>0.46167798935292365</v>
      </c>
      <c r="H289" s="101">
        <v>0.5368655599680171</v>
      </c>
      <c r="I289" s="101">
        <v>0.47446680650410544</v>
      </c>
      <c r="J289" s="101">
        <v>0.52064663654725551</v>
      </c>
      <c r="K289" s="101">
        <v>0.10248690691411323</v>
      </c>
      <c r="L289" s="101">
        <v>5.7435789480300625E-3</v>
      </c>
      <c r="M289" s="101">
        <v>0.19113720366493139</v>
      </c>
      <c r="N289" s="101">
        <v>0.10552355805778339</v>
      </c>
      <c r="O289" s="101">
        <v>0.44596757378395363</v>
      </c>
      <c r="P289" s="101">
        <v>0.58185150727603197</v>
      </c>
      <c r="Q289" s="101">
        <v>0.70759441795986633</v>
      </c>
      <c r="R289" s="101">
        <v>0.3463498183187888</v>
      </c>
      <c r="S289" s="101">
        <v>0.30660793290405208</v>
      </c>
      <c r="T289" s="101">
        <v>0.66123390025647288</v>
      </c>
      <c r="U289" s="101">
        <v>1.198662679330021</v>
      </c>
      <c r="V289" s="101">
        <v>1.1199487941741688</v>
      </c>
      <c r="W289" s="101">
        <v>0.29146497044798186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3.0626372626908309E-2</v>
      </c>
      <c r="E290" s="104">
        <v>1.5820878909212355E-2</v>
      </c>
      <c r="F290" s="104">
        <v>7.0278566311897123E-3</v>
      </c>
      <c r="G290" s="104">
        <v>2.2060957800086069E-2</v>
      </c>
      <c r="H290" s="104">
        <v>2.3718216883133796E-2</v>
      </c>
      <c r="I290" s="104">
        <v>5.2061409472939767E-2</v>
      </c>
      <c r="J290" s="104">
        <v>5.8724935967147236E-2</v>
      </c>
      <c r="K290" s="104">
        <v>0.2190096182170162</v>
      </c>
      <c r="L290" s="104">
        <v>0.11710049565934572</v>
      </c>
      <c r="M290" s="104">
        <v>7.1606088959349612E-2</v>
      </c>
      <c r="N290" s="104">
        <v>0.12275136583246457</v>
      </c>
      <c r="O290" s="104">
        <v>3.5803446183800803E-3</v>
      </c>
      <c r="P290" s="104">
        <v>0.1426735589080593</v>
      </c>
      <c r="Q290" s="104">
        <v>0.2149908007453642</v>
      </c>
      <c r="R290" s="104">
        <v>0.22028404879732227</v>
      </c>
      <c r="S290" s="104">
        <v>0.20269307194571906</v>
      </c>
      <c r="T290" s="104">
        <v>0.30954500638483029</v>
      </c>
      <c r="U290" s="104">
        <v>0.19266762030891274</v>
      </c>
      <c r="V290" s="104">
        <v>0.21253610683289859</v>
      </c>
      <c r="W290" s="104">
        <v>1.9521935323358174E-3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8.6827441457882435E-3</v>
      </c>
      <c r="E291" s="98">
        <v>4.4708631440021351E-3</v>
      </c>
      <c r="F291" s="98">
        <v>1.9786730881981344E-3</v>
      </c>
      <c r="G291" s="98">
        <v>6.2091014776583771E-3</v>
      </c>
      <c r="H291" s="98">
        <v>6.6488214169318546E-3</v>
      </c>
      <c r="I291" s="98">
        <v>1.4511551041918126E-2</v>
      </c>
      <c r="J291" s="98">
        <v>1.6351446615858765E-2</v>
      </c>
      <c r="K291" s="98">
        <v>0.13094278016615304</v>
      </c>
      <c r="L291" s="98">
        <v>2.0393583175095729E-2</v>
      </c>
      <c r="M291" s="98">
        <v>1.9725721658369409E-2</v>
      </c>
      <c r="N291" s="98">
        <v>3.3484856988135303E-2</v>
      </c>
      <c r="O291" s="98">
        <v>7.2800402883130624E-4</v>
      </c>
      <c r="P291" s="98">
        <v>2.2189496478012084E-2</v>
      </c>
      <c r="Q291" s="98">
        <v>3.8310438416407924E-2</v>
      </c>
      <c r="R291" s="98">
        <v>3.2809325066182907E-2</v>
      </c>
      <c r="S291" s="98">
        <v>3.8301881702272805E-2</v>
      </c>
      <c r="T291" s="98">
        <v>0.10456977771089193</v>
      </c>
      <c r="U291" s="98">
        <v>5.7668892477107762E-2</v>
      </c>
      <c r="V291" s="98">
        <v>4.3638853082533242E-2</v>
      </c>
      <c r="W291" s="98">
        <v>4.5622077873156395E-4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2.1943628481120067E-2</v>
      </c>
      <c r="E292" s="98">
        <v>1.135001576521022E-2</v>
      </c>
      <c r="F292" s="98">
        <v>5.0491835429915784E-3</v>
      </c>
      <c r="G292" s="98">
        <v>1.5851856322427693E-2</v>
      </c>
      <c r="H292" s="98">
        <v>1.7069395466201943E-2</v>
      </c>
      <c r="I292" s="98">
        <v>3.754985843102164E-2</v>
      </c>
      <c r="J292" s="98">
        <v>4.2373489351288471E-2</v>
      </c>
      <c r="K292" s="98">
        <v>8.8066838050863169E-2</v>
      </c>
      <c r="L292" s="98">
        <v>9.6706912484249979E-2</v>
      </c>
      <c r="M292" s="98">
        <v>5.1880367300980196E-2</v>
      </c>
      <c r="N292" s="98">
        <v>8.9266508844329268E-2</v>
      </c>
      <c r="O292" s="98">
        <v>2.852340589548774E-3</v>
      </c>
      <c r="P292" s="98">
        <v>0.12048406243004722</v>
      </c>
      <c r="Q292" s="98">
        <v>0.17668036232895629</v>
      </c>
      <c r="R292" s="98">
        <v>0.18747472373113935</v>
      </c>
      <c r="S292" s="98">
        <v>0.16439119024344626</v>
      </c>
      <c r="T292" s="98">
        <v>0.20497522867393833</v>
      </c>
      <c r="U292" s="98">
        <v>0.13499872783180497</v>
      </c>
      <c r="V292" s="98">
        <v>0.16889725375036535</v>
      </c>
      <c r="W292" s="98">
        <v>1.4959727536042534E-3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0.15960365186280628</v>
      </c>
      <c r="D293" s="122">
        <v>0.17653158179525605</v>
      </c>
      <c r="E293" s="122">
        <v>0.27005536112157369</v>
      </c>
      <c r="F293" s="122">
        <v>0.31440458664757398</v>
      </c>
      <c r="G293" s="122">
        <v>0.30818704345851289</v>
      </c>
      <c r="H293" s="122">
        <v>0.30948003970735505</v>
      </c>
      <c r="I293" s="122">
        <v>0.28999420634429313</v>
      </c>
      <c r="J293" s="122">
        <v>0.36540214946977667</v>
      </c>
      <c r="K293" s="122">
        <v>0.34591751200194609</v>
      </c>
      <c r="L293" s="122">
        <v>0.13323801067157648</v>
      </c>
      <c r="M293" s="122">
        <v>0.19384637204625749</v>
      </c>
      <c r="N293" s="122">
        <v>0.2095520475698204</v>
      </c>
      <c r="O293" s="122">
        <v>0.3223812942033687</v>
      </c>
      <c r="P293" s="122">
        <v>0.5453330347235521</v>
      </c>
      <c r="Q293" s="122">
        <v>0.74902721350745116</v>
      </c>
      <c r="R293" s="122">
        <v>0.52841662739313811</v>
      </c>
      <c r="S293" s="122">
        <v>0.39495266733556805</v>
      </c>
      <c r="T293" s="122">
        <v>0.57161358963660913</v>
      </c>
      <c r="U293" s="122">
        <v>0.71967143574227566</v>
      </c>
      <c r="V293" s="122">
        <v>0.70554142011611898</v>
      </c>
      <c r="W293" s="122">
        <v>0.17083355073165171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0.14012637934445912</v>
      </c>
      <c r="D294" s="98">
        <v>0.11881550162932616</v>
      </c>
      <c r="E294" s="98">
        <v>0.1827998549720089</v>
      </c>
      <c r="F294" s="98">
        <v>0.25056027160947519</v>
      </c>
      <c r="G294" s="98">
        <v>0.25835042809541353</v>
      </c>
      <c r="H294" s="98">
        <v>0.26858809156649716</v>
      </c>
      <c r="I294" s="98">
        <v>0.27518514530121169</v>
      </c>
      <c r="J294" s="98">
        <v>0.33992740082915313</v>
      </c>
      <c r="K294" s="98">
        <v>0.29263715590079636</v>
      </c>
      <c r="L294" s="98">
        <v>8.5694517042421731E-2</v>
      </c>
      <c r="M294" s="98">
        <v>0.13688249894714086</v>
      </c>
      <c r="N294" s="98">
        <v>0.18996480043474975</v>
      </c>
      <c r="O294" s="98">
        <v>0.24935291921849337</v>
      </c>
      <c r="P294" s="98">
        <v>0.38159485930901316</v>
      </c>
      <c r="Q294" s="98">
        <v>0.57488333423961147</v>
      </c>
      <c r="R294" s="98">
        <v>0.40945370909925488</v>
      </c>
      <c r="S294" s="98">
        <v>0.37426314567095104</v>
      </c>
      <c r="T294" s="98">
        <v>0.4697448249799473</v>
      </c>
      <c r="U294" s="98">
        <v>0.57295982417717439</v>
      </c>
      <c r="V294" s="98">
        <v>0.55699600511738379</v>
      </c>
      <c r="W294" s="98">
        <v>0.14068237778629156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1.9477272518347154E-2</v>
      </c>
      <c r="D295" s="33">
        <v>5.7716080165929891E-2</v>
      </c>
      <c r="E295" s="33">
        <v>8.725550614956476E-2</v>
      </c>
      <c r="F295" s="33">
        <v>6.3844315038098814E-2</v>
      </c>
      <c r="G295" s="33">
        <v>4.983661536309935E-2</v>
      </c>
      <c r="H295" s="33">
        <v>4.0891948140857913E-2</v>
      </c>
      <c r="I295" s="33">
        <v>1.4809061043081457E-2</v>
      </c>
      <c r="J295" s="33">
        <v>2.5474748640623528E-2</v>
      </c>
      <c r="K295" s="33">
        <v>5.3280356101149749E-2</v>
      </c>
      <c r="L295" s="33">
        <v>4.7543493629154755E-2</v>
      </c>
      <c r="M295" s="33">
        <v>5.6963873099116616E-2</v>
      </c>
      <c r="N295" s="33">
        <v>1.9587247135070658E-2</v>
      </c>
      <c r="O295" s="33">
        <v>7.3028374984875355E-2</v>
      </c>
      <c r="P295" s="33">
        <v>0.16373817541453897</v>
      </c>
      <c r="Q295" s="33">
        <v>0.17414387926783964</v>
      </c>
      <c r="R295" s="33">
        <v>0.11896291829388327</v>
      </c>
      <c r="S295" s="33">
        <v>2.0689521664617017E-2</v>
      </c>
      <c r="T295" s="33">
        <v>0.10186876465666185</v>
      </c>
      <c r="U295" s="33">
        <v>0.14671161156510124</v>
      </c>
      <c r="V295" s="33">
        <v>0.14854541499873519</v>
      </c>
      <c r="W295" s="33">
        <v>3.0151172945360145E-2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0.72556046420259246</v>
      </c>
      <c r="D297" s="117">
        <f t="shared" si="113"/>
        <v>0.53962940367967982</v>
      </c>
      <c r="E297" s="117">
        <f t="shared" si="113"/>
        <v>0.70732053842115494</v>
      </c>
      <c r="F297" s="117">
        <f t="shared" si="113"/>
        <v>0.9729452424965338</v>
      </c>
      <c r="G297" s="117">
        <f t="shared" si="113"/>
        <v>0.69006086473802442</v>
      </c>
      <c r="H297" s="117">
        <f t="shared" si="113"/>
        <v>0.8630980481054743</v>
      </c>
      <c r="I297" s="117">
        <f t="shared" si="113"/>
        <v>1.2016394289949972</v>
      </c>
      <c r="J297" s="117">
        <f t="shared" si="113"/>
        <v>1.3694174311937941</v>
      </c>
      <c r="K297" s="117">
        <f t="shared" si="113"/>
        <v>1.4497840596013378</v>
      </c>
      <c r="L297" s="117">
        <f t="shared" si="113"/>
        <v>0.66987356831750455</v>
      </c>
      <c r="M297" s="117">
        <f t="shared" si="113"/>
        <v>0.82291397467002481</v>
      </c>
      <c r="N297" s="117">
        <f t="shared" si="113"/>
        <v>1.3418462950462959</v>
      </c>
      <c r="O297" s="117">
        <f t="shared" si="113"/>
        <v>1.3748551038829953</v>
      </c>
      <c r="P297" s="117">
        <f t="shared" si="113"/>
        <v>1.7495173287238581</v>
      </c>
      <c r="Q297" s="117">
        <f t="shared" si="113"/>
        <v>3.1091881299139361</v>
      </c>
      <c r="R297" s="117">
        <f t="shared" ref="R297:V297" si="114">R298+R300+R302+R311</f>
        <v>1.8817076343663608</v>
      </c>
      <c r="S297" s="117">
        <f t="shared" si="114"/>
        <v>2.6080609610167631</v>
      </c>
      <c r="T297" s="117">
        <f t="shared" si="114"/>
        <v>3.1916938845871257</v>
      </c>
      <c r="U297" s="117">
        <f t="shared" si="114"/>
        <v>4.9293419711458926</v>
      </c>
      <c r="V297" s="117">
        <f t="shared" si="114"/>
        <v>5.96760810836268</v>
      </c>
      <c r="W297" s="117">
        <f t="shared" ref="W297" si="115">W298+W300+W302+W311</f>
        <v>2.2204082405478465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3.2334788311088991E-2</v>
      </c>
      <c r="D298" s="122">
        <f t="shared" si="116"/>
        <v>5.0148381044428494E-2</v>
      </c>
      <c r="E298" s="122">
        <f t="shared" si="116"/>
        <v>0.11986902136189191</v>
      </c>
      <c r="F298" s="122">
        <f t="shared" si="116"/>
        <v>0.11372170812625491</v>
      </c>
      <c r="G298" s="122">
        <f t="shared" si="116"/>
        <v>0.10343810318418108</v>
      </c>
      <c r="H298" s="122">
        <f t="shared" si="116"/>
        <v>0.13278474666423154</v>
      </c>
      <c r="I298" s="122">
        <f t="shared" si="116"/>
        <v>0.13949300171638496</v>
      </c>
      <c r="J298" s="122">
        <f t="shared" si="116"/>
        <v>0.14161828685480826</v>
      </c>
      <c r="K298" s="122">
        <f t="shared" si="116"/>
        <v>0.11443114531245212</v>
      </c>
      <c r="L298" s="122">
        <f t="shared" si="116"/>
        <v>6.4658012391283118E-2</v>
      </c>
      <c r="M298" s="122">
        <f t="shared" si="116"/>
        <v>9.3049509738247577E-2</v>
      </c>
      <c r="N298" s="122">
        <f t="shared" si="116"/>
        <v>0.12615344532997197</v>
      </c>
      <c r="O298" s="122">
        <f t="shared" si="116"/>
        <v>0.17487979536628026</v>
      </c>
      <c r="P298" s="122">
        <f t="shared" si="116"/>
        <v>0.30939868810719168</v>
      </c>
      <c r="Q298" s="122">
        <f t="shared" si="116"/>
        <v>0.51552913270147516</v>
      </c>
      <c r="R298" s="122">
        <f t="shared" si="116"/>
        <v>0.29089744254872552</v>
      </c>
      <c r="S298" s="122">
        <f t="shared" si="116"/>
        <v>0.33804918417492141</v>
      </c>
      <c r="T298" s="122">
        <f t="shared" si="116"/>
        <v>0.50338699864138559</v>
      </c>
      <c r="U298" s="122">
        <f t="shared" si="116"/>
        <v>0.78335105746330613</v>
      </c>
      <c r="V298" s="122">
        <f t="shared" si="116"/>
        <v>0.82029672798498221</v>
      </c>
      <c r="W298" s="122">
        <f t="shared" si="116"/>
        <v>0.22991030434908263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3.2334788311088991E-2</v>
      </c>
      <c r="D299" s="98">
        <v>5.0148381044428494E-2</v>
      </c>
      <c r="E299" s="98">
        <v>0.11986902136189191</v>
      </c>
      <c r="F299" s="98">
        <v>0.11372170812625491</v>
      </c>
      <c r="G299" s="98">
        <v>0.10343810318418108</v>
      </c>
      <c r="H299" s="98">
        <v>0.13278474666423154</v>
      </c>
      <c r="I299" s="98">
        <v>0.13949300171638496</v>
      </c>
      <c r="J299" s="98">
        <v>0.14161828685480826</v>
      </c>
      <c r="K299" s="98">
        <v>0.11443114531245212</v>
      </c>
      <c r="L299" s="98">
        <v>6.4658012391283118E-2</v>
      </c>
      <c r="M299" s="98">
        <v>9.3049509738247577E-2</v>
      </c>
      <c r="N299" s="98">
        <v>0.12615344532997197</v>
      </c>
      <c r="O299" s="98">
        <v>0.17487979536628026</v>
      </c>
      <c r="P299" s="98">
        <v>0.30939868810719168</v>
      </c>
      <c r="Q299" s="98">
        <v>0.51552913270147516</v>
      </c>
      <c r="R299" s="98">
        <v>0.29089744254872552</v>
      </c>
      <c r="S299" s="98">
        <v>0.33804918417492141</v>
      </c>
      <c r="T299" s="98">
        <v>0.50338699864138559</v>
      </c>
      <c r="U299" s="98">
        <v>0.78335105746330613</v>
      </c>
      <c r="V299" s="98">
        <v>0.82029672798498221</v>
      </c>
      <c r="W299" s="98">
        <v>0.22991030434908263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0.4988239531154805</v>
      </c>
      <c r="D300" s="122">
        <f t="shared" si="117"/>
        <v>0.24025237538598362</v>
      </c>
      <c r="E300" s="122">
        <f t="shared" si="117"/>
        <v>0.20218652556134387</v>
      </c>
      <c r="F300" s="122">
        <f t="shared" si="117"/>
        <v>0.4023357160337348</v>
      </c>
      <c r="G300" s="122">
        <f t="shared" si="117"/>
        <v>0.12845108424918103</v>
      </c>
      <c r="H300" s="122">
        <f t="shared" si="117"/>
        <v>0.22951994711191895</v>
      </c>
      <c r="I300" s="122">
        <f t="shared" si="117"/>
        <v>0.58500235232962849</v>
      </c>
      <c r="J300" s="122">
        <f t="shared" si="117"/>
        <v>0.67184256248264318</v>
      </c>
      <c r="K300" s="122">
        <f t="shared" si="117"/>
        <v>0.90532907250239325</v>
      </c>
      <c r="L300" s="122">
        <f t="shared" si="117"/>
        <v>0.40694487119066591</v>
      </c>
      <c r="M300" s="122">
        <f t="shared" si="117"/>
        <v>0.43557276645242921</v>
      </c>
      <c r="N300" s="122">
        <f t="shared" si="117"/>
        <v>0.91995156363357378</v>
      </c>
      <c r="O300" s="122">
        <f t="shared" si="117"/>
        <v>0.73341687647248155</v>
      </c>
      <c r="P300" s="122">
        <f t="shared" si="117"/>
        <v>0.60392705838972749</v>
      </c>
      <c r="Q300" s="122">
        <f t="shared" si="117"/>
        <v>1.4791156724337402</v>
      </c>
      <c r="R300" s="122">
        <f t="shared" si="117"/>
        <v>0.82608105247696495</v>
      </c>
      <c r="S300" s="122">
        <f t="shared" si="117"/>
        <v>1.6439684226659279</v>
      </c>
      <c r="T300" s="122">
        <f t="shared" si="117"/>
        <v>1.6160508106489355</v>
      </c>
      <c r="U300" s="122">
        <f t="shared" si="117"/>
        <v>2.705515984495122</v>
      </c>
      <c r="V300" s="122">
        <f t="shared" si="117"/>
        <v>3.7271291816316343</v>
      </c>
      <c r="W300" s="122">
        <f t="shared" si="117"/>
        <v>1.6775757471106452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0.4988239531154805</v>
      </c>
      <c r="D301" s="98">
        <v>0.24025237538598362</v>
      </c>
      <c r="E301" s="98">
        <v>0.20218652556134387</v>
      </c>
      <c r="F301" s="98">
        <v>0.4023357160337348</v>
      </c>
      <c r="G301" s="98">
        <v>0.12845108424918103</v>
      </c>
      <c r="H301" s="98">
        <v>0.22951994711191895</v>
      </c>
      <c r="I301" s="98">
        <v>0.58500235232962849</v>
      </c>
      <c r="J301" s="98">
        <v>0.67184256248264318</v>
      </c>
      <c r="K301" s="98">
        <v>0.90532907250239325</v>
      </c>
      <c r="L301" s="98">
        <v>0.40694487119066591</v>
      </c>
      <c r="M301" s="98">
        <v>0.43557276645242921</v>
      </c>
      <c r="N301" s="98">
        <v>0.91995156363357378</v>
      </c>
      <c r="O301" s="98">
        <v>0.73341687647248155</v>
      </c>
      <c r="P301" s="98">
        <v>0.60392705838972749</v>
      </c>
      <c r="Q301" s="98">
        <v>1.4791156724337402</v>
      </c>
      <c r="R301" s="98">
        <v>0.82608105247696495</v>
      </c>
      <c r="S301" s="98">
        <v>1.6439684226659279</v>
      </c>
      <c r="T301" s="98">
        <v>1.6160508106489355</v>
      </c>
      <c r="U301" s="98">
        <v>2.705515984495122</v>
      </c>
      <c r="V301" s="98">
        <v>3.7271291816316343</v>
      </c>
      <c r="W301" s="98">
        <v>1.6775757471106452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9.7554825099528689E-2</v>
      </c>
      <c r="D302" s="122">
        <v>0.13606110425395995</v>
      </c>
      <c r="E302" s="122">
        <v>0.2120601879118662</v>
      </c>
      <c r="F302" s="122">
        <v>0.26118152683623402</v>
      </c>
      <c r="G302" s="122">
        <v>0.26819689823370757</v>
      </c>
      <c r="H302" s="122">
        <v>0.3113057466908089</v>
      </c>
      <c r="I302" s="122">
        <v>0.30332059596243788</v>
      </c>
      <c r="J302" s="122">
        <v>0.3355343851518528</v>
      </c>
      <c r="K302" s="122">
        <v>0.21614067633822137</v>
      </c>
      <c r="L302" s="122">
        <v>0.11112843158392298</v>
      </c>
      <c r="M302" s="122">
        <v>0.16941107764533925</v>
      </c>
      <c r="N302" s="122">
        <v>0.16800861394151248</v>
      </c>
      <c r="O302" s="122">
        <v>0.26202599027556311</v>
      </c>
      <c r="P302" s="122">
        <v>0.48175139231600994</v>
      </c>
      <c r="Q302" s="122">
        <v>0.63588237498082889</v>
      </c>
      <c r="R302" s="122">
        <v>0.42566600901534368</v>
      </c>
      <c r="S302" s="122">
        <v>0.38536239008311424</v>
      </c>
      <c r="T302" s="122">
        <v>0.70484055981266991</v>
      </c>
      <c r="U302" s="122">
        <v>0.96929152717635358</v>
      </c>
      <c r="V302" s="122">
        <v>0.95332361120477249</v>
      </c>
      <c r="W302" s="122">
        <v>0.20060808062169269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9.7554825099528689E-2</v>
      </c>
      <c r="D307" s="101">
        <v>0.109482497766851</v>
      </c>
      <c r="E307" s="101">
        <v>0.19831556922768787</v>
      </c>
      <c r="F307" s="101">
        <v>0.25506899221867718</v>
      </c>
      <c r="G307" s="101">
        <v>0.24899629388356728</v>
      </c>
      <c r="H307" s="101">
        <v>0.29063695253219873</v>
      </c>
      <c r="I307" s="101">
        <v>0.25788338308388864</v>
      </c>
      <c r="J307" s="101">
        <v>0.28423422569160567</v>
      </c>
      <c r="K307" s="101">
        <v>5.6230600772626871E-2</v>
      </c>
      <c r="L307" s="101">
        <v>3.1690943764016194E-3</v>
      </c>
      <c r="M307" s="101">
        <v>0.10653599387151935</v>
      </c>
      <c r="N307" s="101">
        <v>5.977441794491313E-2</v>
      </c>
      <c r="O307" s="101">
        <v>0.2587512603217359</v>
      </c>
      <c r="P307" s="101">
        <v>0.34799614449572464</v>
      </c>
      <c r="Q307" s="101">
        <v>0.43561692632885818</v>
      </c>
      <c r="R307" s="101">
        <v>0.21758016342900308</v>
      </c>
      <c r="S307" s="101">
        <v>0.19643257438614617</v>
      </c>
      <c r="T307" s="101">
        <v>0.43160918655961644</v>
      </c>
      <c r="U307" s="101">
        <v>0.79599658613180591</v>
      </c>
      <c r="V307" s="101">
        <v>0.75500745923240864</v>
      </c>
      <c r="W307" s="101">
        <v>0.1988009311408192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2.6578606487108945E-2</v>
      </c>
      <c r="E308" s="104">
        <v>1.3744618684178332E-2</v>
      </c>
      <c r="F308" s="104">
        <v>6.1125346175568245E-3</v>
      </c>
      <c r="G308" s="104">
        <v>1.9200604350140284E-2</v>
      </c>
      <c r="H308" s="104">
        <v>2.0668794158610167E-2</v>
      </c>
      <c r="I308" s="104">
        <v>4.5437212878549245E-2</v>
      </c>
      <c r="J308" s="104">
        <v>5.1300159460247116E-2</v>
      </c>
      <c r="K308" s="104">
        <v>0.1599100755655945</v>
      </c>
      <c r="L308" s="104">
        <v>0.10795933720752136</v>
      </c>
      <c r="M308" s="104">
        <v>6.2875083773819909E-2</v>
      </c>
      <c r="N308" s="104">
        <v>0.10823419599659935</v>
      </c>
      <c r="O308" s="104">
        <v>3.2747299538272126E-3</v>
      </c>
      <c r="P308" s="104">
        <v>0.13375524782028528</v>
      </c>
      <c r="Q308" s="104">
        <v>0.20026544865197077</v>
      </c>
      <c r="R308" s="104">
        <v>0.20808584558634058</v>
      </c>
      <c r="S308" s="104">
        <v>0.18892981569696804</v>
      </c>
      <c r="T308" s="104">
        <v>0.27323137325305341</v>
      </c>
      <c r="U308" s="104">
        <v>0.17329494104454771</v>
      </c>
      <c r="V308" s="104">
        <v>0.19831615197236382</v>
      </c>
      <c r="W308" s="104">
        <v>1.8071494808734789E-3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4.6349780059888775E-3</v>
      </c>
      <c r="E309" s="98">
        <v>2.3946029189681121E-3</v>
      </c>
      <c r="F309" s="98">
        <v>1.0633510745652463E-3</v>
      </c>
      <c r="G309" s="98">
        <v>3.34874802771259E-3</v>
      </c>
      <c r="H309" s="98">
        <v>3.5993986924082243E-3</v>
      </c>
      <c r="I309" s="98">
        <v>7.8873544475276045E-3</v>
      </c>
      <c r="J309" s="98">
        <v>8.9266701089586471E-3</v>
      </c>
      <c r="K309" s="98">
        <v>7.1843237514731317E-2</v>
      </c>
      <c r="L309" s="98">
        <v>1.1252424723271389E-2</v>
      </c>
      <c r="M309" s="98">
        <v>1.0994716472839712E-2</v>
      </c>
      <c r="N309" s="98">
        <v>1.8967687152270086E-2</v>
      </c>
      <c r="O309" s="98">
        <v>4.2238936427843864E-4</v>
      </c>
      <c r="P309" s="98">
        <v>1.3271185390238055E-2</v>
      </c>
      <c r="Q309" s="98">
        <v>2.3585086323014471E-2</v>
      </c>
      <c r="R309" s="98">
        <v>2.0611121855201232E-2</v>
      </c>
      <c r="S309" s="98">
        <v>2.4538625453521788E-2</v>
      </c>
      <c r="T309" s="98">
        <v>6.8256144579115094E-2</v>
      </c>
      <c r="U309" s="98">
        <v>3.8296213212742743E-2</v>
      </c>
      <c r="V309" s="98">
        <v>2.9418898221998474E-2</v>
      </c>
      <c r="W309" s="98">
        <v>3.1117672726922561E-4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2.1943628481120067E-2</v>
      </c>
      <c r="E310" s="98">
        <v>1.135001576521022E-2</v>
      </c>
      <c r="F310" s="98">
        <v>5.0491835429915784E-3</v>
      </c>
      <c r="G310" s="98">
        <v>1.5851856322427693E-2</v>
      </c>
      <c r="H310" s="98">
        <v>1.7069395466201943E-2</v>
      </c>
      <c r="I310" s="98">
        <v>3.754985843102164E-2</v>
      </c>
      <c r="J310" s="98">
        <v>4.2373489351288471E-2</v>
      </c>
      <c r="K310" s="98">
        <v>8.8066838050863169E-2</v>
      </c>
      <c r="L310" s="98">
        <v>9.6706912484249979E-2</v>
      </c>
      <c r="M310" s="98">
        <v>5.1880367300980196E-2</v>
      </c>
      <c r="N310" s="98">
        <v>8.9266508844329268E-2</v>
      </c>
      <c r="O310" s="98">
        <v>2.852340589548774E-3</v>
      </c>
      <c r="P310" s="98">
        <v>0.12048406243004722</v>
      </c>
      <c r="Q310" s="98">
        <v>0.17668036232895629</v>
      </c>
      <c r="R310" s="98">
        <v>0.18747472373113935</v>
      </c>
      <c r="S310" s="98">
        <v>0.16439119024344626</v>
      </c>
      <c r="T310" s="98">
        <v>0.20497522867393833</v>
      </c>
      <c r="U310" s="98">
        <v>0.13499872783180497</v>
      </c>
      <c r="V310" s="98">
        <v>0.16889725375036535</v>
      </c>
      <c r="W310" s="98">
        <v>1.4959727536042534E-3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9.6846897676494223E-2</v>
      </c>
      <c r="D311" s="122">
        <v>0.11316754299530768</v>
      </c>
      <c r="E311" s="122">
        <v>0.17320480358605289</v>
      </c>
      <c r="F311" s="122">
        <v>0.19570629150031013</v>
      </c>
      <c r="G311" s="122">
        <v>0.18997477907095467</v>
      </c>
      <c r="H311" s="122">
        <v>0.18948760763851494</v>
      </c>
      <c r="I311" s="122">
        <v>0.1738234789865459</v>
      </c>
      <c r="J311" s="122">
        <v>0.22042219670448987</v>
      </c>
      <c r="K311" s="122">
        <v>0.21388316544827102</v>
      </c>
      <c r="L311" s="122">
        <v>8.7142253151632598E-2</v>
      </c>
      <c r="M311" s="122">
        <v>0.12488062083400871</v>
      </c>
      <c r="N311" s="122">
        <v>0.12773267214123776</v>
      </c>
      <c r="O311" s="122">
        <v>0.20453244176867036</v>
      </c>
      <c r="P311" s="122">
        <v>0.35444018991092902</v>
      </c>
      <c r="Q311" s="122">
        <v>0.47866094979789131</v>
      </c>
      <c r="R311" s="122">
        <v>0.33906313032532653</v>
      </c>
      <c r="S311" s="122">
        <v>0.2406809640927996</v>
      </c>
      <c r="T311" s="122">
        <v>0.36741551548413459</v>
      </c>
      <c r="U311" s="122">
        <v>0.4711834020111102</v>
      </c>
      <c r="V311" s="122">
        <v>0.4668585875412915</v>
      </c>
      <c r="W311" s="122">
        <v>0.11231410846642594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8.2245981190197062E-2</v>
      </c>
      <c r="D312" s="98">
        <v>6.9816401129631167E-2</v>
      </c>
      <c r="E312" s="98">
        <v>0.1075331386219984</v>
      </c>
      <c r="F312" s="98">
        <v>0.1475568364442614</v>
      </c>
      <c r="G312" s="98">
        <v>0.15231058772396461</v>
      </c>
      <c r="H312" s="98">
        <v>0.15851678741450367</v>
      </c>
      <c r="I312" s="98">
        <v>0.16258242786075239</v>
      </c>
      <c r="J312" s="98">
        <v>0.20103978138152359</v>
      </c>
      <c r="K312" s="98">
        <v>0.17324273790712821</v>
      </c>
      <c r="L312" s="98">
        <v>5.0779649262352317E-2</v>
      </c>
      <c r="M312" s="98">
        <v>8.1153199431588718E-2</v>
      </c>
      <c r="N312" s="98">
        <v>0.11262397642679217</v>
      </c>
      <c r="O312" s="98">
        <v>0.14783326822519191</v>
      </c>
      <c r="P312" s="98">
        <v>0.22623523063771639</v>
      </c>
      <c r="Q312" s="98">
        <v>0.34082970600543921</v>
      </c>
      <c r="R312" s="98">
        <v>0.24353227489914733</v>
      </c>
      <c r="S312" s="98">
        <v>0.22376836062745767</v>
      </c>
      <c r="T312" s="98">
        <v>0.28256406526213379</v>
      </c>
      <c r="U312" s="98">
        <v>0.34680849234285005</v>
      </c>
      <c r="V312" s="98">
        <v>0.3390987607836019</v>
      </c>
      <c r="W312" s="98">
        <v>8.6104078345202645E-2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1.4600916486297166E-2</v>
      </c>
      <c r="D313" s="33">
        <v>4.3351141865676505E-2</v>
      </c>
      <c r="E313" s="33">
        <v>6.5671664964054507E-2</v>
      </c>
      <c r="F313" s="33">
        <v>4.8149455056048729E-2</v>
      </c>
      <c r="G313" s="33">
        <v>3.7664191346990061E-2</v>
      </c>
      <c r="H313" s="33">
        <v>3.0970820224011254E-2</v>
      </c>
      <c r="I313" s="33">
        <v>1.1241051125793523E-2</v>
      </c>
      <c r="J313" s="33">
        <v>1.9382415322966282E-2</v>
      </c>
      <c r="K313" s="33">
        <v>4.0640427541142818E-2</v>
      </c>
      <c r="L313" s="33">
        <v>3.6362603889280275E-2</v>
      </c>
      <c r="M313" s="33">
        <v>4.3727421402419989E-2</v>
      </c>
      <c r="N313" s="33">
        <v>1.5108695714445583E-2</v>
      </c>
      <c r="O313" s="33">
        <v>5.6699173543478462E-2</v>
      </c>
      <c r="P313" s="33">
        <v>0.12820495927321263</v>
      </c>
      <c r="Q313" s="33">
        <v>0.13783124379245207</v>
      </c>
      <c r="R313" s="33">
        <v>9.5530855426179201E-2</v>
      </c>
      <c r="S313" s="33">
        <v>1.6912603465341944E-2</v>
      </c>
      <c r="T313" s="33">
        <v>8.4851450222000788E-2</v>
      </c>
      <c r="U313" s="33">
        <v>0.12437490966826016</v>
      </c>
      <c r="V313" s="33">
        <v>0.12775982675768957</v>
      </c>
      <c r="W313" s="33">
        <v>2.6210030121223287E-2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1.2984147796851098</v>
      </c>
      <c r="D315" s="154">
        <f t="shared" si="118"/>
        <v>1.0136115088542885</v>
      </c>
      <c r="E315" s="154">
        <f t="shared" si="118"/>
        <v>0.8894941299917527</v>
      </c>
      <c r="F315" s="154">
        <f t="shared" si="118"/>
        <v>0.97641554396258567</v>
      </c>
      <c r="G315" s="154">
        <f t="shared" si="118"/>
        <v>0.77935338705262092</v>
      </c>
      <c r="H315" s="154">
        <f t="shared" si="118"/>
        <v>0.85783716504087248</v>
      </c>
      <c r="I315" s="154">
        <f t="shared" si="118"/>
        <v>1.1290116319723809</v>
      </c>
      <c r="J315" s="154">
        <f t="shared" si="118"/>
        <v>1.1301812427311237</v>
      </c>
      <c r="K315" s="154">
        <f t="shared" si="118"/>
        <v>1.4711340841102354</v>
      </c>
      <c r="L315" s="154">
        <f t="shared" si="118"/>
        <v>1.6782864154567032</v>
      </c>
      <c r="M315" s="154">
        <f t="shared" si="118"/>
        <v>1.3443924421072098</v>
      </c>
      <c r="N315" s="154">
        <f t="shared" si="118"/>
        <v>1.8395478657100726</v>
      </c>
      <c r="O315" s="154">
        <f t="shared" si="118"/>
        <v>1.3531850255733815</v>
      </c>
      <c r="P315" s="154">
        <f t="shared" si="118"/>
        <v>1.1597548147932035</v>
      </c>
      <c r="Q315" s="154">
        <f t="shared" si="118"/>
        <v>1.4354022086799025</v>
      </c>
      <c r="R315" s="154">
        <f t="shared" ref="R315:V315" si="119">IF(R297=0,"",R297/R279)</f>
        <v>1.3775492646523992</v>
      </c>
      <c r="S315" s="154">
        <f t="shared" si="119"/>
        <v>1.9032051363028102</v>
      </c>
      <c r="T315" s="154">
        <f t="shared" si="119"/>
        <v>1.5647854208034642</v>
      </c>
      <c r="U315" s="154">
        <f t="shared" si="119"/>
        <v>1.6890806912214509</v>
      </c>
      <c r="V315" s="154">
        <f t="shared" si="119"/>
        <v>1.94437007131365</v>
      </c>
      <c r="W315" s="154">
        <f t="shared" ref="W315" si="120">IF(W297=0,"",W297/W279)</f>
        <v>2.5045950753789157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1.607986780039842</v>
      </c>
      <c r="D316" s="155">
        <f t="shared" si="121"/>
        <v>1.724357956032273</v>
      </c>
      <c r="E316" s="155">
        <f t="shared" si="121"/>
        <v>1.8440620219008408</v>
      </c>
      <c r="F316" s="155">
        <f t="shared" si="121"/>
        <v>1.9666013861366238</v>
      </c>
      <c r="G316" s="155">
        <f t="shared" si="121"/>
        <v>2.0923894422571072</v>
      </c>
      <c r="H316" s="155">
        <f t="shared" si="121"/>
        <v>2.2213481870833451</v>
      </c>
      <c r="I316" s="155">
        <f t="shared" si="121"/>
        <v>2.3535509317380545</v>
      </c>
      <c r="J316" s="155">
        <f t="shared" si="121"/>
        <v>2.4893615907886604</v>
      </c>
      <c r="K316" s="155">
        <f t="shared" si="121"/>
        <v>2.6290494888704048</v>
      </c>
      <c r="L316" s="155">
        <f t="shared" si="121"/>
        <v>2.7726140510248736</v>
      </c>
      <c r="M316" s="155">
        <f t="shared" si="121"/>
        <v>2.9304745982428719</v>
      </c>
      <c r="N316" s="155">
        <f t="shared" si="121"/>
        <v>3.1052779673023005</v>
      </c>
      <c r="O316" s="155">
        <f t="shared" si="121"/>
        <v>3.2952578370669485</v>
      </c>
      <c r="P316" s="155">
        <f t="shared" si="121"/>
        <v>3.4859501337910657</v>
      </c>
      <c r="Q316" s="155">
        <f t="shared" si="121"/>
        <v>3.6422677258775766</v>
      </c>
      <c r="R316" s="155">
        <f t="shared" ref="R316:V316" si="122">IF(R298=0,"",R298/R280)</f>
        <v>3.7054420133565253</v>
      </c>
      <c r="S316" s="155">
        <f t="shared" si="122"/>
        <v>3.7454288578182156</v>
      </c>
      <c r="T316" s="155">
        <f t="shared" si="122"/>
        <v>3.7710750589006024</v>
      </c>
      <c r="U316" s="155">
        <f t="shared" si="122"/>
        <v>3.7914859174323077</v>
      </c>
      <c r="V316" s="155">
        <f t="shared" si="122"/>
        <v>3.8161243931662434</v>
      </c>
      <c r="W316" s="155">
        <f t="shared" ref="W316" si="123">IF(W298=0,"",W298/W280)</f>
        <v>3.8442912099002582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1.607986780039842</v>
      </c>
      <c r="D317" s="156">
        <f t="shared" si="124"/>
        <v>1.724357956032273</v>
      </c>
      <c r="E317" s="156">
        <f t="shared" si="124"/>
        <v>1.8440620219008408</v>
      </c>
      <c r="F317" s="156">
        <f t="shared" si="124"/>
        <v>1.9666013861366238</v>
      </c>
      <c r="G317" s="156">
        <f t="shared" si="124"/>
        <v>2.0923894422571072</v>
      </c>
      <c r="H317" s="156">
        <f t="shared" si="124"/>
        <v>2.2213481870833451</v>
      </c>
      <c r="I317" s="156">
        <f t="shared" si="124"/>
        <v>2.3535509317380545</v>
      </c>
      <c r="J317" s="156">
        <f t="shared" si="124"/>
        <v>2.4893615907886604</v>
      </c>
      <c r="K317" s="156">
        <f t="shared" si="124"/>
        <v>2.6290494888704048</v>
      </c>
      <c r="L317" s="156">
        <f t="shared" si="124"/>
        <v>2.7726140510248736</v>
      </c>
      <c r="M317" s="156">
        <f t="shared" si="124"/>
        <v>2.9304745982428719</v>
      </c>
      <c r="N317" s="156">
        <f t="shared" si="124"/>
        <v>3.1052779673023005</v>
      </c>
      <c r="O317" s="156">
        <f t="shared" si="124"/>
        <v>3.2952578370669485</v>
      </c>
      <c r="P317" s="156">
        <f t="shared" si="124"/>
        <v>3.4859501337910657</v>
      </c>
      <c r="Q317" s="156">
        <f t="shared" si="124"/>
        <v>3.6422677258775766</v>
      </c>
      <c r="R317" s="156">
        <f t="shared" ref="R317:V317" si="125">IF(R299=0,"",R299/R281)</f>
        <v>3.7054420133565253</v>
      </c>
      <c r="S317" s="156">
        <f t="shared" si="125"/>
        <v>3.7454288578182156</v>
      </c>
      <c r="T317" s="156">
        <f t="shared" si="125"/>
        <v>3.7710750589006024</v>
      </c>
      <c r="U317" s="156">
        <f t="shared" si="125"/>
        <v>3.7914859174323077</v>
      </c>
      <c r="V317" s="156">
        <f t="shared" si="125"/>
        <v>3.8161243931662434</v>
      </c>
      <c r="W317" s="156">
        <f t="shared" ref="W317" si="126">IF(W299=0,"",W299/W281)</f>
        <v>3.8442912099002582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2.6387423561279824</v>
      </c>
      <c r="E318" s="155">
        <f t="shared" si="127"/>
        <v>2.7304609828002286</v>
      </c>
      <c r="F318" s="155">
        <f t="shared" si="127"/>
        <v>2.8222781126431027</v>
      </c>
      <c r="G318" s="155">
        <f t="shared" si="127"/>
        <v>2.9149677324398513</v>
      </c>
      <c r="H318" s="155">
        <f t="shared" si="127"/>
        <v>3.0084300861027562</v>
      </c>
      <c r="I318" s="155">
        <f t="shared" si="127"/>
        <v>3.1028506558168938</v>
      </c>
      <c r="J318" s="155">
        <f t="shared" si="127"/>
        <v>3.1990009635709926</v>
      </c>
      <c r="K318" s="155">
        <f t="shared" si="127"/>
        <v>3.297529721529207</v>
      </c>
      <c r="L318" s="155">
        <f t="shared" si="127"/>
        <v>3.3985973199755088</v>
      </c>
      <c r="M318" s="155">
        <f t="shared" si="127"/>
        <v>3.5193130428395003</v>
      </c>
      <c r="N318" s="155">
        <f t="shared" si="127"/>
        <v>3.6652760751088618</v>
      </c>
      <c r="O318" s="155">
        <f t="shared" si="127"/>
        <v>3.8395819139485954</v>
      </c>
      <c r="P318" s="155">
        <f t="shared" si="127"/>
        <v>4.0286128428267274</v>
      </c>
      <c r="Q318" s="155">
        <f t="shared" si="127"/>
        <v>4.1910629203818237</v>
      </c>
      <c r="R318" s="155">
        <f t="shared" ref="R318:V318" si="128">IF(R300=0,"",R300/R282)</f>
        <v>4.2929773113034546</v>
      </c>
      <c r="S318" s="155">
        <f t="shared" si="128"/>
        <v>4.3740961625413295</v>
      </c>
      <c r="T318" s="155">
        <f t="shared" si="128"/>
        <v>4.4418740507139844</v>
      </c>
      <c r="U318" s="155">
        <f t="shared" si="128"/>
        <v>4.5035771225810803</v>
      </c>
      <c r="V318" s="155">
        <f t="shared" si="128"/>
        <v>4.566490154206587</v>
      </c>
      <c r="W318" s="155">
        <f t="shared" ref="W318" si="129">IF(W300=0,"",W300/W282)</f>
        <v>4.6280828909726557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2.6387423561279824</v>
      </c>
      <c r="E319" s="156">
        <f t="shared" si="130"/>
        <v>2.7304609828002286</v>
      </c>
      <c r="F319" s="156">
        <f t="shared" si="130"/>
        <v>2.8222781126431027</v>
      </c>
      <c r="G319" s="156">
        <f t="shared" si="130"/>
        <v>2.9149677324398513</v>
      </c>
      <c r="H319" s="156">
        <f t="shared" si="130"/>
        <v>3.0084300861027562</v>
      </c>
      <c r="I319" s="156">
        <f t="shared" si="130"/>
        <v>3.1028506558168938</v>
      </c>
      <c r="J319" s="156">
        <f t="shared" si="130"/>
        <v>3.1990009635709926</v>
      </c>
      <c r="K319" s="156">
        <f t="shared" si="130"/>
        <v>3.297529721529207</v>
      </c>
      <c r="L319" s="156">
        <f t="shared" si="130"/>
        <v>3.3985973199755088</v>
      </c>
      <c r="M319" s="156">
        <f t="shared" si="130"/>
        <v>3.5193130428395003</v>
      </c>
      <c r="N319" s="156">
        <f t="shared" si="130"/>
        <v>3.6652760751088618</v>
      </c>
      <c r="O319" s="156">
        <f t="shared" si="130"/>
        <v>3.8395819139485954</v>
      </c>
      <c r="P319" s="156">
        <f t="shared" si="130"/>
        <v>4.0286128428267274</v>
      </c>
      <c r="Q319" s="156">
        <f t="shared" si="130"/>
        <v>4.1910629203818237</v>
      </c>
      <c r="R319" s="156">
        <f t="shared" ref="R319:V319" si="131">IF(R301=0,"",R301/R283)</f>
        <v>4.2929773113034546</v>
      </c>
      <c r="S319" s="156">
        <f t="shared" si="131"/>
        <v>4.3740961625413295</v>
      </c>
      <c r="T319" s="156">
        <f t="shared" si="131"/>
        <v>4.4418740507139844</v>
      </c>
      <c r="U319" s="156">
        <f t="shared" si="131"/>
        <v>4.5035771225810803</v>
      </c>
      <c r="V319" s="156">
        <f t="shared" si="131"/>
        <v>4.566490154206587</v>
      </c>
      <c r="W319" s="156">
        <f t="shared" ref="W319" si="132">IF(W301=0,"",W301/W283)</f>
        <v>4.6280828909726557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0.53215546062400232</v>
      </c>
      <c r="D320" s="155">
        <f t="shared" si="133"/>
        <v>0.57721278671329845</v>
      </c>
      <c r="E320" s="155">
        <f t="shared" si="133"/>
        <v>0.54925407684652516</v>
      </c>
      <c r="F320" s="155">
        <f t="shared" si="133"/>
        <v>0.54225548264957302</v>
      </c>
      <c r="G320" s="155">
        <f t="shared" si="133"/>
        <v>0.55442486037593164</v>
      </c>
      <c r="H320" s="155">
        <f t="shared" si="133"/>
        <v>0.55532421655054143</v>
      </c>
      <c r="I320" s="155">
        <f t="shared" si="133"/>
        <v>0.57607662183798636</v>
      </c>
      <c r="J320" s="155">
        <f t="shared" si="133"/>
        <v>0.57913505092366546</v>
      </c>
      <c r="K320" s="155">
        <f t="shared" si="133"/>
        <v>0.67229552869992504</v>
      </c>
      <c r="L320" s="155">
        <f t="shared" si="133"/>
        <v>0.90462997046542637</v>
      </c>
      <c r="M320" s="155">
        <f t="shared" si="133"/>
        <v>0.6447779349693793</v>
      </c>
      <c r="N320" s="155">
        <f t="shared" si="133"/>
        <v>0.73599242123628594</v>
      </c>
      <c r="O320" s="155">
        <f t="shared" si="133"/>
        <v>0.58286554013371417</v>
      </c>
      <c r="P320" s="155">
        <f t="shared" si="133"/>
        <v>0.66492025576600811</v>
      </c>
      <c r="Q320" s="155">
        <f t="shared" si="133"/>
        <v>0.68923971692635111</v>
      </c>
      <c r="R320" s="155">
        <f t="shared" ref="R320:V320" si="134">IF(R302=0,"",R302/R284)</f>
        <v>0.75121879174249717</v>
      </c>
      <c r="S320" s="155">
        <f t="shared" si="134"/>
        <v>0.75664957738849314</v>
      </c>
      <c r="T320" s="155">
        <f t="shared" si="134"/>
        <v>0.72605673134295257</v>
      </c>
      <c r="U320" s="155">
        <f t="shared" si="134"/>
        <v>0.696665290354056</v>
      </c>
      <c r="V320" s="155">
        <f t="shared" si="134"/>
        <v>0.71544796528971411</v>
      </c>
      <c r="W320" s="155">
        <f t="shared" ref="W320" si="135">IF(W302=0,"",W302/W284)</f>
        <v>0.68369579304893491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0.53215546062400232</v>
      </c>
      <c r="D325" s="157">
        <f t="shared" si="148"/>
        <v>0.53381487789631299</v>
      </c>
      <c r="E325" s="157">
        <f t="shared" si="148"/>
        <v>0.53560192782473781</v>
      </c>
      <c r="F325" s="157">
        <f t="shared" si="148"/>
        <v>0.53740614400005815</v>
      </c>
      <c r="G325" s="157">
        <f t="shared" si="148"/>
        <v>0.5393289254108784</v>
      </c>
      <c r="H325" s="157">
        <f t="shared" si="148"/>
        <v>0.54135890659388353</v>
      </c>
      <c r="I325" s="157">
        <f t="shared" si="148"/>
        <v>0.54352249630271499</v>
      </c>
      <c r="J325" s="157">
        <f t="shared" si="148"/>
        <v>0.54592540456334571</v>
      </c>
      <c r="K325" s="157">
        <f t="shared" si="148"/>
        <v>0.54866131163222265</v>
      </c>
      <c r="L325" s="157">
        <f t="shared" si="148"/>
        <v>0.55176300440486814</v>
      </c>
      <c r="M325" s="157">
        <f t="shared" si="148"/>
        <v>0.55737968238920033</v>
      </c>
      <c r="N325" s="157">
        <f t="shared" si="148"/>
        <v>0.56645567155896503</v>
      </c>
      <c r="O325" s="157">
        <f t="shared" si="148"/>
        <v>0.58020195981128986</v>
      </c>
      <c r="P325" s="157">
        <f t="shared" si="148"/>
        <v>0.59808411621186075</v>
      </c>
      <c r="Q325" s="157">
        <f t="shared" si="148"/>
        <v>0.61563081233007366</v>
      </c>
      <c r="R325" s="157">
        <f t="shared" ref="R325:V325" si="149">IF(R307=0,"",R307/R289)</f>
        <v>0.62820926104467301</v>
      </c>
      <c r="S325" s="157">
        <f t="shared" si="149"/>
        <v>0.64066370535695338</v>
      </c>
      <c r="T325" s="157">
        <f t="shared" si="149"/>
        <v>0.65273299870470669</v>
      </c>
      <c r="U325" s="157">
        <f t="shared" si="149"/>
        <v>0.66407055117184366</v>
      </c>
      <c r="V325" s="157">
        <f t="shared" si="149"/>
        <v>0.67414462443270751</v>
      </c>
      <c r="W325" s="157">
        <f t="shared" ref="W325" si="150">IF(W307=0,"",W307/W289)</f>
        <v>0.68207486764279779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0.8678339681584426</v>
      </c>
      <c r="E326" s="158">
        <f t="shared" si="151"/>
        <v>0.86876454608188458</v>
      </c>
      <c r="F326" s="158">
        <f t="shared" si="151"/>
        <v>0.86975801276726705</v>
      </c>
      <c r="G326" s="158">
        <f t="shared" si="151"/>
        <v>0.87034318836625368</v>
      </c>
      <c r="H326" s="158">
        <f t="shared" si="151"/>
        <v>0.87143119824104076</v>
      </c>
      <c r="I326" s="158">
        <f t="shared" si="151"/>
        <v>0.87276186600684302</v>
      </c>
      <c r="J326" s="158">
        <f t="shared" si="151"/>
        <v>0.8735668862873891</v>
      </c>
      <c r="K326" s="158">
        <f t="shared" si="151"/>
        <v>0.73015092609832288</v>
      </c>
      <c r="L326" s="158">
        <f t="shared" si="151"/>
        <v>0.9219374913799111</v>
      </c>
      <c r="M326" s="158">
        <f t="shared" si="151"/>
        <v>0.87806895597263734</v>
      </c>
      <c r="N326" s="158">
        <f t="shared" si="151"/>
        <v>0.88173516655058026</v>
      </c>
      <c r="O326" s="158">
        <f t="shared" si="151"/>
        <v>0.91464099210339633</v>
      </c>
      <c r="P326" s="158">
        <f t="shared" si="151"/>
        <v>0.93749149347622918</v>
      </c>
      <c r="Q326" s="158">
        <f t="shared" si="151"/>
        <v>0.93150705964003466</v>
      </c>
      <c r="R326" s="158">
        <f t="shared" ref="R326:V326" si="152">IF(R308=0,"",R308/R290)</f>
        <v>0.94462511798934223</v>
      </c>
      <c r="S326" s="158">
        <f t="shared" si="152"/>
        <v>0.93209804303308008</v>
      </c>
      <c r="T326" s="158">
        <f t="shared" si="152"/>
        <v>0.88268706526432761</v>
      </c>
      <c r="U326" s="158">
        <f t="shared" si="152"/>
        <v>0.89945025929471734</v>
      </c>
      <c r="V326" s="158">
        <f t="shared" si="152"/>
        <v>0.93309393367351523</v>
      </c>
      <c r="W326" s="158">
        <f t="shared" ref="W326" si="153">IF(W308=0,"",W308/W290)</f>
        <v>0.9257020120905779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0.53381487789631299</v>
      </c>
      <c r="E327" s="156">
        <f t="shared" si="154"/>
        <v>0.53560192782473781</v>
      </c>
      <c r="F327" s="156">
        <f t="shared" si="154"/>
        <v>0.53740614400005815</v>
      </c>
      <c r="G327" s="156">
        <f t="shared" si="154"/>
        <v>0.5393289254108784</v>
      </c>
      <c r="H327" s="156">
        <f t="shared" si="154"/>
        <v>0.54135890659388353</v>
      </c>
      <c r="I327" s="156">
        <f t="shared" si="154"/>
        <v>0.54352249630271499</v>
      </c>
      <c r="J327" s="156">
        <f t="shared" si="154"/>
        <v>0.54592540456334571</v>
      </c>
      <c r="K327" s="156">
        <f t="shared" si="154"/>
        <v>0.54866131163222265</v>
      </c>
      <c r="L327" s="156">
        <f t="shared" si="154"/>
        <v>0.55176300440486814</v>
      </c>
      <c r="M327" s="156">
        <f t="shared" si="154"/>
        <v>0.55737968238920033</v>
      </c>
      <c r="N327" s="156">
        <f t="shared" si="154"/>
        <v>0.56645567155896503</v>
      </c>
      <c r="O327" s="156">
        <f t="shared" si="154"/>
        <v>0.58020195981128986</v>
      </c>
      <c r="P327" s="156">
        <f t="shared" si="154"/>
        <v>0.59808411621186075</v>
      </c>
      <c r="Q327" s="156">
        <f t="shared" si="154"/>
        <v>0.61563081233007366</v>
      </c>
      <c r="R327" s="156">
        <f t="shared" ref="R327:V327" si="155">IF(R309=0,"",R309/R291)</f>
        <v>0.62820926104467301</v>
      </c>
      <c r="S327" s="156">
        <f t="shared" si="155"/>
        <v>0.64066370535695338</v>
      </c>
      <c r="T327" s="156">
        <f t="shared" si="155"/>
        <v>0.65273299870470669</v>
      </c>
      <c r="U327" s="156">
        <f t="shared" si="155"/>
        <v>0.66407055117184366</v>
      </c>
      <c r="V327" s="156">
        <f t="shared" si="155"/>
        <v>0.67414462443270751</v>
      </c>
      <c r="W327" s="156">
        <f t="shared" ref="W327" si="156">IF(W309=0,"",W309/W291)</f>
        <v>0.68207486764279779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0.60679625150270911</v>
      </c>
      <c r="D329" s="155">
        <f t="shared" si="160"/>
        <v>0.64106117355568182</v>
      </c>
      <c r="E329" s="155">
        <f t="shared" si="160"/>
        <v>0.64136776573037346</v>
      </c>
      <c r="F329" s="155">
        <f t="shared" si="160"/>
        <v>0.62246640097424366</v>
      </c>
      <c r="G329" s="155">
        <f t="shared" si="160"/>
        <v>0.61642688459266282</v>
      </c>
      <c r="H329" s="155">
        <f t="shared" si="160"/>
        <v>0.6122773146135525</v>
      </c>
      <c r="I329" s="155">
        <f t="shared" si="160"/>
        <v>0.59940328180272495</v>
      </c>
      <c r="J329" s="155">
        <f t="shared" si="160"/>
        <v>0.60323180097417994</v>
      </c>
      <c r="K329" s="155">
        <f t="shared" si="160"/>
        <v>0.6183068449193394</v>
      </c>
      <c r="L329" s="155">
        <f t="shared" si="160"/>
        <v>0.6540344809442773</v>
      </c>
      <c r="M329" s="155">
        <f t="shared" si="160"/>
        <v>0.64422469977518326</v>
      </c>
      <c r="N329" s="155">
        <f t="shared" si="160"/>
        <v>0.60955105723163439</v>
      </c>
      <c r="O329" s="155">
        <f t="shared" si="160"/>
        <v>0.63444264740634915</v>
      </c>
      <c r="P329" s="155">
        <f t="shared" si="160"/>
        <v>0.64995180438794953</v>
      </c>
      <c r="Q329" s="155">
        <f t="shared" si="160"/>
        <v>0.63904347020514451</v>
      </c>
      <c r="R329" s="155">
        <f t="shared" ref="R329:V329" si="161">IF(R311=0,"",R311/R293)</f>
        <v>0.64165870782310952</v>
      </c>
      <c r="S329" s="155">
        <f t="shared" si="161"/>
        <v>0.60939191958490346</v>
      </c>
      <c r="T329" s="155">
        <f t="shared" si="161"/>
        <v>0.64276903514087369</v>
      </c>
      <c r="U329" s="155">
        <f t="shared" si="161"/>
        <v>0.65472016618962703</v>
      </c>
      <c r="V329" s="155">
        <f t="shared" si="161"/>
        <v>0.66170259354079497</v>
      </c>
      <c r="W329" s="155">
        <f t="shared" ref="W329" si="162">IF(W311=0,"",W311/W293)</f>
        <v>0.657447603151742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0.58694145652632412</v>
      </c>
      <c r="D330" s="156">
        <f t="shared" si="163"/>
        <v>0.58760347069392005</v>
      </c>
      <c r="E330" s="156">
        <f t="shared" si="163"/>
        <v>0.58825614844423335</v>
      </c>
      <c r="F330" s="156">
        <f t="shared" si="163"/>
        <v>0.58890755304673525</v>
      </c>
      <c r="G330" s="156">
        <f t="shared" si="163"/>
        <v>0.58955035935807909</v>
      </c>
      <c r="H330" s="156">
        <f t="shared" si="163"/>
        <v>0.59018546388255644</v>
      </c>
      <c r="I330" s="156">
        <f t="shared" si="163"/>
        <v>0.59081106170463227</v>
      </c>
      <c r="J330" s="156">
        <f t="shared" si="163"/>
        <v>0.59141975872243913</v>
      </c>
      <c r="K330" s="156">
        <f t="shared" si="163"/>
        <v>0.59200526800450892</v>
      </c>
      <c r="L330" s="156">
        <f t="shared" si="163"/>
        <v>0.5925659075389228</v>
      </c>
      <c r="M330" s="156">
        <f t="shared" si="163"/>
        <v>0.59286760583562392</v>
      </c>
      <c r="N330" s="156">
        <f t="shared" si="163"/>
        <v>0.59286760583562392</v>
      </c>
      <c r="O330" s="156">
        <f t="shared" si="163"/>
        <v>0.59286760583562392</v>
      </c>
      <c r="P330" s="156">
        <f t="shared" si="163"/>
        <v>0.59286760583562392</v>
      </c>
      <c r="Q330" s="156">
        <f t="shared" si="163"/>
        <v>0.59286760583562392</v>
      </c>
      <c r="R330" s="156">
        <f t="shared" ref="R330:V330" si="164">IF(R312=0,"",R312/R294)</f>
        <v>0.59477364470549499</v>
      </c>
      <c r="S330" s="156">
        <f t="shared" si="164"/>
        <v>0.59789045011712938</v>
      </c>
      <c r="T330" s="156">
        <f t="shared" si="164"/>
        <v>0.60152672309736677</v>
      </c>
      <c r="U330" s="156">
        <f t="shared" si="164"/>
        <v>0.60529286296975626</v>
      </c>
      <c r="V330" s="156">
        <f t="shared" si="164"/>
        <v>0.6087992690578431</v>
      </c>
      <c r="W330" s="156">
        <f t="shared" ref="W330" si="165">IF(W312=0,"",W312/W294)</f>
        <v>0.61204594136162549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0.74963866077981045</v>
      </c>
      <c r="D331" s="159">
        <f t="shared" si="166"/>
        <v>0.75111029267831175</v>
      </c>
      <c r="E331" s="159">
        <f t="shared" si="166"/>
        <v>0.75263634195745344</v>
      </c>
      <c r="F331" s="159">
        <f t="shared" si="166"/>
        <v>0.75416981178850073</v>
      </c>
      <c r="G331" s="159">
        <f t="shared" si="166"/>
        <v>0.75575339682633935</v>
      </c>
      <c r="H331" s="159">
        <f t="shared" si="166"/>
        <v>0.75738187178874494</v>
      </c>
      <c r="I331" s="159">
        <f t="shared" si="166"/>
        <v>0.75906575663992903</v>
      </c>
      <c r="J331" s="159">
        <f t="shared" si="166"/>
        <v>0.76084814796005273</v>
      </c>
      <c r="K331" s="159">
        <f t="shared" si="166"/>
        <v>0.76276568917800136</v>
      </c>
      <c r="L331" s="159">
        <f t="shared" si="166"/>
        <v>0.7648281839133062</v>
      </c>
      <c r="M331" s="159">
        <f t="shared" si="166"/>
        <v>0.76763427455739675</v>
      </c>
      <c r="N331" s="159">
        <f t="shared" si="166"/>
        <v>0.77135370837251038</v>
      </c>
      <c r="O331" s="159">
        <f t="shared" si="166"/>
        <v>0.77639922229162606</v>
      </c>
      <c r="P331" s="159">
        <f t="shared" si="166"/>
        <v>0.78298758947712566</v>
      </c>
      <c r="Q331" s="159">
        <f t="shared" si="166"/>
        <v>0.79147911699189033</v>
      </c>
      <c r="R331" s="159">
        <f t="shared" ref="R331:V331" si="167">IF(R313=0,"",R313/R295)</f>
        <v>0.80303053082626941</v>
      </c>
      <c r="S331" s="159">
        <f t="shared" si="167"/>
        <v>0.81744777571468386</v>
      </c>
      <c r="T331" s="159">
        <f t="shared" si="167"/>
        <v>0.83294865219956127</v>
      </c>
      <c r="U331" s="159">
        <f t="shared" si="167"/>
        <v>0.84775096082337376</v>
      </c>
      <c r="V331" s="159">
        <f t="shared" si="167"/>
        <v>0.86007250212857389</v>
      </c>
      <c r="W331" s="159">
        <f t="shared" ref="W331" si="168">IF(W313=0,"",W313/W295)</f>
        <v>0.86928724692472215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0.37019578989984975</v>
      </c>
      <c r="D333" s="117">
        <f t="shared" si="169"/>
        <v>0.31389520434186929</v>
      </c>
      <c r="E333" s="117">
        <f t="shared" si="169"/>
        <v>0.48293359909478523</v>
      </c>
      <c r="F333" s="117">
        <f t="shared" si="169"/>
        <v>0.66194786520514159</v>
      </c>
      <c r="G333" s="117">
        <f t="shared" si="169"/>
        <v>0.68252845215277269</v>
      </c>
      <c r="H333" s="117">
        <f t="shared" si="169"/>
        <v>0.70957503633725516</v>
      </c>
      <c r="I333" s="117">
        <f t="shared" si="169"/>
        <v>0.7270035999650285</v>
      </c>
      <c r="J333" s="117">
        <f t="shared" si="169"/>
        <v>0.89804427437043555</v>
      </c>
      <c r="K333" s="117">
        <f t="shared" si="169"/>
        <v>0.77310955716936169</v>
      </c>
      <c r="L333" s="117">
        <f t="shared" si="169"/>
        <v>0.22639384229447637</v>
      </c>
      <c r="M333" s="117">
        <f t="shared" si="169"/>
        <v>0.36162587699948223</v>
      </c>
      <c r="N333" s="117">
        <f t="shared" si="169"/>
        <v>0.50186245929639273</v>
      </c>
      <c r="O333" s="117">
        <f t="shared" si="169"/>
        <v>0.6587581961780965</v>
      </c>
      <c r="P333" s="117">
        <f t="shared" si="169"/>
        <v>1.0081243162385902</v>
      </c>
      <c r="Q333" s="117">
        <f t="shared" si="169"/>
        <v>1.5187674941342699</v>
      </c>
      <c r="R333" s="117">
        <f t="shared" ref="R333:V333" si="170">R334+R336+R338+R347</f>
        <v>1.0817237980210159</v>
      </c>
      <c r="S333" s="117">
        <f t="shared" si="170"/>
        <v>0.98875487606423207</v>
      </c>
      <c r="T333" s="117">
        <f t="shared" si="170"/>
        <v>1.2410051365656336</v>
      </c>
      <c r="U333" s="117">
        <f t="shared" si="170"/>
        <v>1.5136858290668114</v>
      </c>
      <c r="V333" s="117">
        <f t="shared" si="170"/>
        <v>1.4715114816362671</v>
      </c>
      <c r="W333" s="117">
        <f t="shared" ref="W333" si="171">W334+W336+W338+W347</f>
        <v>0.37166466594817238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0.37019578989984975</v>
      </c>
      <c r="D347" s="122">
        <v>0.31389520434186929</v>
      </c>
      <c r="E347" s="122">
        <v>0.48293359909478523</v>
      </c>
      <c r="F347" s="122">
        <v>0.66194786520514159</v>
      </c>
      <c r="G347" s="122">
        <v>0.68252845215277269</v>
      </c>
      <c r="H347" s="122">
        <v>0.70957503633725516</v>
      </c>
      <c r="I347" s="122">
        <v>0.7270035999650285</v>
      </c>
      <c r="J347" s="122">
        <v>0.89804427437043555</v>
      </c>
      <c r="K347" s="122">
        <v>0.77310955716936169</v>
      </c>
      <c r="L347" s="122">
        <v>0.22639384229447637</v>
      </c>
      <c r="M347" s="122">
        <v>0.36162587699948223</v>
      </c>
      <c r="N347" s="122">
        <v>0.50186245929639273</v>
      </c>
      <c r="O347" s="122">
        <v>0.6587581961780965</v>
      </c>
      <c r="P347" s="122">
        <v>1.0081243162385902</v>
      </c>
      <c r="Q347" s="122">
        <v>1.5187674941342699</v>
      </c>
      <c r="R347" s="122">
        <v>1.0817237980210159</v>
      </c>
      <c r="S347" s="122">
        <v>0.98875487606423207</v>
      </c>
      <c r="T347" s="122">
        <v>1.2410051365656336</v>
      </c>
      <c r="U347" s="122">
        <v>1.5136858290668114</v>
      </c>
      <c r="V347" s="122">
        <v>1.4715114816362671</v>
      </c>
      <c r="W347" s="122">
        <v>0.37166466594817238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0.37019578989984975</v>
      </c>
      <c r="D348" s="98">
        <v>0.31389520434186929</v>
      </c>
      <c r="E348" s="98">
        <v>0.48293359909478523</v>
      </c>
      <c r="F348" s="98">
        <v>0.66194786520514159</v>
      </c>
      <c r="G348" s="98">
        <v>0.68252845215277269</v>
      </c>
      <c r="H348" s="98">
        <v>0.70957503633725516</v>
      </c>
      <c r="I348" s="98">
        <v>0.7270035999650285</v>
      </c>
      <c r="J348" s="98">
        <v>0.89804427437043555</v>
      </c>
      <c r="K348" s="98">
        <v>0.77310955716936169</v>
      </c>
      <c r="L348" s="98">
        <v>0.22639384229447637</v>
      </c>
      <c r="M348" s="98">
        <v>0.36162587699948223</v>
      </c>
      <c r="N348" s="98">
        <v>0.50186245929639273</v>
      </c>
      <c r="O348" s="98">
        <v>0.6587581961780965</v>
      </c>
      <c r="P348" s="98">
        <v>1.0081243162385902</v>
      </c>
      <c r="Q348" s="98">
        <v>1.5187674941342699</v>
      </c>
      <c r="R348" s="98">
        <v>1.0817237980210159</v>
      </c>
      <c r="S348" s="98">
        <v>0.98875487606423207</v>
      </c>
      <c r="T348" s="98">
        <v>1.2410051365656336</v>
      </c>
      <c r="U348" s="98">
        <v>1.5136858290668114</v>
      </c>
      <c r="V348" s="98">
        <v>1.4715114816362671</v>
      </c>
      <c r="W348" s="98">
        <v>0.37166466594817238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3576.7200319432081</v>
      </c>
      <c r="D351" s="117">
        <f t="shared" si="174"/>
        <v>2991.1172815055652</v>
      </c>
      <c r="E351" s="117">
        <f t="shared" si="174"/>
        <v>2798.217274594188</v>
      </c>
      <c r="F351" s="117">
        <f t="shared" si="174"/>
        <v>3430.6292312825017</v>
      </c>
      <c r="G351" s="117">
        <f t="shared" si="174"/>
        <v>3057.4587243807482</v>
      </c>
      <c r="H351" s="117">
        <f t="shared" si="174"/>
        <v>3082.540474460754</v>
      </c>
      <c r="I351" s="117">
        <f t="shared" si="174"/>
        <v>3286.8141873100003</v>
      </c>
      <c r="J351" s="117">
        <f t="shared" si="174"/>
        <v>3338.505676963222</v>
      </c>
      <c r="K351" s="117">
        <f t="shared" si="174"/>
        <v>2867.455119880105</v>
      </c>
      <c r="L351" s="117">
        <f t="shared" si="174"/>
        <v>3026.0849644360992</v>
      </c>
      <c r="M351" s="117">
        <f t="shared" si="174"/>
        <v>3043.5319708859015</v>
      </c>
      <c r="N351" s="117">
        <f t="shared" si="174"/>
        <v>3204.9219091785817</v>
      </c>
      <c r="O351" s="117">
        <f t="shared" si="174"/>
        <v>3155.2054231028205</v>
      </c>
      <c r="P351" s="117">
        <f t="shared" si="174"/>
        <v>2527.2439739154656</v>
      </c>
      <c r="Q351" s="117">
        <f t="shared" si="174"/>
        <v>2888.5960902939701</v>
      </c>
      <c r="R351" s="117">
        <f t="shared" ref="R351:V351" si="175">R352+R354+R356+R365</f>
        <v>2643.7629884388525</v>
      </c>
      <c r="S351" s="117">
        <f t="shared" si="175"/>
        <v>3076.6783274148302</v>
      </c>
      <c r="T351" s="117">
        <f t="shared" si="175"/>
        <v>2976.0028718424142</v>
      </c>
      <c r="U351" s="117">
        <f t="shared" si="175"/>
        <v>3146.7181831236844</v>
      </c>
      <c r="V351" s="117">
        <f t="shared" si="175"/>
        <v>3213.1138618399737</v>
      </c>
      <c r="W351" s="117">
        <f t="shared" ref="W351" si="176">W352+W354+W356+W365</f>
        <v>3594.9750106007477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128.71001341613854</v>
      </c>
      <c r="D352" s="122">
        <f t="shared" si="177"/>
        <v>163.39503707018744</v>
      </c>
      <c r="E352" s="122">
        <f t="shared" si="177"/>
        <v>228.7387201786259</v>
      </c>
      <c r="F352" s="122">
        <f t="shared" si="177"/>
        <v>199.08892556920657</v>
      </c>
      <c r="G352" s="122">
        <f t="shared" si="177"/>
        <v>170.70477122525554</v>
      </c>
      <c r="H352" s="122">
        <f t="shared" si="177"/>
        <v>183.14078128723077</v>
      </c>
      <c r="I352" s="122">
        <f t="shared" si="177"/>
        <v>183.03250260190316</v>
      </c>
      <c r="J352" s="122">
        <f t="shared" si="177"/>
        <v>156.7457285002325</v>
      </c>
      <c r="K352" s="122">
        <f t="shared" si="177"/>
        <v>126.64587529095508</v>
      </c>
      <c r="L352" s="122">
        <f t="shared" si="177"/>
        <v>176.80204556941945</v>
      </c>
      <c r="M352" s="122">
        <f t="shared" si="177"/>
        <v>157.87945587934553</v>
      </c>
      <c r="N352" s="122">
        <f t="shared" si="177"/>
        <v>178.49432277212085</v>
      </c>
      <c r="O352" s="122">
        <f t="shared" si="177"/>
        <v>164.80793868564177</v>
      </c>
      <c r="P352" s="122">
        <f t="shared" si="177"/>
        <v>148.6936434112358</v>
      </c>
      <c r="Q352" s="122">
        <f t="shared" si="177"/>
        <v>188.75339644020019</v>
      </c>
      <c r="R352" s="122">
        <f t="shared" si="177"/>
        <v>151.94184388968827</v>
      </c>
      <c r="S352" s="122">
        <f t="shared" si="177"/>
        <v>202.64145487709447</v>
      </c>
      <c r="T352" s="122">
        <f t="shared" si="177"/>
        <v>194.76177480217029</v>
      </c>
      <c r="U352" s="122">
        <f t="shared" si="177"/>
        <v>222.77491444881795</v>
      </c>
      <c r="V352" s="122">
        <f t="shared" si="177"/>
        <v>225.03662422336825</v>
      </c>
      <c r="W352" s="122">
        <f t="shared" si="177"/>
        <v>242.51730055470989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128.71001341613854</v>
      </c>
      <c r="D353" s="98">
        <v>163.39503707018744</v>
      </c>
      <c r="E353" s="98">
        <v>228.7387201786259</v>
      </c>
      <c r="F353" s="98">
        <v>199.08892556920657</v>
      </c>
      <c r="G353" s="98">
        <v>170.70477122525554</v>
      </c>
      <c r="H353" s="98">
        <v>183.14078128723077</v>
      </c>
      <c r="I353" s="98">
        <v>183.03250260190316</v>
      </c>
      <c r="J353" s="98">
        <v>156.7457285002325</v>
      </c>
      <c r="K353" s="98">
        <v>126.64587529095508</v>
      </c>
      <c r="L353" s="98">
        <v>176.80204556941945</v>
      </c>
      <c r="M353" s="98">
        <v>157.87945587934553</v>
      </c>
      <c r="N353" s="98">
        <v>178.49432277212085</v>
      </c>
      <c r="O353" s="98">
        <v>164.80793868564177</v>
      </c>
      <c r="P353" s="98">
        <v>148.6936434112358</v>
      </c>
      <c r="Q353" s="98">
        <v>188.75339644020019</v>
      </c>
      <c r="R353" s="98">
        <v>151.94184388968827</v>
      </c>
      <c r="S353" s="98">
        <v>202.64145487709447</v>
      </c>
      <c r="T353" s="98">
        <v>194.76177480217029</v>
      </c>
      <c r="U353" s="98">
        <v>222.77491444881795</v>
      </c>
      <c r="V353" s="98">
        <v>225.03662422336825</v>
      </c>
      <c r="W353" s="98">
        <v>242.51730055470989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1253.0711346971386</v>
      </c>
      <c r="D354" s="122">
        <f t="shared" si="178"/>
        <v>511.54055609345346</v>
      </c>
      <c r="E354" s="122">
        <f t="shared" si="178"/>
        <v>260.5700433098657</v>
      </c>
      <c r="F354" s="122">
        <f t="shared" si="178"/>
        <v>490.80485390853323</v>
      </c>
      <c r="G354" s="122">
        <f t="shared" si="178"/>
        <v>152.1639083775807</v>
      </c>
      <c r="H354" s="122">
        <f t="shared" si="178"/>
        <v>233.74052916524496</v>
      </c>
      <c r="I354" s="122">
        <f t="shared" si="178"/>
        <v>582.23209055059147</v>
      </c>
      <c r="J354" s="122">
        <f t="shared" si="178"/>
        <v>578.65206249378627</v>
      </c>
      <c r="K354" s="122">
        <f t="shared" si="178"/>
        <v>798.84645953594327</v>
      </c>
      <c r="L354" s="122">
        <f t="shared" si="178"/>
        <v>907.80009501125915</v>
      </c>
      <c r="M354" s="122">
        <f t="shared" si="178"/>
        <v>615.39266031721786</v>
      </c>
      <c r="N354" s="122">
        <f t="shared" si="178"/>
        <v>1102.767715578884</v>
      </c>
      <c r="O354" s="122">
        <f t="shared" si="178"/>
        <v>593.19141162563881</v>
      </c>
      <c r="P354" s="122">
        <f t="shared" si="178"/>
        <v>251.14472497903679</v>
      </c>
      <c r="Q354" s="122">
        <f t="shared" si="178"/>
        <v>470.64276418590094</v>
      </c>
      <c r="R354" s="122">
        <f t="shared" si="178"/>
        <v>372.42736003550652</v>
      </c>
      <c r="S354" s="122">
        <f t="shared" si="178"/>
        <v>843.83026877026521</v>
      </c>
      <c r="T354" s="122">
        <f t="shared" si="178"/>
        <v>530.83026631484893</v>
      </c>
      <c r="U354" s="122">
        <f t="shared" si="178"/>
        <v>647.75652822581549</v>
      </c>
      <c r="V354" s="122">
        <f t="shared" si="178"/>
        <v>854.46970186517353</v>
      </c>
      <c r="W354" s="122">
        <f t="shared" si="178"/>
        <v>1469.8789750041253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1253.0711346971386</v>
      </c>
      <c r="D355" s="98">
        <f>RES_hhdet_in_fech!D147</f>
        <v>511.54055609345346</v>
      </c>
      <c r="E355" s="98">
        <f>RES_hhdet_in_fech!E147</f>
        <v>260.5700433098657</v>
      </c>
      <c r="F355" s="98">
        <f>RES_hhdet_in_fech!F147</f>
        <v>490.80485390853323</v>
      </c>
      <c r="G355" s="98">
        <f>RES_hhdet_in_fech!G147</f>
        <v>152.1639083775807</v>
      </c>
      <c r="H355" s="98">
        <f>RES_hhdet_in_fech!H147</f>
        <v>233.74052916524496</v>
      </c>
      <c r="I355" s="98">
        <f>RES_hhdet_in_fech!I147</f>
        <v>582.23209055059147</v>
      </c>
      <c r="J355" s="98">
        <f>RES_hhdet_in_fech!J147</f>
        <v>578.65206249378627</v>
      </c>
      <c r="K355" s="98">
        <f>RES_hhdet_in_fech!K147</f>
        <v>798.84645953594327</v>
      </c>
      <c r="L355" s="98">
        <f>RES_hhdet_in_fech!L147</f>
        <v>907.80009501125915</v>
      </c>
      <c r="M355" s="98">
        <f>RES_hhdet_in_fech!M147</f>
        <v>615.39266031721786</v>
      </c>
      <c r="N355" s="98">
        <f>RES_hhdet_in_fech!N147</f>
        <v>1102.767715578884</v>
      </c>
      <c r="O355" s="98">
        <f>RES_hhdet_in_fech!O147</f>
        <v>593.19141162563881</v>
      </c>
      <c r="P355" s="98">
        <f>RES_hhdet_in_fech!P147</f>
        <v>251.14472497903679</v>
      </c>
      <c r="Q355" s="98">
        <f>RES_hhdet_in_fech!Q147</f>
        <v>470.64276418590094</v>
      </c>
      <c r="R355" s="98">
        <f>RES_hhdet_in_fech!R147</f>
        <v>372.42736003550652</v>
      </c>
      <c r="S355" s="98">
        <f>RES_hhdet_in_fech!S147</f>
        <v>843.83026877026521</v>
      </c>
      <c r="T355" s="98">
        <f>RES_hhdet_in_fech!T147</f>
        <v>530.83026631484893</v>
      </c>
      <c r="U355" s="98">
        <f>RES_hhdet_in_fech!U147</f>
        <v>647.75652822581549</v>
      </c>
      <c r="V355" s="98">
        <f>RES_hhdet_in_fech!V147</f>
        <v>854.46970186517353</v>
      </c>
      <c r="W355" s="98">
        <f>RES_hhdet_in_fech!W147</f>
        <v>1469.8789750041253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1173.37010498324</v>
      </c>
      <c r="D356" s="122">
        <v>1324.3641539077082</v>
      </c>
      <c r="E356" s="122">
        <v>1358.6078001090541</v>
      </c>
      <c r="F356" s="122">
        <v>1658.2827156557728</v>
      </c>
      <c r="G356" s="122">
        <v>1670.3930983935577</v>
      </c>
      <c r="H356" s="122">
        <v>1717.4892847151964</v>
      </c>
      <c r="I356" s="122">
        <v>1626.0018990475401</v>
      </c>
      <c r="J356" s="122">
        <v>1596.3258441939122</v>
      </c>
      <c r="K356" s="122">
        <v>935.45273637103708</v>
      </c>
      <c r="L356" s="122">
        <v>931.34066993727538</v>
      </c>
      <c r="M356" s="122">
        <v>1306.4149180078612</v>
      </c>
      <c r="N356" s="122">
        <v>1002.9608480708665</v>
      </c>
      <c r="O356" s="122">
        <v>1396.0593567474341</v>
      </c>
      <c r="P356" s="122">
        <v>1213.8038778048085</v>
      </c>
      <c r="Q356" s="122">
        <v>1230.3252027911742</v>
      </c>
      <c r="R356" s="122">
        <v>1096.6802919887455</v>
      </c>
      <c r="S356" s="122">
        <v>1143.4692444793125</v>
      </c>
      <c r="T356" s="122">
        <v>1416.4043011213596</v>
      </c>
      <c r="U356" s="122">
        <v>1500.2013151122567</v>
      </c>
      <c r="V356" s="122">
        <v>1394.9769915124848</v>
      </c>
      <c r="W356" s="122">
        <v>1189.8331998225576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1173.37010498324</v>
      </c>
      <c r="D361" s="101">
        <v>1431.7221398187348</v>
      </c>
      <c r="E361" s="101">
        <v>1393.1420115322821</v>
      </c>
      <c r="F361" s="101">
        <v>1673.2176540965334</v>
      </c>
      <c r="G361" s="101">
        <v>1717.081872777263</v>
      </c>
      <c r="H361" s="101">
        <v>1761.7794758544128</v>
      </c>
      <c r="I361" s="101">
        <v>1723.313229120158</v>
      </c>
      <c r="J361" s="101">
        <v>1693.2663263547488</v>
      </c>
      <c r="K361" s="101">
        <v>1144.9786046216493</v>
      </c>
      <c r="L361" s="101">
        <v>1518.1323446724919</v>
      </c>
      <c r="M361" s="101">
        <v>1509.1145136613388</v>
      </c>
      <c r="N361" s="101">
        <v>1300.0412925974797</v>
      </c>
      <c r="O361" s="101">
        <v>1402.5426941880423</v>
      </c>
      <c r="P361" s="101">
        <v>1352.5750608875178</v>
      </c>
      <c r="Q361" s="101">
        <v>1381.9182335639373</v>
      </c>
      <c r="R361" s="101">
        <v>1316.3556820416711</v>
      </c>
      <c r="S361" s="101">
        <v>1351.2126789216088</v>
      </c>
      <c r="T361" s="101">
        <v>1574.237514837826</v>
      </c>
      <c r="U361" s="101">
        <v>1573.9468172753916</v>
      </c>
      <c r="V361" s="101">
        <v>1480.9555970716981</v>
      </c>
      <c r="W361" s="101">
        <v>1192.7296292435008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881.6453308191675</v>
      </c>
      <c r="E362" s="104">
        <v>859.79823230906402</v>
      </c>
      <c r="F362" s="104">
        <v>1034.6072483637513</v>
      </c>
      <c r="G362" s="104">
        <v>1064.6014075311243</v>
      </c>
      <c r="H362" s="104">
        <v>1094.6145331382777</v>
      </c>
      <c r="I362" s="104">
        <v>1073.5358017203714</v>
      </c>
      <c r="J362" s="104">
        <v>1058.8697756556937</v>
      </c>
      <c r="K362" s="104">
        <v>861.6650405493566</v>
      </c>
      <c r="L362" s="104">
        <v>914.0125936363695</v>
      </c>
      <c r="M362" s="104">
        <v>961.63835403837879</v>
      </c>
      <c r="N362" s="104">
        <v>838.28443020056545</v>
      </c>
      <c r="O362" s="104">
        <v>885.94484918639023</v>
      </c>
      <c r="P362" s="104">
        <v>855.7470294485455</v>
      </c>
      <c r="Q362" s="104">
        <v>903.95625909927185</v>
      </c>
      <c r="R362" s="104">
        <v>868.73634707116241</v>
      </c>
      <c r="S362" s="104">
        <v>927.71366655990278</v>
      </c>
      <c r="T362" s="104">
        <v>1166.5613818067325</v>
      </c>
      <c r="U362" s="104">
        <v>1161.5989757349171</v>
      </c>
      <c r="V362" s="104">
        <v>1068.1914098818543</v>
      </c>
      <c r="W362" s="104">
        <v>873.23118388713681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249.95127330573581</v>
      </c>
      <c r="E363" s="98">
        <v>242.97260918105061</v>
      </c>
      <c r="F363" s="98">
        <v>291.2907343765101</v>
      </c>
      <c r="G363" s="98">
        <v>299.63423313347272</v>
      </c>
      <c r="H363" s="98">
        <v>306.84838523379949</v>
      </c>
      <c r="I363" s="98">
        <v>299.236415988489</v>
      </c>
      <c r="J363" s="98">
        <v>294.83306068594953</v>
      </c>
      <c r="K363" s="98">
        <v>515.17744700012179</v>
      </c>
      <c r="L363" s="98">
        <v>159.1794445143378</v>
      </c>
      <c r="M363" s="98">
        <v>264.90778624345984</v>
      </c>
      <c r="N363" s="98">
        <v>228.67227643688406</v>
      </c>
      <c r="O363" s="98">
        <v>180.14227351719344</v>
      </c>
      <c r="P363" s="98">
        <v>133.0912037335124</v>
      </c>
      <c r="Q363" s="98">
        <v>161.0811275425973</v>
      </c>
      <c r="R363" s="98">
        <v>129.39045456755076</v>
      </c>
      <c r="S363" s="98">
        <v>175.30534600449931</v>
      </c>
      <c r="T363" s="98">
        <v>394.08506635699064</v>
      </c>
      <c r="U363" s="98">
        <v>347.68751659344906</v>
      </c>
      <c r="V363" s="98">
        <v>219.3257827786783</v>
      </c>
      <c r="W363" s="98">
        <v>204.07106371723418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631.69405751343163</v>
      </c>
      <c r="E364" s="98">
        <v>616.82562312801338</v>
      </c>
      <c r="F364" s="98">
        <v>743.31651398724125</v>
      </c>
      <c r="G364" s="98">
        <v>764.96717439765177</v>
      </c>
      <c r="H364" s="98">
        <v>787.76614790447854</v>
      </c>
      <c r="I364" s="98">
        <v>774.29938573188247</v>
      </c>
      <c r="J364" s="98">
        <v>764.03671496974403</v>
      </c>
      <c r="K364" s="98">
        <v>346.48759354923499</v>
      </c>
      <c r="L364" s="98">
        <v>754.83314912203161</v>
      </c>
      <c r="M364" s="98">
        <v>696.73056779491878</v>
      </c>
      <c r="N364" s="98">
        <v>609.61215376368148</v>
      </c>
      <c r="O364" s="98">
        <v>705.80257566919659</v>
      </c>
      <c r="P364" s="98">
        <v>722.65582571503307</v>
      </c>
      <c r="Q364" s="98">
        <v>742.87513155667443</v>
      </c>
      <c r="R364" s="98">
        <v>739.34589250361159</v>
      </c>
      <c r="S364" s="98">
        <v>752.40832055540329</v>
      </c>
      <c r="T364" s="98">
        <v>772.47631544974172</v>
      </c>
      <c r="U364" s="98">
        <v>813.91145914146796</v>
      </c>
      <c r="V364" s="98">
        <v>848.86562710317583</v>
      </c>
      <c r="W364" s="98">
        <v>669.16012016990248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1021.5687788466907</v>
      </c>
      <c r="D365" s="122">
        <v>991.81753443421644</v>
      </c>
      <c r="E365" s="122">
        <v>950.30071099664212</v>
      </c>
      <c r="F365" s="122">
        <v>1082.4527361489891</v>
      </c>
      <c r="G365" s="122">
        <v>1064.1969463843541</v>
      </c>
      <c r="H365" s="122">
        <v>948.16987929308186</v>
      </c>
      <c r="I365" s="122">
        <v>895.54769510996516</v>
      </c>
      <c r="J365" s="122">
        <v>1006.7820417752908</v>
      </c>
      <c r="K365" s="122">
        <v>1006.5100486821699</v>
      </c>
      <c r="L365" s="122">
        <v>1010.1421539181451</v>
      </c>
      <c r="M365" s="122">
        <v>963.84493668147695</v>
      </c>
      <c r="N365" s="122">
        <v>920.69902275671006</v>
      </c>
      <c r="O365" s="122">
        <v>1001.1467160441063</v>
      </c>
      <c r="P365" s="122">
        <v>913.60172772038459</v>
      </c>
      <c r="Q365" s="122">
        <v>998.87472687669481</v>
      </c>
      <c r="R365" s="122">
        <v>1022.713492524912</v>
      </c>
      <c r="S365" s="122">
        <v>886.73735928815756</v>
      </c>
      <c r="T365" s="122">
        <v>834.00652960403511</v>
      </c>
      <c r="U365" s="122">
        <v>775.98542533679449</v>
      </c>
      <c r="V365" s="122">
        <v>738.6305442389471</v>
      </c>
      <c r="W365" s="122">
        <v>692.74553521935468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1112.4025882430442</v>
      </c>
      <c r="D366" s="98">
        <v>1072.0126330093588</v>
      </c>
      <c r="E366" s="98">
        <v>980.15782080427084</v>
      </c>
      <c r="F366" s="98">
        <v>1149.9668345770308</v>
      </c>
      <c r="G366" s="98">
        <v>1113.2328561502998</v>
      </c>
      <c r="H366" s="98">
        <v>970.08680276967766</v>
      </c>
      <c r="I366" s="98">
        <v>905.34745116070485</v>
      </c>
      <c r="J366" s="98">
        <v>1039.8094875442007</v>
      </c>
      <c r="K366" s="98">
        <v>1116.5912477448367</v>
      </c>
      <c r="L366" s="98">
        <v>1052.4046813129512</v>
      </c>
      <c r="M366" s="98">
        <v>983.28811782288335</v>
      </c>
      <c r="N366" s="98">
        <v>987.1718628490346</v>
      </c>
      <c r="O366" s="98">
        <v>1074.0646113003993</v>
      </c>
      <c r="P366" s="98">
        <v>1004.9701571023152</v>
      </c>
      <c r="Q366" s="98">
        <v>1061.5898979369135</v>
      </c>
      <c r="R366" s="98">
        <v>1009.3146750369508</v>
      </c>
      <c r="S366" s="98">
        <v>939.69783768418847</v>
      </c>
      <c r="T366" s="98">
        <v>905.09150339907012</v>
      </c>
      <c r="U366" s="98">
        <v>823.87768980966109</v>
      </c>
      <c r="V366" s="98">
        <v>789.40574451805662</v>
      </c>
      <c r="W366" s="98">
        <v>750.86555927240511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643.52465735334488</v>
      </c>
      <c r="D367" s="33">
        <v>859.45968288062056</v>
      </c>
      <c r="E367" s="33">
        <v>893.2936060910547</v>
      </c>
      <c r="F367" s="33">
        <v>879.75045484963164</v>
      </c>
      <c r="G367" s="33">
        <v>866.36746886822937</v>
      </c>
      <c r="H367" s="33">
        <v>825.64818902461377</v>
      </c>
      <c r="I367" s="33">
        <v>745.58173130319199</v>
      </c>
      <c r="J367" s="33">
        <v>707.0914718149204</v>
      </c>
      <c r="K367" s="33">
        <v>652.95104473801007</v>
      </c>
      <c r="L367" s="33">
        <v>941.9605296542926</v>
      </c>
      <c r="M367" s="33">
        <v>920.12478353156428</v>
      </c>
      <c r="N367" s="33">
        <v>556.96744298501653</v>
      </c>
      <c r="O367" s="33">
        <v>812.74641251110086</v>
      </c>
      <c r="P367" s="33">
        <v>753.8697466631387</v>
      </c>
      <c r="Q367" s="33">
        <v>835.86187201195833</v>
      </c>
      <c r="R367" s="33">
        <v>1071.6798913693744</v>
      </c>
      <c r="S367" s="33">
        <v>439.08601634944506</v>
      </c>
      <c r="T367" s="33">
        <v>612.26549506820538</v>
      </c>
      <c r="U367" s="33">
        <v>632.415138066022</v>
      </c>
      <c r="V367" s="33">
        <v>595.10271320540483</v>
      </c>
      <c r="W367" s="33">
        <v>508.93779587015746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4644.0661522708579</v>
      </c>
      <c r="D369" s="117">
        <f t="shared" si="179"/>
        <v>3031.830900866993</v>
      </c>
      <c r="E369" s="117">
        <f t="shared" si="179"/>
        <v>2488.9978401930503</v>
      </c>
      <c r="F369" s="117">
        <f t="shared" si="179"/>
        <v>3349.7197069966514</v>
      </c>
      <c r="G369" s="117">
        <f t="shared" si="179"/>
        <v>2382.8408126197219</v>
      </c>
      <c r="H369" s="117">
        <f t="shared" si="179"/>
        <v>2644.3177817351598</v>
      </c>
      <c r="I369" s="117">
        <f t="shared" si="179"/>
        <v>3710.8514496048374</v>
      </c>
      <c r="J369" s="117">
        <f t="shared" si="179"/>
        <v>3773.1164948552064</v>
      </c>
      <c r="K369" s="117">
        <f t="shared" si="179"/>
        <v>4218.4109615120242</v>
      </c>
      <c r="L369" s="117">
        <f t="shared" si="179"/>
        <v>5078.6372878308857</v>
      </c>
      <c r="M369" s="117">
        <f t="shared" si="179"/>
        <v>4091.7013789706662</v>
      </c>
      <c r="N369" s="117">
        <f t="shared" si="179"/>
        <v>5895.6072577969098</v>
      </c>
      <c r="O369" s="117">
        <f t="shared" si="179"/>
        <v>4269.5767311506634</v>
      </c>
      <c r="P369" s="117">
        <f t="shared" si="179"/>
        <v>2930.9833669055702</v>
      </c>
      <c r="Q369" s="117">
        <f t="shared" si="179"/>
        <v>4146.2972079920964</v>
      </c>
      <c r="R369" s="117">
        <f t="shared" ref="R369:V369" si="180">R370+R372+R374+R383</f>
        <v>3641.9137606391701</v>
      </c>
      <c r="S369" s="117">
        <f t="shared" si="180"/>
        <v>5855.5499954874431</v>
      </c>
      <c r="T369" s="117">
        <f t="shared" si="180"/>
        <v>4656.8059061282484</v>
      </c>
      <c r="U369" s="117">
        <f t="shared" si="180"/>
        <v>5315.0609238296611</v>
      </c>
      <c r="V369" s="117">
        <f t="shared" si="180"/>
        <v>6247.482428684667</v>
      </c>
      <c r="W369" s="117">
        <f t="shared" ref="W369" si="181">W370+W372+W374+W383</f>
        <v>9003.9567076608964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206.96400003190146</v>
      </c>
      <c r="D370" s="122">
        <f t="shared" si="182"/>
        <v>281.75153214816589</v>
      </c>
      <c r="E370" s="122">
        <f t="shared" si="182"/>
        <v>421.80838681960756</v>
      </c>
      <c r="F370" s="122">
        <f t="shared" si="182"/>
        <v>391.52855698885276</v>
      </c>
      <c r="G370" s="122">
        <f t="shared" si="182"/>
        <v>357.18086105463954</v>
      </c>
      <c r="H370" s="122">
        <f t="shared" si="182"/>
        <v>406.81944249341745</v>
      </c>
      <c r="I370" s="122">
        <f t="shared" si="182"/>
        <v>430.77631703705708</v>
      </c>
      <c r="J370" s="122">
        <f t="shared" si="182"/>
        <v>390.19679604866622</v>
      </c>
      <c r="K370" s="122">
        <f t="shared" si="182"/>
        <v>332.9582737012305</v>
      </c>
      <c r="L370" s="122">
        <f t="shared" si="182"/>
        <v>490.20383579571228</v>
      </c>
      <c r="M370" s="122">
        <f t="shared" si="182"/>
        <v>462.66173503882828</v>
      </c>
      <c r="N370" s="122">
        <f t="shared" si="182"/>
        <v>554.27448779281224</v>
      </c>
      <c r="O370" s="122">
        <f t="shared" si="182"/>
        <v>543.08465156471016</v>
      </c>
      <c r="P370" s="122">
        <f t="shared" si="182"/>
        <v>518.33862614327847</v>
      </c>
      <c r="Q370" s="122">
        <f t="shared" si="182"/>
        <v>687.49040400391652</v>
      </c>
      <c r="R370" s="122">
        <f t="shared" si="182"/>
        <v>563.01169193570934</v>
      </c>
      <c r="S370" s="122">
        <f t="shared" si="182"/>
        <v>758.97915288693741</v>
      </c>
      <c r="T370" s="122">
        <f t="shared" si="182"/>
        <v>734.46127138368013</v>
      </c>
      <c r="U370" s="122">
        <f t="shared" si="182"/>
        <v>844.64795088988046</v>
      </c>
      <c r="V370" s="122">
        <f t="shared" si="182"/>
        <v>858.76775105458125</v>
      </c>
      <c r="W370" s="122">
        <f t="shared" si="182"/>
        <v>932.30712677121016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206.96400003190146</v>
      </c>
      <c r="D371" s="98">
        <v>281.75153214816589</v>
      </c>
      <c r="E371" s="98">
        <v>421.80838681960756</v>
      </c>
      <c r="F371" s="98">
        <v>391.52855698885276</v>
      </c>
      <c r="G371" s="98">
        <v>357.18086105463954</v>
      </c>
      <c r="H371" s="98">
        <v>406.81944249341745</v>
      </c>
      <c r="I371" s="98">
        <v>430.77631703705708</v>
      </c>
      <c r="J371" s="98">
        <v>390.19679604866622</v>
      </c>
      <c r="K371" s="98">
        <v>332.9582737012305</v>
      </c>
      <c r="L371" s="98">
        <v>490.20383579571228</v>
      </c>
      <c r="M371" s="98">
        <v>462.66173503882828</v>
      </c>
      <c r="N371" s="98">
        <v>554.27448779281224</v>
      </c>
      <c r="O371" s="98">
        <v>543.08465156471016</v>
      </c>
      <c r="P371" s="98">
        <v>518.33862614327847</v>
      </c>
      <c r="Q371" s="98">
        <v>687.49040400391652</v>
      </c>
      <c r="R371" s="98">
        <v>563.01169193570934</v>
      </c>
      <c r="S371" s="98">
        <v>758.97915288693741</v>
      </c>
      <c r="T371" s="98">
        <v>734.46127138368013</v>
      </c>
      <c r="U371" s="98">
        <v>844.64795088988046</v>
      </c>
      <c r="V371" s="98">
        <v>858.76775105458125</v>
      </c>
      <c r="W371" s="98">
        <v>932.30712677121016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3192.8027378827951</v>
      </c>
      <c r="D372" s="122">
        <f t="shared" si="183"/>
        <v>1349.8237322410578</v>
      </c>
      <c r="E372" s="122">
        <f t="shared" si="183"/>
        <v>711.47633654415404</v>
      </c>
      <c r="F372" s="122">
        <f t="shared" si="183"/>
        <v>1385.1877967650489</v>
      </c>
      <c r="G372" s="122">
        <f t="shared" si="183"/>
        <v>443.5528829625818</v>
      </c>
      <c r="H372" s="122">
        <f t="shared" si="183"/>
        <v>703.19204028230172</v>
      </c>
      <c r="I372" s="122">
        <f t="shared" si="183"/>
        <v>1806.5792240025437</v>
      </c>
      <c r="J372" s="122">
        <f t="shared" si="183"/>
        <v>1851.1085054899645</v>
      </c>
      <c r="K372" s="122">
        <f t="shared" si="183"/>
        <v>2634.2199432581524</v>
      </c>
      <c r="L372" s="122">
        <f t="shared" si="183"/>
        <v>3085.2469699787775</v>
      </c>
      <c r="M372" s="122">
        <f t="shared" si="183"/>
        <v>2165.759415922083</v>
      </c>
      <c r="N372" s="122">
        <f t="shared" si="183"/>
        <v>4041.9481243137375</v>
      </c>
      <c r="O372" s="122">
        <f t="shared" si="183"/>
        <v>2277.6070155874395</v>
      </c>
      <c r="P372" s="122">
        <f t="shared" si="183"/>
        <v>1011.7648644587338</v>
      </c>
      <c r="Q372" s="122">
        <f t="shared" si="183"/>
        <v>1972.4934377255358</v>
      </c>
      <c r="R372" s="122">
        <f t="shared" si="183"/>
        <v>1598.822206741072</v>
      </c>
      <c r="S372" s="122">
        <f t="shared" si="183"/>
        <v>3690.9947404642357</v>
      </c>
      <c r="T372" s="122">
        <f t="shared" si="183"/>
        <v>2357.8811852775211</v>
      </c>
      <c r="U372" s="122">
        <f t="shared" si="183"/>
        <v>2917.2214815203292</v>
      </c>
      <c r="V372" s="122">
        <f t="shared" si="183"/>
        <v>3901.9274806351518</v>
      </c>
      <c r="W372" s="122">
        <f t="shared" si="183"/>
        <v>6802.7217360170162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3192.8027378827951</v>
      </c>
      <c r="D373" s="98">
        <f>RES_hhdet_in_tesh!D147</f>
        <v>1349.8237322410578</v>
      </c>
      <c r="E373" s="98">
        <f>RES_hhdet_in_tesh!E147</f>
        <v>711.47633654415404</v>
      </c>
      <c r="F373" s="98">
        <f>RES_hhdet_in_tesh!F147</f>
        <v>1385.1877967650489</v>
      </c>
      <c r="G373" s="98">
        <f>RES_hhdet_in_tesh!G147</f>
        <v>443.5528829625818</v>
      </c>
      <c r="H373" s="98">
        <f>RES_hhdet_in_tesh!H147</f>
        <v>703.19204028230172</v>
      </c>
      <c r="I373" s="98">
        <f>RES_hhdet_in_tesh!I147</f>
        <v>1806.5792240025437</v>
      </c>
      <c r="J373" s="98">
        <f>RES_hhdet_in_tesh!J147</f>
        <v>1851.1085054899645</v>
      </c>
      <c r="K373" s="98">
        <f>RES_hhdet_in_tesh!K147</f>
        <v>2634.2199432581524</v>
      </c>
      <c r="L373" s="98">
        <f>RES_hhdet_in_tesh!L147</f>
        <v>3085.2469699787775</v>
      </c>
      <c r="M373" s="98">
        <f>RES_hhdet_in_tesh!M147</f>
        <v>2165.759415922083</v>
      </c>
      <c r="N373" s="98">
        <f>RES_hhdet_in_tesh!N147</f>
        <v>4041.9481243137375</v>
      </c>
      <c r="O373" s="98">
        <f>RES_hhdet_in_tesh!O147</f>
        <v>2277.6070155874395</v>
      </c>
      <c r="P373" s="98">
        <f>RES_hhdet_in_tesh!P147</f>
        <v>1011.7648644587338</v>
      </c>
      <c r="Q373" s="98">
        <f>RES_hhdet_in_tesh!Q147</f>
        <v>1972.4934377255358</v>
      </c>
      <c r="R373" s="98">
        <f>RES_hhdet_in_tesh!R147</f>
        <v>1598.822206741072</v>
      </c>
      <c r="S373" s="98">
        <f>RES_hhdet_in_tesh!S147</f>
        <v>3690.9947404642357</v>
      </c>
      <c r="T373" s="98">
        <f>RES_hhdet_in_tesh!T147</f>
        <v>2357.8811852775211</v>
      </c>
      <c r="U373" s="98">
        <f>RES_hhdet_in_tesh!U147</f>
        <v>2917.2214815203292</v>
      </c>
      <c r="V373" s="98">
        <f>RES_hhdet_in_tesh!V147</f>
        <v>3901.9274806351518</v>
      </c>
      <c r="W373" s="98">
        <f>RES_hhdet_in_tesh!W147</f>
        <v>6802.7217360170162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624.4153086997901</v>
      </c>
      <c r="D374" s="122">
        <v>764.43992390026779</v>
      </c>
      <c r="E374" s="122">
        <v>746.22087304538695</v>
      </c>
      <c r="F374" s="122">
        <v>899.21289434736593</v>
      </c>
      <c r="G374" s="122">
        <v>926.10746034976808</v>
      </c>
      <c r="H374" s="122">
        <v>953.7633914684161</v>
      </c>
      <c r="I374" s="122">
        <v>936.70168110545728</v>
      </c>
      <c r="J374" s="122">
        <v>924.48824906800473</v>
      </c>
      <c r="K374" s="122">
        <v>628.90069197235789</v>
      </c>
      <c r="L374" s="122">
        <v>842.51868273860759</v>
      </c>
      <c r="M374" s="122">
        <v>842.34751304629992</v>
      </c>
      <c r="N374" s="122">
        <v>738.1715829768757</v>
      </c>
      <c r="O374" s="122">
        <v>813.71489102931889</v>
      </c>
      <c r="P374" s="122">
        <v>807.08278487974576</v>
      </c>
      <c r="Q374" s="122">
        <v>847.98899449914461</v>
      </c>
      <c r="R374" s="122">
        <v>823.84684387559446</v>
      </c>
      <c r="S374" s="122">
        <v>865.20552059201123</v>
      </c>
      <c r="T374" s="122">
        <v>1028.3898771322733</v>
      </c>
      <c r="U374" s="122">
        <v>1045.138184782217</v>
      </c>
      <c r="V374" s="122">
        <v>998.03345020357403</v>
      </c>
      <c r="W374" s="122">
        <v>813.48395314863524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624.4153086997901</v>
      </c>
      <c r="D379" s="101">
        <v>764.27457924878581</v>
      </c>
      <c r="E379" s="101">
        <v>746.16954711032349</v>
      </c>
      <c r="F379" s="101">
        <v>899.1974475608414</v>
      </c>
      <c r="G379" s="101">
        <v>926.0719212874601</v>
      </c>
      <c r="H379" s="101">
        <v>953.75501070809014</v>
      </c>
      <c r="I379" s="101">
        <v>936.65950820288094</v>
      </c>
      <c r="J379" s="101">
        <v>924.39710424870634</v>
      </c>
      <c r="K379" s="101">
        <v>628.20546300254614</v>
      </c>
      <c r="L379" s="101">
        <v>837.64926358070079</v>
      </c>
      <c r="M379" s="101">
        <v>841.14976831348963</v>
      </c>
      <c r="N379" s="101">
        <v>736.41576345269027</v>
      </c>
      <c r="O379" s="101">
        <v>813.75801988690876</v>
      </c>
      <c r="P379" s="101">
        <v>808.95365990111486</v>
      </c>
      <c r="Q379" s="101">
        <v>850.75144470270709</v>
      </c>
      <c r="R379" s="101">
        <v>826.94683028735471</v>
      </c>
      <c r="S379" s="101">
        <v>865.67292160321324</v>
      </c>
      <c r="T379" s="101">
        <v>1027.5567737335393</v>
      </c>
      <c r="U379" s="101">
        <v>1045.2117304632384</v>
      </c>
      <c r="V379" s="101">
        <v>998.37825478941602</v>
      </c>
      <c r="W379" s="101">
        <v>813.53090399990413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765.121765953161</v>
      </c>
      <c r="E380" s="104">
        <v>746.96222101399064</v>
      </c>
      <c r="F380" s="104">
        <v>899.8579443314668</v>
      </c>
      <c r="G380" s="104">
        <v>926.56858336984033</v>
      </c>
      <c r="H380" s="104">
        <v>953.88125422474695</v>
      </c>
      <c r="I380" s="104">
        <v>936.94110953462359</v>
      </c>
      <c r="J380" s="104">
        <v>924.99357290337059</v>
      </c>
      <c r="K380" s="104">
        <v>629.1455273436618</v>
      </c>
      <c r="L380" s="104">
        <v>842.66247766676054</v>
      </c>
      <c r="M380" s="104">
        <v>844.38478555372467</v>
      </c>
      <c r="N380" s="104">
        <v>739.14486167965379</v>
      </c>
      <c r="O380" s="104">
        <v>810.32147580873368</v>
      </c>
      <c r="P380" s="104">
        <v>802.25556067556363</v>
      </c>
      <c r="Q380" s="104">
        <v>842.04163695676777</v>
      </c>
      <c r="R380" s="104">
        <v>820.63017435372694</v>
      </c>
      <c r="S380" s="104">
        <v>864.72009309552868</v>
      </c>
      <c r="T380" s="104">
        <v>1029.7086425576836</v>
      </c>
      <c r="U380" s="104">
        <v>1044.8004999212492</v>
      </c>
      <c r="V380" s="104">
        <v>996.72292456291768</v>
      </c>
      <c r="W380" s="104">
        <v>808.35186394455991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133.42770843972932</v>
      </c>
      <c r="E381" s="98">
        <v>130.1365978859773</v>
      </c>
      <c r="F381" s="98">
        <v>156.54143034422552</v>
      </c>
      <c r="G381" s="98">
        <v>161.60140897218847</v>
      </c>
      <c r="H381" s="98">
        <v>166.11510632026844</v>
      </c>
      <c r="I381" s="98">
        <v>162.64172380274121</v>
      </c>
      <c r="J381" s="98">
        <v>160.95685793362645</v>
      </c>
      <c r="K381" s="98">
        <v>282.6579337944267</v>
      </c>
      <c r="L381" s="98">
        <v>87.829328544729037</v>
      </c>
      <c r="M381" s="98">
        <v>147.65421775880583</v>
      </c>
      <c r="N381" s="98">
        <v>129.53270791597245</v>
      </c>
      <c r="O381" s="98">
        <v>104.51890013953705</v>
      </c>
      <c r="P381" s="98">
        <v>79.599734960530483</v>
      </c>
      <c r="Q381" s="98">
        <v>99.166505400093385</v>
      </c>
      <c r="R381" s="98">
        <v>81.284281850115406</v>
      </c>
      <c r="S381" s="98">
        <v>112.31177254012532</v>
      </c>
      <c r="T381" s="98">
        <v>257.23232710794184</v>
      </c>
      <c r="U381" s="98">
        <v>230.88904077978128</v>
      </c>
      <c r="V381" s="98">
        <v>147.85729745974166</v>
      </c>
      <c r="W381" s="98">
        <v>139.19174377465745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631.69405751343163</v>
      </c>
      <c r="E382" s="98">
        <v>616.82562312801338</v>
      </c>
      <c r="F382" s="98">
        <v>743.31651398724125</v>
      </c>
      <c r="G382" s="98">
        <v>764.96717439765177</v>
      </c>
      <c r="H382" s="98">
        <v>787.76614790447854</v>
      </c>
      <c r="I382" s="98">
        <v>774.29938573188247</v>
      </c>
      <c r="J382" s="98">
        <v>764.03671496974403</v>
      </c>
      <c r="K382" s="98">
        <v>346.48759354923499</v>
      </c>
      <c r="L382" s="98">
        <v>754.83314912203161</v>
      </c>
      <c r="M382" s="98">
        <v>696.73056779491878</v>
      </c>
      <c r="N382" s="98">
        <v>609.61215376368148</v>
      </c>
      <c r="O382" s="98">
        <v>705.80257566919659</v>
      </c>
      <c r="P382" s="98">
        <v>722.65582571503307</v>
      </c>
      <c r="Q382" s="98">
        <v>742.87513155667443</v>
      </c>
      <c r="R382" s="98">
        <v>739.34589250361159</v>
      </c>
      <c r="S382" s="98">
        <v>752.40832055540329</v>
      </c>
      <c r="T382" s="98">
        <v>772.47631544974172</v>
      </c>
      <c r="U382" s="98">
        <v>813.91145914146796</v>
      </c>
      <c r="V382" s="98">
        <v>848.86562710317583</v>
      </c>
      <c r="W382" s="98">
        <v>669.16012016990248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619.88410565637196</v>
      </c>
      <c r="D383" s="122">
        <v>635.81571257750159</v>
      </c>
      <c r="E383" s="122">
        <v>609.4922437839017</v>
      </c>
      <c r="F383" s="122">
        <v>673.79045889538395</v>
      </c>
      <c r="G383" s="122">
        <v>655.9996082527324</v>
      </c>
      <c r="H383" s="122">
        <v>580.54290749102449</v>
      </c>
      <c r="I383" s="122">
        <v>536.79422745977934</v>
      </c>
      <c r="J383" s="122">
        <v>607.32294424857071</v>
      </c>
      <c r="K383" s="122">
        <v>622.33205258028318</v>
      </c>
      <c r="L383" s="122">
        <v>660.66779931778819</v>
      </c>
      <c r="M383" s="122">
        <v>620.93271496345506</v>
      </c>
      <c r="N383" s="122">
        <v>561.2130627134851</v>
      </c>
      <c r="O383" s="122">
        <v>635.17017296919528</v>
      </c>
      <c r="P383" s="122">
        <v>593.79709142381228</v>
      </c>
      <c r="Q383" s="122">
        <v>638.32437176349913</v>
      </c>
      <c r="R383" s="122">
        <v>656.23301808679435</v>
      </c>
      <c r="S383" s="122">
        <v>540.37058154425858</v>
      </c>
      <c r="T383" s="122">
        <v>536.07357233477421</v>
      </c>
      <c r="U383" s="122">
        <v>508.05330663723453</v>
      </c>
      <c r="V383" s="122">
        <v>488.75374679136013</v>
      </c>
      <c r="W383" s="122">
        <v>455.44389172403544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652.91519538702516</v>
      </c>
      <c r="D384" s="98">
        <v>629.91834378402677</v>
      </c>
      <c r="E384" s="98">
        <v>576.58386453381343</v>
      </c>
      <c r="F384" s="98">
        <v>677.22415463565903</v>
      </c>
      <c r="G384" s="98">
        <v>656.30683039262999</v>
      </c>
      <c r="H384" s="98">
        <v>572.53112969896824</v>
      </c>
      <c r="I384" s="98">
        <v>534.88928883183883</v>
      </c>
      <c r="J384" s="98">
        <v>614.96387624069416</v>
      </c>
      <c r="K384" s="98">
        <v>661.02790087267101</v>
      </c>
      <c r="L384" s="98">
        <v>623.61913508041971</v>
      </c>
      <c r="M384" s="98">
        <v>582.95967226026983</v>
      </c>
      <c r="N384" s="98">
        <v>585.26221887560007</v>
      </c>
      <c r="O384" s="98">
        <v>636.77811461443775</v>
      </c>
      <c r="P384" s="98">
        <v>595.81425097750036</v>
      </c>
      <c r="Q384" s="98">
        <v>629.38226116914223</v>
      </c>
      <c r="R384" s="98">
        <v>600.31376792646961</v>
      </c>
      <c r="S384" s="98">
        <v>561.83636314709258</v>
      </c>
      <c r="T384" s="98">
        <v>544.43672614291188</v>
      </c>
      <c r="U384" s="98">
        <v>498.68728560179846</v>
      </c>
      <c r="V384" s="98">
        <v>480.58964025265539</v>
      </c>
      <c r="W384" s="98">
        <v>459.56421806090259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482.41096231714783</v>
      </c>
      <c r="D385" s="33">
        <v>645.54901395367187</v>
      </c>
      <c r="E385" s="33">
        <v>672.3252319823539</v>
      </c>
      <c r="F385" s="33">
        <v>663.48123495479479</v>
      </c>
      <c r="G385" s="33">
        <v>654.76015749700207</v>
      </c>
      <c r="H385" s="33">
        <v>625.33097084244946</v>
      </c>
      <c r="I385" s="33">
        <v>565.94556100856573</v>
      </c>
      <c r="J385" s="33">
        <v>537.98923676872994</v>
      </c>
      <c r="K385" s="33">
        <v>498.04865363908431</v>
      </c>
      <c r="L385" s="33">
        <v>720.43796121350863</v>
      </c>
      <c r="M385" s="33">
        <v>706.31932070853406</v>
      </c>
      <c r="N385" s="33">
        <v>429.61890258924728</v>
      </c>
      <c r="O385" s="33">
        <v>631.01568259392775</v>
      </c>
      <c r="P385" s="33">
        <v>590.27065571950232</v>
      </c>
      <c r="Q385" s="33">
        <v>661.56721638721319</v>
      </c>
      <c r="R385" s="33">
        <v>860.5916720421875</v>
      </c>
      <c r="S385" s="33">
        <v>358.92988741227521</v>
      </c>
      <c r="T385" s="33">
        <v>509.98571890535879</v>
      </c>
      <c r="U385" s="33">
        <v>536.13054093471669</v>
      </c>
      <c r="V385" s="33">
        <v>511.83147957007566</v>
      </c>
      <c r="W385" s="33">
        <v>442.41313542790539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203.74011552000536</v>
      </c>
      <c r="D387" s="117">
        <f t="shared" si="184"/>
        <v>151.64019533423635</v>
      </c>
      <c r="E387" s="117">
        <f t="shared" si="184"/>
        <v>146.12211772913321</v>
      </c>
      <c r="F387" s="117">
        <f t="shared" si="184"/>
        <v>195.95851545445282</v>
      </c>
      <c r="G387" s="117">
        <f t="shared" si="184"/>
        <v>202.65096560355482</v>
      </c>
      <c r="H387" s="117">
        <f t="shared" si="184"/>
        <v>186.92703802351295</v>
      </c>
      <c r="I387" s="117">
        <f t="shared" si="184"/>
        <v>193.04397237520672</v>
      </c>
      <c r="J387" s="117">
        <f t="shared" si="184"/>
        <v>212.75628390676036</v>
      </c>
      <c r="K387" s="117">
        <f t="shared" si="184"/>
        <v>193.42245613444126</v>
      </c>
      <c r="L387" s="117">
        <f t="shared" si="184"/>
        <v>147.58399106549959</v>
      </c>
      <c r="M387" s="117">
        <f t="shared" si="184"/>
        <v>154.60704446322455</v>
      </c>
      <c r="N387" s="117">
        <f t="shared" si="184"/>
        <v>189.59669788303466</v>
      </c>
      <c r="O387" s="117">
        <f t="shared" si="184"/>
        <v>175.903390167716</v>
      </c>
      <c r="P387" s="117">
        <f t="shared" si="184"/>
        <v>145.22101933716365</v>
      </c>
      <c r="Q387" s="117">
        <f t="shared" si="184"/>
        <v>174.15061278916065</v>
      </c>
      <c r="R387" s="117">
        <f t="shared" ref="R387:V387" si="185">R388+R390+R392+R401</f>
        <v>180.01727375953004</v>
      </c>
      <c r="S387" s="117">
        <f t="shared" si="185"/>
        <v>190.87931970351971</v>
      </c>
      <c r="T387" s="117">
        <f t="shared" si="185"/>
        <v>155.69001838735838</v>
      </c>
      <c r="U387" s="117">
        <f t="shared" si="185"/>
        <v>140.33801493295118</v>
      </c>
      <c r="V387" s="117">
        <f t="shared" si="185"/>
        <v>132.46120097544937</v>
      </c>
      <c r="W387" s="117">
        <f t="shared" ref="W387" si="186">W388+W390+W392+W401</f>
        <v>129.59019035849803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203.74011552000536</v>
      </c>
      <c r="D401" s="122">
        <v>151.64019533423635</v>
      </c>
      <c r="E401" s="122">
        <v>146.12211772913321</v>
      </c>
      <c r="F401" s="122">
        <v>195.95851545445282</v>
      </c>
      <c r="G401" s="122">
        <v>202.65096560355482</v>
      </c>
      <c r="H401" s="122">
        <v>186.92703802351295</v>
      </c>
      <c r="I401" s="122">
        <v>193.04397237520672</v>
      </c>
      <c r="J401" s="122">
        <v>212.75628390676036</v>
      </c>
      <c r="K401" s="122">
        <v>193.42245613444126</v>
      </c>
      <c r="L401" s="122">
        <v>147.58399106549959</v>
      </c>
      <c r="M401" s="122">
        <v>154.60704446322455</v>
      </c>
      <c r="N401" s="122">
        <v>189.59669788303466</v>
      </c>
      <c r="O401" s="122">
        <v>175.903390167716</v>
      </c>
      <c r="P401" s="122">
        <v>145.22101933716365</v>
      </c>
      <c r="Q401" s="122">
        <v>174.15061278916065</v>
      </c>
      <c r="R401" s="122">
        <v>180.01727375953004</v>
      </c>
      <c r="S401" s="122">
        <v>190.87931970351971</v>
      </c>
      <c r="T401" s="122">
        <v>155.69001838735838</v>
      </c>
      <c r="U401" s="122">
        <v>140.33801493295118</v>
      </c>
      <c r="V401" s="122">
        <v>132.46120097544937</v>
      </c>
      <c r="W401" s="122">
        <v>129.59019035849803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252.69337194528993</v>
      </c>
      <c r="D402" s="98">
        <v>243.51838971440597</v>
      </c>
      <c r="E402" s="98">
        <v>222.65265057389823</v>
      </c>
      <c r="F402" s="98">
        <v>261.2264661425184</v>
      </c>
      <c r="G402" s="98">
        <v>252.88197560310215</v>
      </c>
      <c r="H402" s="98">
        <v>220.36491811715999</v>
      </c>
      <c r="I402" s="98">
        <v>205.65872700566575</v>
      </c>
      <c r="J402" s="98">
        <v>236.20312319054065</v>
      </c>
      <c r="K402" s="98">
        <v>253.6448678377171</v>
      </c>
      <c r="L402" s="98">
        <v>239.06424740705003</v>
      </c>
      <c r="M402" s="98">
        <v>223.3637288446462</v>
      </c>
      <c r="N402" s="98">
        <v>224.24596036478675</v>
      </c>
      <c r="O402" s="98">
        <v>243.98451710299869</v>
      </c>
      <c r="P402" s="98">
        <v>228.28902088736191</v>
      </c>
      <c r="Q402" s="98">
        <v>241.15076121534929</v>
      </c>
      <c r="R402" s="98">
        <v>229.27592158139379</v>
      </c>
      <c r="S402" s="98">
        <v>213.46176080834027</v>
      </c>
      <c r="T402" s="98">
        <v>205.6005859121328</v>
      </c>
      <c r="U402" s="98">
        <v>187.15205601716264</v>
      </c>
      <c r="V402" s="98">
        <v>179.32140892472179</v>
      </c>
      <c r="W402" s="98">
        <v>170.5666204443196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32.437842619290237</v>
      </c>
      <c r="D405" s="118">
        <f t="shared" si="189"/>
        <v>26.979458146471252</v>
      </c>
      <c r="E405" s="118">
        <f t="shared" si="189"/>
        <v>25.085664996742686</v>
      </c>
      <c r="F405" s="118">
        <f t="shared" si="189"/>
        <v>30.667416719488791</v>
      </c>
      <c r="G405" s="118">
        <f t="shared" si="189"/>
        <v>27.09486669838212</v>
      </c>
      <c r="H405" s="118">
        <f t="shared" si="189"/>
        <v>27.241883712693813</v>
      </c>
      <c r="I405" s="118">
        <f t="shared" si="189"/>
        <v>28.821634961756413</v>
      </c>
      <c r="J405" s="118">
        <f t="shared" si="189"/>
        <v>29.182597989097992</v>
      </c>
      <c r="K405" s="118">
        <f t="shared" si="189"/>
        <v>24.996890323202884</v>
      </c>
      <c r="L405" s="118">
        <f t="shared" si="189"/>
        <v>26.271380429361891</v>
      </c>
      <c r="M405" s="118">
        <f t="shared" si="189"/>
        <v>26.313369975411575</v>
      </c>
      <c r="N405" s="118">
        <f t="shared" si="189"/>
        <v>27.597435467829349</v>
      </c>
      <c r="O405" s="118">
        <f t="shared" si="189"/>
        <v>27.053578163886801</v>
      </c>
      <c r="P405" s="118">
        <f t="shared" si="189"/>
        <v>21.541216846575058</v>
      </c>
      <c r="Q405" s="118">
        <f t="shared" si="189"/>
        <v>24.4610669587397</v>
      </c>
      <c r="R405" s="118">
        <f t="shared" ref="R405:V405" si="190">R406+R408+R410+R419</f>
        <v>22.268488860152864</v>
      </c>
      <c r="S405" s="118">
        <f t="shared" si="190"/>
        <v>25.713980911571412</v>
      </c>
      <c r="T405" s="118">
        <f t="shared" si="190"/>
        <v>24.613630478899836</v>
      </c>
      <c r="U405" s="118">
        <f t="shared" si="190"/>
        <v>25.880366961201258</v>
      </c>
      <c r="V405" s="118">
        <f t="shared" si="190"/>
        <v>26.282060235113214</v>
      </c>
      <c r="W405" s="118">
        <f t="shared" ref="W405" si="191">W406+W408+W410+W419</f>
        <v>29.045861609617425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1.1672915748038426</v>
      </c>
      <c r="D406" s="123">
        <f t="shared" si="192"/>
        <v>1.4738003057363696</v>
      </c>
      <c r="E406" s="123">
        <f t="shared" si="192"/>
        <v>2.0506137812392855</v>
      </c>
      <c r="F406" s="123">
        <f t="shared" si="192"/>
        <v>1.7797152163784418</v>
      </c>
      <c r="G406" s="123">
        <f t="shared" si="192"/>
        <v>1.5127671174245856</v>
      </c>
      <c r="H406" s="123">
        <f t="shared" si="192"/>
        <v>1.6185026306106824</v>
      </c>
      <c r="I406" s="123">
        <f t="shared" si="192"/>
        <v>1.6049875884362665</v>
      </c>
      <c r="J406" s="123">
        <f t="shared" si="192"/>
        <v>1.3701482111875336</v>
      </c>
      <c r="K406" s="123">
        <f t="shared" si="192"/>
        <v>1.1040288067931125</v>
      </c>
      <c r="L406" s="123">
        <f t="shared" si="192"/>
        <v>1.5349317201703703</v>
      </c>
      <c r="M406" s="123">
        <f t="shared" si="192"/>
        <v>1.3649735155765932</v>
      </c>
      <c r="N406" s="123">
        <f t="shared" si="192"/>
        <v>1.5370064212703496</v>
      </c>
      <c r="O406" s="123">
        <f t="shared" si="192"/>
        <v>1.4131075012150727</v>
      </c>
      <c r="P406" s="123">
        <f t="shared" si="192"/>
        <v>1.2674051454819597</v>
      </c>
      <c r="Q406" s="123">
        <f t="shared" si="192"/>
        <v>1.5983922032323312</v>
      </c>
      <c r="R406" s="123">
        <f t="shared" si="192"/>
        <v>1.279810358509702</v>
      </c>
      <c r="S406" s="123">
        <f t="shared" si="192"/>
        <v>1.6936182298202616</v>
      </c>
      <c r="T406" s="123">
        <f t="shared" si="192"/>
        <v>1.610816441661407</v>
      </c>
      <c r="U406" s="123">
        <f t="shared" si="192"/>
        <v>1.8322252582410576</v>
      </c>
      <c r="V406" s="123">
        <f t="shared" si="192"/>
        <v>1.8407147605899765</v>
      </c>
      <c r="W406" s="123">
        <f t="shared" si="192"/>
        <v>1.9594361376862457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1.1672915748038426</v>
      </c>
      <c r="D407" s="99">
        <v>1.4738003057363696</v>
      </c>
      <c r="E407" s="99">
        <v>2.0506137812392855</v>
      </c>
      <c r="F407" s="99">
        <v>1.7797152163784418</v>
      </c>
      <c r="G407" s="99">
        <v>1.5127671174245856</v>
      </c>
      <c r="H407" s="99">
        <v>1.6185026306106824</v>
      </c>
      <c r="I407" s="99">
        <v>1.6049875884362665</v>
      </c>
      <c r="J407" s="99">
        <v>1.3701482111875336</v>
      </c>
      <c r="K407" s="99">
        <v>1.1040288067931125</v>
      </c>
      <c r="L407" s="99">
        <v>1.5349317201703703</v>
      </c>
      <c r="M407" s="99">
        <v>1.3649735155765932</v>
      </c>
      <c r="N407" s="99">
        <v>1.5370064212703496</v>
      </c>
      <c r="O407" s="99">
        <v>1.4131075012150727</v>
      </c>
      <c r="P407" s="99">
        <v>1.2674051454819597</v>
      </c>
      <c r="Q407" s="99">
        <v>1.5983922032323312</v>
      </c>
      <c r="R407" s="99">
        <v>1.279810358509702</v>
      </c>
      <c r="S407" s="99">
        <v>1.6936182298202616</v>
      </c>
      <c r="T407" s="99">
        <v>1.610816441661407</v>
      </c>
      <c r="U407" s="99">
        <v>1.8322252582410576</v>
      </c>
      <c r="V407" s="99">
        <v>1.8407147605899765</v>
      </c>
      <c r="W407" s="99">
        <v>1.9594361376862457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11.364301341751377</v>
      </c>
      <c r="D408" s="123">
        <f t="shared" si="193"/>
        <v>4.6140240333201659</v>
      </c>
      <c r="E408" s="123">
        <f t="shared" si="193"/>
        <v>2.3359775790126918</v>
      </c>
      <c r="F408" s="123">
        <f t="shared" si="193"/>
        <v>4.387450805091488</v>
      </c>
      <c r="G408" s="123">
        <f t="shared" si="193"/>
        <v>1.3484600072991715</v>
      </c>
      <c r="H408" s="123">
        <f t="shared" si="193"/>
        <v>2.0656767906922706</v>
      </c>
      <c r="I408" s="123">
        <f t="shared" si="193"/>
        <v>5.1055154993727498</v>
      </c>
      <c r="J408" s="123">
        <f t="shared" si="193"/>
        <v>5.0581224503649693</v>
      </c>
      <c r="K408" s="123">
        <f t="shared" si="193"/>
        <v>6.9639023103293907</v>
      </c>
      <c r="L408" s="123">
        <f t="shared" si="193"/>
        <v>7.8811936644666787</v>
      </c>
      <c r="M408" s="123">
        <f t="shared" si="193"/>
        <v>5.3204812388963703</v>
      </c>
      <c r="N408" s="123">
        <f t="shared" si="193"/>
        <v>9.4958821865628344</v>
      </c>
      <c r="O408" s="123">
        <f t="shared" si="193"/>
        <v>5.0861823775578632</v>
      </c>
      <c r="P408" s="123">
        <f t="shared" si="193"/>
        <v>2.1406571888131629</v>
      </c>
      <c r="Q408" s="123">
        <f t="shared" si="193"/>
        <v>3.9854738456099108</v>
      </c>
      <c r="R408" s="123">
        <f t="shared" si="193"/>
        <v>3.1369659664779879</v>
      </c>
      <c r="S408" s="123">
        <f t="shared" si="193"/>
        <v>7.0524874928984387</v>
      </c>
      <c r="T408" s="123">
        <f t="shared" si="193"/>
        <v>4.3903385126778671</v>
      </c>
      <c r="U408" s="123">
        <f t="shared" si="193"/>
        <v>5.327511291575644</v>
      </c>
      <c r="V408" s="123">
        <f t="shared" si="193"/>
        <v>6.9892400764906917</v>
      </c>
      <c r="W408" s="123">
        <f t="shared" si="193"/>
        <v>11.875993898417018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11.364301341751377</v>
      </c>
      <c r="D409" s="99">
        <f>RES_hhdet_in_fecs!D147</f>
        <v>4.6140240333201659</v>
      </c>
      <c r="E409" s="99">
        <f>RES_hhdet_in_fecs!E147</f>
        <v>2.3359775790126918</v>
      </c>
      <c r="F409" s="99">
        <f>RES_hhdet_in_fecs!F147</f>
        <v>4.387450805091488</v>
      </c>
      <c r="G409" s="99">
        <f>RES_hhdet_in_fecs!G147</f>
        <v>1.3484600072991715</v>
      </c>
      <c r="H409" s="99">
        <f>RES_hhdet_in_fecs!H147</f>
        <v>2.0656767906922706</v>
      </c>
      <c r="I409" s="99">
        <f>RES_hhdet_in_fecs!I147</f>
        <v>5.1055154993727498</v>
      </c>
      <c r="J409" s="99">
        <f>RES_hhdet_in_fecs!J147</f>
        <v>5.0581224503649693</v>
      </c>
      <c r="K409" s="99">
        <f>RES_hhdet_in_fecs!K147</f>
        <v>6.9639023103293907</v>
      </c>
      <c r="L409" s="99">
        <f>RES_hhdet_in_fecs!L147</f>
        <v>7.8811936644666787</v>
      </c>
      <c r="M409" s="99">
        <f>RES_hhdet_in_fecs!M147</f>
        <v>5.3204812388963703</v>
      </c>
      <c r="N409" s="99">
        <f>RES_hhdet_in_fecs!N147</f>
        <v>9.4958821865628344</v>
      </c>
      <c r="O409" s="99">
        <f>RES_hhdet_in_fecs!O147</f>
        <v>5.0861823775578632</v>
      </c>
      <c r="P409" s="99">
        <f>RES_hhdet_in_fecs!P147</f>
        <v>2.1406571888131629</v>
      </c>
      <c r="Q409" s="99">
        <f>RES_hhdet_in_fecs!Q147</f>
        <v>3.9854738456099108</v>
      </c>
      <c r="R409" s="99">
        <f>RES_hhdet_in_fecs!R147</f>
        <v>3.1369659664779879</v>
      </c>
      <c r="S409" s="99">
        <f>RES_hhdet_in_fecs!S147</f>
        <v>7.0524874928984387</v>
      </c>
      <c r="T409" s="99">
        <f>RES_hhdet_in_fecs!T147</f>
        <v>4.3903385126778671</v>
      </c>
      <c r="U409" s="99">
        <f>RES_hhdet_in_fecs!U147</f>
        <v>5.327511291575644</v>
      </c>
      <c r="V409" s="99">
        <f>RES_hhdet_in_fecs!V147</f>
        <v>6.9892400764906917</v>
      </c>
      <c r="W409" s="99">
        <f>RES_hhdet_in_fecs!W147</f>
        <v>11.875993898417018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10.641480031901684</v>
      </c>
      <c r="D410" s="123">
        <v>11.945578824998455</v>
      </c>
      <c r="E410" s="123">
        <v>12.179747600350289</v>
      </c>
      <c r="F410" s="123">
        <v>14.823883215362642</v>
      </c>
      <c r="G410" s="123">
        <v>14.80284197263779</v>
      </c>
      <c r="H410" s="123">
        <v>15.17827381656485</v>
      </c>
      <c r="I410" s="123">
        <v>14.258193652201996</v>
      </c>
      <c r="J410" s="123">
        <v>13.953828412564839</v>
      </c>
      <c r="K410" s="123">
        <v>8.1547603976394747</v>
      </c>
      <c r="L410" s="123">
        <v>8.085564462602056</v>
      </c>
      <c r="M410" s="123">
        <v>11.2948309423974</v>
      </c>
      <c r="N410" s="123">
        <v>8.6364498311565026</v>
      </c>
      <c r="O410" s="123">
        <v>11.970187631095946</v>
      </c>
      <c r="P410" s="123">
        <v>10.345978785933259</v>
      </c>
      <c r="Q410" s="123">
        <v>10.418579207949133</v>
      </c>
      <c r="R410" s="123">
        <v>9.2373684676331251</v>
      </c>
      <c r="S410" s="123">
        <v>9.5567827366002014</v>
      </c>
      <c r="T410" s="123">
        <v>11.71465673181366</v>
      </c>
      <c r="U410" s="123">
        <v>12.338493087499931</v>
      </c>
      <c r="V410" s="123">
        <v>11.41038596638257</v>
      </c>
      <c r="W410" s="123">
        <v>9.6133437252458389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10.641480031901684</v>
      </c>
      <c r="D415" s="102">
        <v>12.913932792756642</v>
      </c>
      <c r="E415" s="102">
        <v>12.489342450812865</v>
      </c>
      <c r="F415" s="102">
        <v>14.957391079362125</v>
      </c>
      <c r="G415" s="102">
        <v>15.216592813540327</v>
      </c>
      <c r="H415" s="102">
        <v>15.569687407602478</v>
      </c>
      <c r="I415" s="102">
        <v>15.111503718777858</v>
      </c>
      <c r="J415" s="102">
        <v>14.801206069967032</v>
      </c>
      <c r="K415" s="102">
        <v>9.981291216630428</v>
      </c>
      <c r="L415" s="102">
        <v>13.179878568426888</v>
      </c>
      <c r="M415" s="102">
        <v>13.047304550467885</v>
      </c>
      <c r="N415" s="102">
        <v>11.194595904262718</v>
      </c>
      <c r="O415" s="102">
        <v>12.025777506458123</v>
      </c>
      <c r="P415" s="102">
        <v>11.528808848125109</v>
      </c>
      <c r="Q415" s="102">
        <v>11.702291835225269</v>
      </c>
      <c r="R415" s="102">
        <v>11.087700361087746</v>
      </c>
      <c r="S415" s="102">
        <v>11.293041824901454</v>
      </c>
      <c r="T415" s="102">
        <v>13.020048079540842</v>
      </c>
      <c r="U415" s="102">
        <v>12.945017264960716</v>
      </c>
      <c r="V415" s="102">
        <v>12.113658550985059</v>
      </c>
      <c r="W415" s="102">
        <v>9.6367456370462428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7.952317165876825</v>
      </c>
      <c r="E416" s="105">
        <v>7.7079827275473871</v>
      </c>
      <c r="F416" s="105">
        <v>9.2486624136626308</v>
      </c>
      <c r="G416" s="105">
        <v>9.4343818917156597</v>
      </c>
      <c r="H416" s="105">
        <v>9.6736318854642303</v>
      </c>
      <c r="I416" s="105">
        <v>9.4136921749397366</v>
      </c>
      <c r="J416" s="105">
        <v>9.2558090282698959</v>
      </c>
      <c r="K416" s="105">
        <v>7.5115200111139053</v>
      </c>
      <c r="L416" s="105">
        <v>7.9351283413562204</v>
      </c>
      <c r="M416" s="105">
        <v>8.3140068954137814</v>
      </c>
      <c r="N416" s="105">
        <v>7.2184287548134209</v>
      </c>
      <c r="O416" s="105">
        <v>7.5963289270677237</v>
      </c>
      <c r="P416" s="105">
        <v>7.2940454176270073</v>
      </c>
      <c r="Q416" s="105">
        <v>7.6548378140845745</v>
      </c>
      <c r="R416" s="105">
        <v>7.3173903075886546</v>
      </c>
      <c r="S416" s="105">
        <v>7.7535604878685973</v>
      </c>
      <c r="T416" s="105">
        <v>9.6482806029584154</v>
      </c>
      <c r="U416" s="105">
        <v>9.5536384271732331</v>
      </c>
      <c r="V416" s="105">
        <v>8.7374030875671522</v>
      </c>
      <c r="W416" s="105">
        <v>7.0553347507552457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2.2545254104563099</v>
      </c>
      <c r="E417" s="99">
        <v>2.1782188011773567</v>
      </c>
      <c r="F417" s="99">
        <v>2.6039346532096106</v>
      </c>
      <c r="G417" s="99">
        <v>2.6553259869984704</v>
      </c>
      <c r="H417" s="99">
        <v>2.711765862353956</v>
      </c>
      <c r="I417" s="99">
        <v>2.6239641967539953</v>
      </c>
      <c r="J417" s="99">
        <v>2.5771993569649339</v>
      </c>
      <c r="K417" s="99">
        <v>4.4910325013868615</v>
      </c>
      <c r="L417" s="99">
        <v>1.381938641022245</v>
      </c>
      <c r="M417" s="99">
        <v>2.2903050322689458</v>
      </c>
      <c r="N417" s="99">
        <v>1.969086477325741</v>
      </c>
      <c r="O417" s="99">
        <v>1.5445882038403345</v>
      </c>
      <c r="P417" s="99">
        <v>1.1344161899626664</v>
      </c>
      <c r="Q417" s="99">
        <v>1.3640592604304778</v>
      </c>
      <c r="R417" s="99">
        <v>1.0898593817780358</v>
      </c>
      <c r="S417" s="99">
        <v>1.4651509976487473</v>
      </c>
      <c r="T417" s="99">
        <v>3.2593598253346445</v>
      </c>
      <c r="U417" s="99">
        <v>2.859576229459099</v>
      </c>
      <c r="V417" s="99">
        <v>1.7940022302233829</v>
      </c>
      <c r="W417" s="99">
        <v>1.6488069757869297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5.6977917554205142</v>
      </c>
      <c r="E418" s="99">
        <v>5.5297639263700304</v>
      </c>
      <c r="F418" s="99">
        <v>6.644727760453021</v>
      </c>
      <c r="G418" s="99">
        <v>6.7790559047171914</v>
      </c>
      <c r="H418" s="99">
        <v>6.9618660231102778</v>
      </c>
      <c r="I418" s="99">
        <v>6.7897279781857423</v>
      </c>
      <c r="J418" s="99">
        <v>6.6786096713049599</v>
      </c>
      <c r="K418" s="99">
        <v>3.0204875097270456</v>
      </c>
      <c r="L418" s="99">
        <v>6.5531897003339754</v>
      </c>
      <c r="M418" s="99">
        <v>6.0237018631448338</v>
      </c>
      <c r="N418" s="99">
        <v>5.2493422774876812</v>
      </c>
      <c r="O418" s="99">
        <v>6.051740723227387</v>
      </c>
      <c r="P418" s="99">
        <v>6.1596292276643414</v>
      </c>
      <c r="Q418" s="99">
        <v>6.2907785536540963</v>
      </c>
      <c r="R418" s="99">
        <v>6.2275309258106182</v>
      </c>
      <c r="S418" s="99">
        <v>6.2884094902198484</v>
      </c>
      <c r="T418" s="99">
        <v>6.3889207776237704</v>
      </c>
      <c r="U418" s="99">
        <v>6.6940621977141328</v>
      </c>
      <c r="V418" s="99">
        <v>6.943400857343768</v>
      </c>
      <c r="W418" s="99">
        <v>5.4065277749683149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9.2647696708333349</v>
      </c>
      <c r="D419" s="123">
        <v>8.9460549824162641</v>
      </c>
      <c r="E419" s="123">
        <v>8.5193260361404217</v>
      </c>
      <c r="F419" s="123">
        <v>9.676367482656218</v>
      </c>
      <c r="G419" s="123">
        <v>9.4307976010205721</v>
      </c>
      <c r="H419" s="123">
        <v>8.3794304748260089</v>
      </c>
      <c r="I419" s="123">
        <v>7.8529382217454007</v>
      </c>
      <c r="J419" s="123">
        <v>8.8004989149806487</v>
      </c>
      <c r="K419" s="123">
        <v>8.7741988084409073</v>
      </c>
      <c r="L419" s="123">
        <v>8.7696905821227862</v>
      </c>
      <c r="M419" s="123">
        <v>8.3330842785412091</v>
      </c>
      <c r="N419" s="123">
        <v>7.9280970288396624</v>
      </c>
      <c r="O419" s="123">
        <v>8.5841006540179201</v>
      </c>
      <c r="P419" s="123">
        <v>7.7871757263466765</v>
      </c>
      <c r="Q419" s="123">
        <v>8.4586217019483261</v>
      </c>
      <c r="R419" s="123">
        <v>8.6143440675320502</v>
      </c>
      <c r="S419" s="123">
        <v>7.4110924522525119</v>
      </c>
      <c r="T419" s="123">
        <v>6.8978187927469046</v>
      </c>
      <c r="U419" s="123">
        <v>6.3821373238846251</v>
      </c>
      <c r="V419" s="123">
        <v>6.0417194316499749</v>
      </c>
      <c r="W419" s="123">
        <v>5.5970878482683233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10.088555929583011</v>
      </c>
      <c r="D420" s="99">
        <v>9.6694035180748656</v>
      </c>
      <c r="E420" s="99">
        <v>8.786991260426392</v>
      </c>
      <c r="F420" s="99">
        <v>10.279896121674813</v>
      </c>
      <c r="G420" s="99">
        <v>9.8653485004153918</v>
      </c>
      <c r="H420" s="99">
        <v>8.5731208044862797</v>
      </c>
      <c r="I420" s="99">
        <v>7.9388709747130521</v>
      </c>
      <c r="J420" s="99">
        <v>9.0891989400042856</v>
      </c>
      <c r="K420" s="99">
        <v>9.7338259149084703</v>
      </c>
      <c r="L420" s="99">
        <v>9.1365986326712552</v>
      </c>
      <c r="M420" s="99">
        <v>8.5011835867682386</v>
      </c>
      <c r="N420" s="99">
        <v>8.5004916040577037</v>
      </c>
      <c r="O420" s="99">
        <v>9.2093182593180209</v>
      </c>
      <c r="P420" s="99">
        <v>8.5659636750217825</v>
      </c>
      <c r="Q420" s="99">
        <v>8.9897032206790062</v>
      </c>
      <c r="R420" s="99">
        <v>8.5014854568038345</v>
      </c>
      <c r="S420" s="99">
        <v>7.8537206979188365</v>
      </c>
      <c r="T420" s="99">
        <v>7.4857413697537174</v>
      </c>
      <c r="U420" s="99">
        <v>6.7760300422755337</v>
      </c>
      <c r="V420" s="99">
        <v>6.4570414306722297</v>
      </c>
      <c r="W420" s="99">
        <v>6.0666728023819365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5.8362274291620961</v>
      </c>
      <c r="D421" s="110">
        <v>7.7522057347031561</v>
      </c>
      <c r="E421" s="110">
        <v>8.0082645295591899</v>
      </c>
      <c r="F421" s="110">
        <v>7.8643514029487287</v>
      </c>
      <c r="G421" s="110">
        <v>7.6776542864217401</v>
      </c>
      <c r="H421" s="110">
        <v>7.2966477291557563</v>
      </c>
      <c r="I421" s="110">
        <v>6.5379066990586177</v>
      </c>
      <c r="J421" s="110">
        <v>6.1808390220454177</v>
      </c>
      <c r="K421" s="110">
        <v>5.6920666477316049</v>
      </c>
      <c r="L421" s="110">
        <v>8.1777622620727008</v>
      </c>
      <c r="M421" s="110">
        <v>7.9550943062918131</v>
      </c>
      <c r="N421" s="110">
        <v>4.7960210891380051</v>
      </c>
      <c r="O421" s="110">
        <v>6.9687058843430254</v>
      </c>
      <c r="P421" s="110">
        <v>6.4256842056225105</v>
      </c>
      <c r="Q421" s="110">
        <v>7.078204283472961</v>
      </c>
      <c r="R421" s="110">
        <v>9.0267894009292036</v>
      </c>
      <c r="S421" s="110">
        <v>3.669752974284608</v>
      </c>
      <c r="T421" s="110">
        <v>5.0638649556341804</v>
      </c>
      <c r="U421" s="110">
        <v>5.2013351347275965</v>
      </c>
      <c r="V421" s="110">
        <v>4.8677158753369802</v>
      </c>
      <c r="W421" s="110">
        <v>4.1119998729220768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42.117774277985994</v>
      </c>
      <c r="D423" s="118">
        <f t="shared" si="194"/>
        <v>27.34668927991585</v>
      </c>
      <c r="E423" s="118">
        <f t="shared" si="194"/>
        <v>22.3135517615422</v>
      </c>
      <c r="F423" s="118">
        <f t="shared" si="194"/>
        <v>29.944142378086948</v>
      </c>
      <c r="G423" s="118">
        <f t="shared" si="194"/>
        <v>21.116476133123371</v>
      </c>
      <c r="H423" s="118">
        <f t="shared" si="194"/>
        <v>23.369100294470382</v>
      </c>
      <c r="I423" s="118">
        <f t="shared" si="194"/>
        <v>32.539961124284829</v>
      </c>
      <c r="J423" s="118">
        <f t="shared" si="194"/>
        <v>32.98162486144156</v>
      </c>
      <c r="K423" s="118">
        <f t="shared" si="194"/>
        <v>36.773777351229086</v>
      </c>
      <c r="L423" s="118">
        <f t="shared" si="194"/>
        <v>44.090900889893149</v>
      </c>
      <c r="M423" s="118">
        <f t="shared" si="194"/>
        <v>35.375495721314095</v>
      </c>
      <c r="N423" s="118">
        <f t="shared" si="194"/>
        <v>50.766803513916926</v>
      </c>
      <c r="O423" s="118">
        <f t="shared" si="194"/>
        <v>36.608496859550648</v>
      </c>
      <c r="P423" s="118">
        <f t="shared" si="194"/>
        <v>24.982529954319887</v>
      </c>
      <c r="Q423" s="118">
        <f t="shared" si="194"/>
        <v>35.111469539241952</v>
      </c>
      <c r="R423" s="118">
        <f t="shared" ref="R423:V423" si="195">R424+R426+R428+R437</f>
        <v>30.675940454223721</v>
      </c>
      <c r="S423" s="118">
        <f t="shared" si="195"/>
        <v>48.938980545695131</v>
      </c>
      <c r="T423" s="118">
        <f t="shared" si="195"/>
        <v>38.515050126426253</v>
      </c>
      <c r="U423" s="118">
        <f t="shared" si="195"/>
        <v>43.714028115890621</v>
      </c>
      <c r="V423" s="118">
        <f t="shared" si="195"/>
        <v>51.102051333616728</v>
      </c>
      <c r="W423" s="118">
        <f t="shared" ref="W423" si="196">W424+W426+W428+W437</f>
        <v>72.748121947585304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1.876989420736467</v>
      </c>
      <c r="D424" s="123">
        <f t="shared" si="197"/>
        <v>2.5413592827993052</v>
      </c>
      <c r="E424" s="123">
        <f t="shared" si="197"/>
        <v>3.7814589955698459</v>
      </c>
      <c r="F424" s="123">
        <f t="shared" si="197"/>
        <v>3.4999904114582847</v>
      </c>
      <c r="G424" s="123">
        <f t="shared" si="197"/>
        <v>3.1652979450929206</v>
      </c>
      <c r="H424" s="123">
        <f t="shared" si="197"/>
        <v>3.595257884296664</v>
      </c>
      <c r="I424" s="123">
        <f t="shared" si="197"/>
        <v>3.777420034192188</v>
      </c>
      <c r="J424" s="123">
        <f t="shared" si="197"/>
        <v>3.4107943306180362</v>
      </c>
      <c r="K424" s="123">
        <f t="shared" si="197"/>
        <v>2.9025463701976357</v>
      </c>
      <c r="L424" s="123">
        <f t="shared" si="197"/>
        <v>4.2557732547081475</v>
      </c>
      <c r="M424" s="123">
        <f t="shared" si="197"/>
        <v>4.0000202146714772</v>
      </c>
      <c r="N424" s="123">
        <f t="shared" si="197"/>
        <v>4.772832175572975</v>
      </c>
      <c r="O424" s="123">
        <f t="shared" si="197"/>
        <v>4.6565535679970607</v>
      </c>
      <c r="P424" s="123">
        <f t="shared" si="197"/>
        <v>4.4181111364603227</v>
      </c>
      <c r="Q424" s="123">
        <f t="shared" si="197"/>
        <v>5.8217723351274717</v>
      </c>
      <c r="R424" s="123">
        <f t="shared" si="197"/>
        <v>4.7422630715507266</v>
      </c>
      <c r="S424" s="123">
        <f t="shared" si="197"/>
        <v>6.3433265920958108</v>
      </c>
      <c r="T424" s="123">
        <f t="shared" si="197"/>
        <v>6.0745097076163486</v>
      </c>
      <c r="U424" s="123">
        <f t="shared" si="197"/>
        <v>6.9468562641847438</v>
      </c>
      <c r="V424" s="123">
        <f t="shared" si="197"/>
        <v>7.0243964987485716</v>
      </c>
      <c r="W424" s="123">
        <f t="shared" si="197"/>
        <v>7.5326431204681459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1.876989420736467</v>
      </c>
      <c r="D425" s="99">
        <v>2.5413592827993052</v>
      </c>
      <c r="E425" s="99">
        <v>3.7814589955698459</v>
      </c>
      <c r="F425" s="99">
        <v>3.4999904114582847</v>
      </c>
      <c r="G425" s="99">
        <v>3.1652979450929206</v>
      </c>
      <c r="H425" s="99">
        <v>3.595257884296664</v>
      </c>
      <c r="I425" s="99">
        <v>3.777420034192188</v>
      </c>
      <c r="J425" s="99">
        <v>3.4107943306180362</v>
      </c>
      <c r="K425" s="99">
        <v>2.9025463701976357</v>
      </c>
      <c r="L425" s="99">
        <v>4.2557732547081475</v>
      </c>
      <c r="M425" s="99">
        <v>4.0000202146714772</v>
      </c>
      <c r="N425" s="99">
        <v>4.772832175572975</v>
      </c>
      <c r="O425" s="99">
        <v>4.6565535679970607</v>
      </c>
      <c r="P425" s="99">
        <v>4.4181111364603227</v>
      </c>
      <c r="Q425" s="99">
        <v>5.8217723351274717</v>
      </c>
      <c r="R425" s="99">
        <v>4.7422630715507266</v>
      </c>
      <c r="S425" s="99">
        <v>6.3433265920958108</v>
      </c>
      <c r="T425" s="99">
        <v>6.0745097076163486</v>
      </c>
      <c r="U425" s="99">
        <v>6.9468562641847438</v>
      </c>
      <c r="V425" s="99">
        <v>7.0243964987485716</v>
      </c>
      <c r="W425" s="99">
        <v>7.5326431204681459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28.956035641854108</v>
      </c>
      <c r="D426" s="123">
        <f t="shared" si="198"/>
        <v>12.17522064891439</v>
      </c>
      <c r="E426" s="123">
        <f t="shared" si="198"/>
        <v>6.3782956361902938</v>
      </c>
      <c r="F426" s="123">
        <f t="shared" si="198"/>
        <v>12.382606377508067</v>
      </c>
      <c r="G426" s="123">
        <f t="shared" si="198"/>
        <v>3.9307174097626922</v>
      </c>
      <c r="H426" s="123">
        <f t="shared" si="198"/>
        <v>6.2144442052828133</v>
      </c>
      <c r="I426" s="123">
        <f t="shared" si="198"/>
        <v>15.841652115512051</v>
      </c>
      <c r="J426" s="123">
        <f t="shared" si="198"/>
        <v>16.180938592577608</v>
      </c>
      <c r="K426" s="123">
        <f t="shared" si="198"/>
        <v>22.963674846137081</v>
      </c>
      <c r="L426" s="123">
        <f t="shared" si="198"/>
        <v>26.785003666264412</v>
      </c>
      <c r="M426" s="123">
        <f t="shared" si="198"/>
        <v>18.724439018230861</v>
      </c>
      <c r="N426" s="123">
        <f t="shared" si="198"/>
        <v>34.805029790461177</v>
      </c>
      <c r="O426" s="123">
        <f t="shared" si="198"/>
        <v>19.52881386791524</v>
      </c>
      <c r="P426" s="123">
        <f t="shared" si="198"/>
        <v>8.6238790429420646</v>
      </c>
      <c r="Q426" s="123">
        <f t="shared" si="198"/>
        <v>16.703371654487249</v>
      </c>
      <c r="R426" s="123">
        <f t="shared" si="198"/>
        <v>13.466923720421111</v>
      </c>
      <c r="S426" s="123">
        <f t="shared" si="198"/>
        <v>30.848258479057783</v>
      </c>
      <c r="T426" s="123">
        <f t="shared" si="198"/>
        <v>19.501330713314047</v>
      </c>
      <c r="U426" s="123">
        <f t="shared" si="198"/>
        <v>23.992857973032461</v>
      </c>
      <c r="V426" s="123">
        <f t="shared" si="198"/>
        <v>31.91629599468083</v>
      </c>
      <c r="W426" s="123">
        <f t="shared" si="198"/>
        <v>54.963084174559455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28.956035641854108</v>
      </c>
      <c r="D427" s="99">
        <f>RES_hhdet_in_tess!D147</f>
        <v>12.17522064891439</v>
      </c>
      <c r="E427" s="99">
        <f>RES_hhdet_in_tess!E147</f>
        <v>6.3782956361902938</v>
      </c>
      <c r="F427" s="99">
        <f>RES_hhdet_in_tess!F147</f>
        <v>12.382606377508067</v>
      </c>
      <c r="G427" s="99">
        <f>RES_hhdet_in_tess!G147</f>
        <v>3.9307174097626922</v>
      </c>
      <c r="H427" s="99">
        <f>RES_hhdet_in_tess!H147</f>
        <v>6.2144442052828133</v>
      </c>
      <c r="I427" s="99">
        <f>RES_hhdet_in_tess!I147</f>
        <v>15.841652115512051</v>
      </c>
      <c r="J427" s="99">
        <f>RES_hhdet_in_tess!J147</f>
        <v>16.180938592577608</v>
      </c>
      <c r="K427" s="99">
        <f>RES_hhdet_in_tess!K147</f>
        <v>22.963674846137081</v>
      </c>
      <c r="L427" s="99">
        <f>RES_hhdet_in_tess!L147</f>
        <v>26.785003666264412</v>
      </c>
      <c r="M427" s="99">
        <f>RES_hhdet_in_tess!M147</f>
        <v>18.724439018230861</v>
      </c>
      <c r="N427" s="99">
        <f>RES_hhdet_in_tess!N147</f>
        <v>34.805029790461177</v>
      </c>
      <c r="O427" s="99">
        <f>RES_hhdet_in_tess!O147</f>
        <v>19.52881386791524</v>
      </c>
      <c r="P427" s="99">
        <f>RES_hhdet_in_tess!P147</f>
        <v>8.6238790429420646</v>
      </c>
      <c r="Q427" s="99">
        <f>RES_hhdet_in_tess!Q147</f>
        <v>16.703371654487249</v>
      </c>
      <c r="R427" s="99">
        <f>RES_hhdet_in_tess!R147</f>
        <v>13.466923720421111</v>
      </c>
      <c r="S427" s="99">
        <f>RES_hhdet_in_tess!S147</f>
        <v>30.848258479057783</v>
      </c>
      <c r="T427" s="99">
        <f>RES_hhdet_in_tess!T147</f>
        <v>19.501330713314047</v>
      </c>
      <c r="U427" s="99">
        <f>RES_hhdet_in_tess!U147</f>
        <v>23.992857973032461</v>
      </c>
      <c r="V427" s="99">
        <f>RES_hhdet_in_tess!V147</f>
        <v>31.91629599468083</v>
      </c>
      <c r="W427" s="99">
        <f>RES_hhdet_in_tess!W147</f>
        <v>54.963084174559455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5.6629217080977643</v>
      </c>
      <c r="D428" s="123">
        <v>6.8951408424807266</v>
      </c>
      <c r="E428" s="123">
        <v>6.689776024454078</v>
      </c>
      <c r="F428" s="123">
        <v>8.0383319476873751</v>
      </c>
      <c r="G428" s="123">
        <v>8.2070635938466872</v>
      </c>
      <c r="H428" s="123">
        <v>8.4288630157734712</v>
      </c>
      <c r="I428" s="123">
        <v>8.2138120326723456</v>
      </c>
      <c r="J428" s="123">
        <v>8.0811511282908288</v>
      </c>
      <c r="K428" s="123">
        <v>5.4824089529522411</v>
      </c>
      <c r="L428" s="123">
        <v>7.3144439409999968</v>
      </c>
      <c r="M428" s="123">
        <v>7.2826577708672469</v>
      </c>
      <c r="N428" s="123">
        <v>6.3563616221185857</v>
      </c>
      <c r="O428" s="123">
        <v>6.9770098791006445</v>
      </c>
      <c r="P428" s="123">
        <v>6.8792508604924372</v>
      </c>
      <c r="Q428" s="123">
        <v>7.1808985840616293</v>
      </c>
      <c r="R428" s="123">
        <v>6.9392847791355994</v>
      </c>
      <c r="S428" s="123">
        <v>7.2311356188421883</v>
      </c>
      <c r="T428" s="123">
        <v>8.50550537550534</v>
      </c>
      <c r="U428" s="123">
        <v>8.5957998693346518</v>
      </c>
      <c r="V428" s="123">
        <v>8.1635374228187185</v>
      </c>
      <c r="W428" s="123">
        <v>6.5726026620839546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5.6629217080977643</v>
      </c>
      <c r="D433" s="102">
        <v>6.8936494569265783</v>
      </c>
      <c r="E433" s="102">
        <v>6.6893158939187067</v>
      </c>
      <c r="F433" s="102">
        <v>8.0381938642608706</v>
      </c>
      <c r="G433" s="102">
        <v>8.2067486505416021</v>
      </c>
      <c r="H433" s="102">
        <v>8.4287889509882348</v>
      </c>
      <c r="I433" s="102">
        <v>8.2134422241179017</v>
      </c>
      <c r="J433" s="102">
        <v>8.0803544117722002</v>
      </c>
      <c r="K433" s="102">
        <v>5.4763483306996337</v>
      </c>
      <c r="L433" s="102">
        <v>7.272169396606551</v>
      </c>
      <c r="M433" s="102">
        <v>7.272302466374958</v>
      </c>
      <c r="N433" s="102">
        <v>6.3412423407803766</v>
      </c>
      <c r="O433" s="102">
        <v>6.9773796775015295</v>
      </c>
      <c r="P433" s="102">
        <v>6.8951974509063865</v>
      </c>
      <c r="Q433" s="102">
        <v>7.2042914286433204</v>
      </c>
      <c r="R433" s="102">
        <v>6.9653960505236867</v>
      </c>
      <c r="S433" s="102">
        <v>7.2350420202924166</v>
      </c>
      <c r="T433" s="102">
        <v>8.4986150262381503</v>
      </c>
      <c r="U433" s="102">
        <v>8.5964047500714962</v>
      </c>
      <c r="V433" s="102">
        <v>8.1663577943598789</v>
      </c>
      <c r="W433" s="102">
        <v>6.5729820048956258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6.9012909621173852</v>
      </c>
      <c r="E434" s="105">
        <v>6.6964221155047117</v>
      </c>
      <c r="F434" s="105">
        <v>8.0440982416625264</v>
      </c>
      <c r="G434" s="105">
        <v>8.2111500159006567</v>
      </c>
      <c r="H434" s="105">
        <v>8.4299046252928349</v>
      </c>
      <c r="I434" s="105">
        <v>8.2159115486144216</v>
      </c>
      <c r="J434" s="105">
        <v>8.0855682728964364</v>
      </c>
      <c r="K434" s="105">
        <v>5.4845432925209039</v>
      </c>
      <c r="L434" s="105">
        <v>7.3156923168075885</v>
      </c>
      <c r="M434" s="105">
        <v>7.3002713546052869</v>
      </c>
      <c r="N434" s="105">
        <v>6.3647424803589088</v>
      </c>
      <c r="O434" s="105">
        <v>6.9479138261969497</v>
      </c>
      <c r="P434" s="105">
        <v>6.8381055320545894</v>
      </c>
      <c r="Q434" s="105">
        <v>7.1305354642192702</v>
      </c>
      <c r="R434" s="105">
        <v>6.9121906826800021</v>
      </c>
      <c r="S434" s="105">
        <v>7.2270785572809322</v>
      </c>
      <c r="T434" s="105">
        <v>8.5164124902721028</v>
      </c>
      <c r="U434" s="105">
        <v>8.5930225605289383</v>
      </c>
      <c r="V434" s="105">
        <v>8.1528178170691525</v>
      </c>
      <c r="W434" s="105">
        <v>6.5311375747467064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1.2034992066968699</v>
      </c>
      <c r="E435" s="99">
        <v>1.1666581891346814</v>
      </c>
      <c r="F435" s="99">
        <v>1.3993704812095058</v>
      </c>
      <c r="G435" s="99">
        <v>1.4320941111834653</v>
      </c>
      <c r="H435" s="99">
        <v>1.4680386021825571</v>
      </c>
      <c r="I435" s="99">
        <v>1.42618357042868</v>
      </c>
      <c r="J435" s="99">
        <v>1.4069586015914759</v>
      </c>
      <c r="K435" s="99">
        <v>2.4640557827938574</v>
      </c>
      <c r="L435" s="99">
        <v>0.7625026164736145</v>
      </c>
      <c r="M435" s="99">
        <v>1.2765694914604524</v>
      </c>
      <c r="N435" s="99">
        <v>1.1154002028712293</v>
      </c>
      <c r="O435" s="99">
        <v>0.8961731029695621</v>
      </c>
      <c r="P435" s="99">
        <v>0.67847630439024775</v>
      </c>
      <c r="Q435" s="99">
        <v>0.83975691056517465</v>
      </c>
      <c r="R435" s="99">
        <v>0.68465975686938396</v>
      </c>
      <c r="S435" s="99">
        <v>0.93866906706108344</v>
      </c>
      <c r="T435" s="99">
        <v>2.1274917126483315</v>
      </c>
      <c r="U435" s="99">
        <v>1.8989603628148066</v>
      </c>
      <c r="V435" s="99">
        <v>1.2094169597253821</v>
      </c>
      <c r="W435" s="99">
        <v>1.1246097997783917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5.6977917554205142</v>
      </c>
      <c r="E436" s="99">
        <v>5.5297639263700304</v>
      </c>
      <c r="F436" s="99">
        <v>6.644727760453021</v>
      </c>
      <c r="G436" s="99">
        <v>6.7790559047171914</v>
      </c>
      <c r="H436" s="99">
        <v>6.9618660231102778</v>
      </c>
      <c r="I436" s="99">
        <v>6.7897279781857423</v>
      </c>
      <c r="J436" s="99">
        <v>6.6786096713049599</v>
      </c>
      <c r="K436" s="99">
        <v>3.0204875097270456</v>
      </c>
      <c r="L436" s="99">
        <v>6.5531897003339754</v>
      </c>
      <c r="M436" s="99">
        <v>6.0237018631448338</v>
      </c>
      <c r="N436" s="99">
        <v>5.2493422774876812</v>
      </c>
      <c r="O436" s="99">
        <v>6.051740723227387</v>
      </c>
      <c r="P436" s="99">
        <v>6.1596292276643414</v>
      </c>
      <c r="Q436" s="99">
        <v>6.2907785536540963</v>
      </c>
      <c r="R436" s="99">
        <v>6.2275309258106182</v>
      </c>
      <c r="S436" s="99">
        <v>6.2884094902198484</v>
      </c>
      <c r="T436" s="99">
        <v>6.3889207776237704</v>
      </c>
      <c r="U436" s="99">
        <v>6.6940621977141328</v>
      </c>
      <c r="V436" s="99">
        <v>6.943400857343768</v>
      </c>
      <c r="W436" s="99">
        <v>5.4065277749683149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5.6218275072976551</v>
      </c>
      <c r="D437" s="123">
        <v>5.7349685057214241</v>
      </c>
      <c r="E437" s="123">
        <v>5.4640211053279808</v>
      </c>
      <c r="F437" s="123">
        <v>6.0232136414332187</v>
      </c>
      <c r="G437" s="123">
        <v>5.8133971844210697</v>
      </c>
      <c r="H437" s="123">
        <v>5.1305351891174347</v>
      </c>
      <c r="I437" s="123">
        <v>4.707076941908249</v>
      </c>
      <c r="J437" s="123">
        <v>5.3087408099550935</v>
      </c>
      <c r="K437" s="123">
        <v>5.4251471819421244</v>
      </c>
      <c r="L437" s="123">
        <v>5.7356800279205924</v>
      </c>
      <c r="M437" s="123">
        <v>5.3683787175445099</v>
      </c>
      <c r="N437" s="123">
        <v>4.8325799257641942</v>
      </c>
      <c r="O437" s="123">
        <v>5.4461195445377033</v>
      </c>
      <c r="P437" s="123">
        <v>5.0612889144250648</v>
      </c>
      <c r="Q437" s="123">
        <v>5.4054269655656055</v>
      </c>
      <c r="R437" s="123">
        <v>5.5274688831162848</v>
      </c>
      <c r="S437" s="123">
        <v>4.5162598556993476</v>
      </c>
      <c r="T437" s="123">
        <v>4.4337043299905146</v>
      </c>
      <c r="U437" s="123">
        <v>4.1785140093387634</v>
      </c>
      <c r="V437" s="123">
        <v>3.997821417368606</v>
      </c>
      <c r="W437" s="123">
        <v>3.6797919904737504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5.9213917115567369</v>
      </c>
      <c r="D438" s="99">
        <v>5.6817750667607916</v>
      </c>
      <c r="E438" s="99">
        <v>5.1690016352715693</v>
      </c>
      <c r="F438" s="99">
        <v>6.0539084705901383</v>
      </c>
      <c r="G438" s="99">
        <v>5.8161197536125808</v>
      </c>
      <c r="H438" s="99">
        <v>5.0597312789169298</v>
      </c>
      <c r="I438" s="99">
        <v>4.6903727893063083</v>
      </c>
      <c r="J438" s="99">
        <v>5.3755318440775826</v>
      </c>
      <c r="K438" s="99">
        <v>5.7624762194646229</v>
      </c>
      <c r="L438" s="99">
        <v>5.4140368605877223</v>
      </c>
      <c r="M438" s="99">
        <v>5.0400763598563891</v>
      </c>
      <c r="N438" s="99">
        <v>5.039666105723513</v>
      </c>
      <c r="O438" s="99">
        <v>5.4599064677801703</v>
      </c>
      <c r="P438" s="99">
        <v>5.0784823756850859</v>
      </c>
      <c r="Q438" s="99">
        <v>5.3297038256167593</v>
      </c>
      <c r="R438" s="99">
        <v>5.0564594905539781</v>
      </c>
      <c r="S438" s="99">
        <v>4.6956646031729079</v>
      </c>
      <c r="T438" s="99">
        <v>4.5028734761023479</v>
      </c>
      <c r="U438" s="99">
        <v>4.1014826238580353</v>
      </c>
      <c r="V438" s="99">
        <v>3.9310421032694638</v>
      </c>
      <c r="W438" s="99">
        <v>3.7130824662668229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4.3750617140034693</v>
      </c>
      <c r="D439" s="110">
        <v>5.8227615182953736</v>
      </c>
      <c r="E439" s="110">
        <v>6.0273109209550562</v>
      </c>
      <c r="F439" s="110">
        <v>5.9310564174004758</v>
      </c>
      <c r="G439" s="110">
        <v>5.802413306621534</v>
      </c>
      <c r="H439" s="110">
        <v>5.5263487148910819</v>
      </c>
      <c r="I439" s="110">
        <v>4.9627010953621911</v>
      </c>
      <c r="J439" s="110">
        <v>4.7026799227624787</v>
      </c>
      <c r="K439" s="110">
        <v>4.3417131394041135</v>
      </c>
      <c r="L439" s="110">
        <v>6.2545830593758351</v>
      </c>
      <c r="M439" s="110">
        <v>6.1066030468459935</v>
      </c>
      <c r="N439" s="110">
        <v>3.6994286525393667</v>
      </c>
      <c r="O439" s="110">
        <v>5.4104978289830026</v>
      </c>
      <c r="P439" s="110">
        <v>5.0312309869016074</v>
      </c>
      <c r="Q439" s="110">
        <v>5.6022508761713947</v>
      </c>
      <c r="R439" s="110">
        <v>7.2487874842851205</v>
      </c>
      <c r="S439" s="110">
        <v>2.9998314062512983</v>
      </c>
      <c r="T439" s="110">
        <v>4.2179394897160813</v>
      </c>
      <c r="U439" s="110">
        <v>4.4094368580296921</v>
      </c>
      <c r="V439" s="110">
        <v>4.1865885725520586</v>
      </c>
      <c r="W439" s="110">
        <v>3.5745090488872395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1.847751499544509</v>
      </c>
      <c r="D441" s="118">
        <f t="shared" si="199"/>
        <v>1.3677732827926703</v>
      </c>
      <c r="E441" s="118">
        <f t="shared" si="199"/>
        <v>1.3099663586699968</v>
      </c>
      <c r="F441" s="118">
        <f t="shared" si="199"/>
        <v>1.7517315477800819</v>
      </c>
      <c r="G441" s="118">
        <f t="shared" si="199"/>
        <v>1.7958708176637233</v>
      </c>
      <c r="H441" s="118">
        <f t="shared" si="199"/>
        <v>1.6519635913249928</v>
      </c>
      <c r="I441" s="118">
        <f t="shared" si="199"/>
        <v>1.6927768307825053</v>
      </c>
      <c r="J441" s="118">
        <f t="shared" si="199"/>
        <v>1.8597485532967641</v>
      </c>
      <c r="K441" s="118">
        <f t="shared" si="199"/>
        <v>1.6861501644842867</v>
      </c>
      <c r="L441" s="118">
        <f t="shared" si="199"/>
        <v>1.2812710879345042</v>
      </c>
      <c r="M441" s="118">
        <f t="shared" si="199"/>
        <v>1.3366813296794668</v>
      </c>
      <c r="N441" s="118">
        <f t="shared" si="199"/>
        <v>1.6326084637992446</v>
      </c>
      <c r="O441" s="118">
        <f t="shared" si="199"/>
        <v>1.5082428802734418</v>
      </c>
      <c r="P441" s="118">
        <f t="shared" si="199"/>
        <v>1.2378058867723505</v>
      </c>
      <c r="Q441" s="118">
        <f t="shared" si="199"/>
        <v>1.4747336308648404</v>
      </c>
      <c r="R441" s="118">
        <f t="shared" ref="R441:V441" si="200">R442+R444+R446+R455</f>
        <v>1.5162904817410796</v>
      </c>
      <c r="S441" s="118">
        <f t="shared" si="200"/>
        <v>1.595313731544435</v>
      </c>
      <c r="T441" s="118">
        <f t="shared" si="200"/>
        <v>1.2876656195789042</v>
      </c>
      <c r="U441" s="118">
        <f t="shared" si="200"/>
        <v>1.1542181770678634</v>
      </c>
      <c r="V441" s="118">
        <f t="shared" si="200"/>
        <v>1.0834826939057236</v>
      </c>
      <c r="W441" s="118">
        <f t="shared" ref="W441" si="201">W442+W444+W446+W455</f>
        <v>1.0470333518362649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1.847751499544509</v>
      </c>
      <c r="D455" s="123">
        <v>1.3677732827926703</v>
      </c>
      <c r="E455" s="123">
        <v>1.3099663586699968</v>
      </c>
      <c r="F455" s="123">
        <v>1.7517315477800819</v>
      </c>
      <c r="G455" s="123">
        <v>1.7958708176637233</v>
      </c>
      <c r="H455" s="123">
        <v>1.6519635913249928</v>
      </c>
      <c r="I455" s="123">
        <v>1.6927768307825053</v>
      </c>
      <c r="J455" s="123">
        <v>1.8597485532967641</v>
      </c>
      <c r="K455" s="123">
        <v>1.6861501644842867</v>
      </c>
      <c r="L455" s="123">
        <v>1.2812710879345042</v>
      </c>
      <c r="M455" s="123">
        <v>1.3366813296794668</v>
      </c>
      <c r="N455" s="123">
        <v>1.6326084637992446</v>
      </c>
      <c r="O455" s="123">
        <v>1.5082428802734418</v>
      </c>
      <c r="P455" s="123">
        <v>1.2378058867723505</v>
      </c>
      <c r="Q455" s="123">
        <v>1.4747336308648404</v>
      </c>
      <c r="R455" s="123">
        <v>1.5162904817410796</v>
      </c>
      <c r="S455" s="123">
        <v>1.595313731544435</v>
      </c>
      <c r="T455" s="123">
        <v>1.2876656195789042</v>
      </c>
      <c r="U455" s="123">
        <v>1.1542181770678634</v>
      </c>
      <c r="V455" s="123">
        <v>1.0834826939057236</v>
      </c>
      <c r="W455" s="123">
        <v>1.0470333518362649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2.2917163649640768</v>
      </c>
      <c r="D456" s="99">
        <v>2.1965017031658869</v>
      </c>
      <c r="E456" s="99">
        <v>1.9960529347184599</v>
      </c>
      <c r="F456" s="99">
        <v>2.3351812029996513</v>
      </c>
      <c r="G456" s="99">
        <v>2.2410125653543611</v>
      </c>
      <c r="H456" s="99">
        <v>1.9474701219471033</v>
      </c>
      <c r="I456" s="99">
        <v>1.8033939306158173</v>
      </c>
      <c r="J456" s="99">
        <v>2.0647024312113738</v>
      </c>
      <c r="K456" s="99">
        <v>2.2111358948306079</v>
      </c>
      <c r="L456" s="99">
        <v>2.0754697453976023</v>
      </c>
      <c r="M456" s="99">
        <v>1.9311288635702735</v>
      </c>
      <c r="N456" s="99">
        <v>1.9309716727777482</v>
      </c>
      <c r="O456" s="99">
        <v>2.0919887357866815</v>
      </c>
      <c r="P456" s="99">
        <v>1.945844308417948</v>
      </c>
      <c r="Q456" s="99">
        <v>2.0421009836094433</v>
      </c>
      <c r="R456" s="99">
        <v>1.9311974363675595</v>
      </c>
      <c r="S456" s="99">
        <v>1.7840511937392431</v>
      </c>
      <c r="T456" s="99">
        <v>1.7004610095532549</v>
      </c>
      <c r="U456" s="99">
        <v>1.5392429844033104</v>
      </c>
      <c r="V456" s="99">
        <v>1.4667815313915042</v>
      </c>
      <c r="W456" s="99">
        <v>1.3781053937890813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9824</v>
      </c>
      <c r="C5" s="120">
        <v>10048</v>
      </c>
      <c r="D5" s="120">
        <v>10596</v>
      </c>
      <c r="E5" s="120">
        <v>11152</v>
      </c>
      <c r="F5" s="120">
        <v>12425</v>
      </c>
      <c r="G5" s="120">
        <v>13635</v>
      </c>
      <c r="H5" s="120">
        <v>15199</v>
      </c>
      <c r="I5" s="120">
        <v>15932</v>
      </c>
      <c r="J5" s="120">
        <v>16623</v>
      </c>
      <c r="K5" s="120">
        <v>15673</v>
      </c>
      <c r="L5" s="120">
        <v>13952</v>
      </c>
      <c r="M5" s="120">
        <v>12263</v>
      </c>
      <c r="N5" s="120">
        <v>10119</v>
      </c>
      <c r="O5" s="120">
        <v>9533</v>
      </c>
      <c r="P5" s="120">
        <v>8970</v>
      </c>
      <c r="Q5" s="120">
        <v>11134</v>
      </c>
      <c r="R5" s="120">
        <v>16868</v>
      </c>
      <c r="S5" s="120">
        <v>25232</v>
      </c>
      <c r="T5" s="120">
        <v>31910</v>
      </c>
      <c r="U5" s="120">
        <v>35079</v>
      </c>
      <c r="V5" s="120">
        <v>39167</v>
      </c>
      <c r="W5" s="120">
        <v>45198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9824</v>
      </c>
      <c r="C7" s="52">
        <v>10048</v>
      </c>
      <c r="D7" s="52">
        <v>10596</v>
      </c>
      <c r="E7" s="52">
        <v>11152</v>
      </c>
      <c r="F7" s="52">
        <v>12425</v>
      </c>
      <c r="G7" s="52">
        <v>13635</v>
      </c>
      <c r="H7" s="52">
        <v>15199</v>
      </c>
      <c r="I7" s="52">
        <v>15932</v>
      </c>
      <c r="J7" s="52">
        <v>16623</v>
      </c>
      <c r="K7" s="52">
        <v>15673</v>
      </c>
      <c r="L7" s="52">
        <v>13952</v>
      </c>
      <c r="M7" s="52">
        <v>12263</v>
      </c>
      <c r="N7" s="52">
        <v>10119</v>
      </c>
      <c r="O7" s="52">
        <v>9533</v>
      </c>
      <c r="P7" s="52">
        <v>8970</v>
      </c>
      <c r="Q7" s="52">
        <v>11134</v>
      </c>
      <c r="R7" s="52">
        <v>16868</v>
      </c>
      <c r="S7" s="52">
        <v>25232</v>
      </c>
      <c r="T7" s="52">
        <v>31910</v>
      </c>
      <c r="U7" s="52">
        <v>35079</v>
      </c>
      <c r="V7" s="52">
        <v>39167</v>
      </c>
      <c r="W7" s="52">
        <v>45198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5392</v>
      </c>
      <c r="C9" s="52">
        <v>6255</v>
      </c>
      <c r="D9" s="52">
        <v>6393</v>
      </c>
      <c r="E9" s="52">
        <v>6448</v>
      </c>
      <c r="F9" s="52">
        <v>6454</v>
      </c>
      <c r="G9" s="52">
        <v>6568</v>
      </c>
      <c r="H9" s="52">
        <v>6666</v>
      </c>
      <c r="I9" s="52">
        <v>7025</v>
      </c>
      <c r="J9" s="52">
        <v>7190</v>
      </c>
      <c r="K9" s="52">
        <v>7012</v>
      </c>
      <c r="L9" s="52">
        <v>6276</v>
      </c>
      <c r="M9" s="52">
        <v>5482</v>
      </c>
      <c r="N9" s="52">
        <v>4680</v>
      </c>
      <c r="O9" s="52">
        <v>3698</v>
      </c>
      <c r="P9" s="52">
        <v>3043</v>
      </c>
      <c r="Q9" s="52">
        <v>2842</v>
      </c>
      <c r="R9" s="52">
        <v>4224</v>
      </c>
      <c r="S9" s="52">
        <v>8584</v>
      </c>
      <c r="T9" s="52">
        <v>13099</v>
      </c>
      <c r="U9" s="52">
        <v>16259</v>
      </c>
      <c r="V9" s="52">
        <v>19592</v>
      </c>
      <c r="W9" s="52">
        <v>26899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9824</v>
      </c>
      <c r="C13" s="52">
        <v>10048</v>
      </c>
      <c r="D13" s="52">
        <v>10190</v>
      </c>
      <c r="E13" s="52">
        <v>10610</v>
      </c>
      <c r="F13" s="52">
        <v>11822</v>
      </c>
      <c r="G13" s="52">
        <v>12837</v>
      </c>
      <c r="H13" s="52">
        <v>14199</v>
      </c>
      <c r="I13" s="52">
        <v>14666</v>
      </c>
      <c r="J13" s="52">
        <v>15116</v>
      </c>
      <c r="K13" s="52">
        <v>13406</v>
      </c>
      <c r="L13" s="52">
        <v>11012</v>
      </c>
      <c r="M13" s="52">
        <v>9150</v>
      </c>
      <c r="N13" s="52">
        <v>6731</v>
      </c>
      <c r="O13" s="52">
        <v>6502</v>
      </c>
      <c r="P13" s="52">
        <v>5810</v>
      </c>
      <c r="Q13" s="52">
        <v>7210</v>
      </c>
      <c r="R13" s="52">
        <v>9986</v>
      </c>
      <c r="S13" s="52">
        <v>14354</v>
      </c>
      <c r="T13" s="52">
        <v>18547</v>
      </c>
      <c r="U13" s="52">
        <v>21490</v>
      </c>
      <c r="V13" s="52">
        <v>25137</v>
      </c>
      <c r="W13" s="52">
        <v>32547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406</v>
      </c>
      <c r="E14" s="52">
        <v>542</v>
      </c>
      <c r="F14" s="52">
        <v>603</v>
      </c>
      <c r="G14" s="52">
        <v>798</v>
      </c>
      <c r="H14" s="52">
        <v>1000</v>
      </c>
      <c r="I14" s="52">
        <v>1266</v>
      </c>
      <c r="J14" s="52">
        <v>1507</v>
      </c>
      <c r="K14" s="52">
        <v>2267</v>
      </c>
      <c r="L14" s="52">
        <v>2940</v>
      </c>
      <c r="M14" s="52">
        <v>3113</v>
      </c>
      <c r="N14" s="52">
        <v>3388</v>
      </c>
      <c r="O14" s="52">
        <v>3031</v>
      </c>
      <c r="P14" s="52">
        <v>3160</v>
      </c>
      <c r="Q14" s="52">
        <v>3924</v>
      </c>
      <c r="R14" s="52">
        <v>6882</v>
      </c>
      <c r="S14" s="52">
        <v>10878</v>
      </c>
      <c r="T14" s="52">
        <v>13363</v>
      </c>
      <c r="U14" s="52">
        <v>13589</v>
      </c>
      <c r="V14" s="52">
        <v>14030</v>
      </c>
      <c r="W14" s="52">
        <v>12651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7975</v>
      </c>
      <c r="C16" s="52">
        <v>8147</v>
      </c>
      <c r="D16" s="52">
        <v>8197</v>
      </c>
      <c r="E16" s="52">
        <v>8321</v>
      </c>
      <c r="F16" s="52">
        <v>9185</v>
      </c>
      <c r="G16" s="52">
        <v>10155</v>
      </c>
      <c r="H16" s="52">
        <v>11601</v>
      </c>
      <c r="I16" s="52">
        <v>12558</v>
      </c>
      <c r="J16" s="52">
        <v>13460</v>
      </c>
      <c r="K16" s="52">
        <v>12796</v>
      </c>
      <c r="L16" s="52">
        <v>11419</v>
      </c>
      <c r="M16" s="52">
        <v>10017</v>
      </c>
      <c r="N16" s="52">
        <v>8311</v>
      </c>
      <c r="O16" s="52">
        <v>7601</v>
      </c>
      <c r="P16" s="52">
        <v>6774</v>
      </c>
      <c r="Q16" s="52">
        <v>8094</v>
      </c>
      <c r="R16" s="52">
        <v>12547</v>
      </c>
      <c r="S16" s="52">
        <v>20255</v>
      </c>
      <c r="T16" s="52">
        <v>25382</v>
      </c>
      <c r="U16" s="52">
        <v>27753</v>
      </c>
      <c r="V16" s="52">
        <v>30696</v>
      </c>
      <c r="W16" s="52">
        <v>35262</v>
      </c>
      <c r="DA16" s="63" t="s">
        <v>1133</v>
      </c>
    </row>
    <row r="17" spans="1:105" ht="12" customHeight="1" x14ac:dyDescent="0.25">
      <c r="A17" s="109" t="s">
        <v>120</v>
      </c>
      <c r="B17" s="36">
        <v>1849</v>
      </c>
      <c r="C17" s="36">
        <v>1901</v>
      </c>
      <c r="D17" s="36">
        <v>2399</v>
      </c>
      <c r="E17" s="36">
        <v>2831</v>
      </c>
      <c r="F17" s="36">
        <v>3240</v>
      </c>
      <c r="G17" s="36">
        <v>3480</v>
      </c>
      <c r="H17" s="36">
        <v>3598</v>
      </c>
      <c r="I17" s="36">
        <v>3374</v>
      </c>
      <c r="J17" s="36">
        <v>3163</v>
      </c>
      <c r="K17" s="36">
        <v>2877</v>
      </c>
      <c r="L17" s="36">
        <v>2533</v>
      </c>
      <c r="M17" s="36">
        <v>2246</v>
      </c>
      <c r="N17" s="36">
        <v>1808</v>
      </c>
      <c r="O17" s="36">
        <v>1932</v>
      </c>
      <c r="P17" s="36">
        <v>2196</v>
      </c>
      <c r="Q17" s="36">
        <v>3040</v>
      </c>
      <c r="R17" s="36">
        <v>4321</v>
      </c>
      <c r="S17" s="36">
        <v>4977</v>
      </c>
      <c r="T17" s="36">
        <v>6528</v>
      </c>
      <c r="U17" s="36">
        <v>7326</v>
      </c>
      <c r="V17" s="36">
        <v>8471</v>
      </c>
      <c r="W17" s="36">
        <v>9936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767</v>
      </c>
      <c r="D21" s="52">
        <v>768</v>
      </c>
      <c r="E21" s="52">
        <v>769</v>
      </c>
      <c r="F21" s="52">
        <v>775</v>
      </c>
      <c r="G21" s="52">
        <v>785</v>
      </c>
      <c r="H21" s="52">
        <v>804</v>
      </c>
      <c r="I21" s="52">
        <v>834</v>
      </c>
      <c r="J21" s="52">
        <v>881</v>
      </c>
      <c r="K21" s="52">
        <v>950</v>
      </c>
      <c r="L21" s="52">
        <v>1721</v>
      </c>
      <c r="M21" s="52">
        <v>1689</v>
      </c>
      <c r="N21" s="52">
        <v>2146</v>
      </c>
      <c r="O21" s="52">
        <v>586</v>
      </c>
      <c r="P21" s="52">
        <v>563</v>
      </c>
      <c r="Q21" s="52">
        <v>399</v>
      </c>
      <c r="R21" s="52">
        <v>769</v>
      </c>
      <c r="S21" s="52">
        <v>1112</v>
      </c>
      <c r="T21" s="52">
        <v>1290</v>
      </c>
      <c r="U21" s="52">
        <v>1415</v>
      </c>
      <c r="V21" s="52">
        <v>1470</v>
      </c>
      <c r="W21" s="52">
        <v>1390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842</v>
      </c>
      <c r="D23" s="52">
        <v>846</v>
      </c>
      <c r="E23" s="52">
        <v>867</v>
      </c>
      <c r="F23" s="52">
        <v>1043</v>
      </c>
      <c r="G23" s="52">
        <v>997</v>
      </c>
      <c r="H23" s="52">
        <v>1215</v>
      </c>
      <c r="I23" s="52">
        <v>832</v>
      </c>
      <c r="J23" s="52">
        <v>784</v>
      </c>
      <c r="K23" s="52">
        <v>1234</v>
      </c>
      <c r="L23" s="52">
        <v>1176</v>
      </c>
      <c r="M23" s="52">
        <v>1094</v>
      </c>
      <c r="N23" s="52">
        <v>1152</v>
      </c>
      <c r="O23" s="52">
        <v>1328</v>
      </c>
      <c r="P23" s="52">
        <v>868</v>
      </c>
      <c r="Q23" s="52">
        <v>796</v>
      </c>
      <c r="R23" s="52">
        <v>671</v>
      </c>
      <c r="S23" s="52">
        <v>627</v>
      </c>
      <c r="T23" s="52">
        <v>715</v>
      </c>
      <c r="U23" s="52">
        <v>1260</v>
      </c>
      <c r="V23" s="52">
        <v>1010</v>
      </c>
      <c r="W23" s="52">
        <v>1287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1535</v>
      </c>
      <c r="D27" s="52">
        <v>1538</v>
      </c>
      <c r="E27" s="52">
        <v>1562</v>
      </c>
      <c r="F27" s="52">
        <v>1628</v>
      </c>
      <c r="G27" s="52">
        <v>1758</v>
      </c>
      <c r="H27" s="52">
        <v>1980</v>
      </c>
      <c r="I27" s="52">
        <v>1422</v>
      </c>
      <c r="J27" s="52">
        <v>1552</v>
      </c>
      <c r="K27" s="52">
        <v>2033</v>
      </c>
      <c r="L27" s="52">
        <v>2421</v>
      </c>
      <c r="M27" s="52">
        <v>2562</v>
      </c>
      <c r="N27" s="52">
        <v>2761</v>
      </c>
      <c r="O27" s="52">
        <v>2084</v>
      </c>
      <c r="P27" s="52">
        <v>1671</v>
      </c>
      <c r="Q27" s="52">
        <v>1195</v>
      </c>
      <c r="R27" s="52">
        <v>943</v>
      </c>
      <c r="S27" s="52">
        <v>560</v>
      </c>
      <c r="T27" s="52">
        <v>829</v>
      </c>
      <c r="U27" s="52">
        <v>1250</v>
      </c>
      <c r="V27" s="52">
        <v>1643</v>
      </c>
      <c r="W27" s="52">
        <v>2252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18</v>
      </c>
      <c r="H28" s="52">
        <v>35</v>
      </c>
      <c r="I28" s="52">
        <v>64</v>
      </c>
      <c r="J28" s="52">
        <v>121</v>
      </c>
      <c r="K28" s="52">
        <v>162</v>
      </c>
      <c r="L28" s="52">
        <v>272</v>
      </c>
      <c r="M28" s="52">
        <v>235</v>
      </c>
      <c r="N28" s="52">
        <v>345</v>
      </c>
      <c r="O28" s="52">
        <v>378</v>
      </c>
      <c r="P28" s="52">
        <v>253</v>
      </c>
      <c r="Q28" s="52">
        <v>445</v>
      </c>
      <c r="R28" s="52">
        <v>622</v>
      </c>
      <c r="S28" s="52">
        <v>730</v>
      </c>
      <c r="T28" s="52">
        <v>693</v>
      </c>
      <c r="U28" s="52">
        <v>683</v>
      </c>
      <c r="V28" s="52">
        <v>943</v>
      </c>
      <c r="W28" s="52">
        <v>1459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1246</v>
      </c>
      <c r="D30" s="52">
        <v>1249</v>
      </c>
      <c r="E30" s="52">
        <v>1268</v>
      </c>
      <c r="F30" s="52">
        <v>1319</v>
      </c>
      <c r="G30" s="52">
        <v>1419</v>
      </c>
      <c r="H30" s="52">
        <v>1594</v>
      </c>
      <c r="I30" s="52">
        <v>1124</v>
      </c>
      <c r="J30" s="52">
        <v>1227</v>
      </c>
      <c r="K30" s="52">
        <v>1614</v>
      </c>
      <c r="L30" s="52">
        <v>1983</v>
      </c>
      <c r="M30" s="52">
        <v>2169</v>
      </c>
      <c r="N30" s="52">
        <v>2521</v>
      </c>
      <c r="O30" s="52">
        <v>1963</v>
      </c>
      <c r="P30" s="52">
        <v>1737</v>
      </c>
      <c r="Q30" s="52">
        <v>1474</v>
      </c>
      <c r="R30" s="52">
        <v>1266</v>
      </c>
      <c r="S30" s="52">
        <v>921</v>
      </c>
      <c r="T30" s="52">
        <v>1086</v>
      </c>
      <c r="U30" s="52">
        <v>1440</v>
      </c>
      <c r="V30" s="52">
        <v>1986</v>
      </c>
      <c r="W30" s="52">
        <v>2670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289</v>
      </c>
      <c r="D31" s="36">
        <v>289</v>
      </c>
      <c r="E31" s="36">
        <v>296</v>
      </c>
      <c r="F31" s="36">
        <v>315</v>
      </c>
      <c r="G31" s="36">
        <v>352</v>
      </c>
      <c r="H31" s="36">
        <v>422</v>
      </c>
      <c r="I31" s="36">
        <v>360</v>
      </c>
      <c r="J31" s="36">
        <v>447</v>
      </c>
      <c r="K31" s="36">
        <v>579</v>
      </c>
      <c r="L31" s="36">
        <v>717</v>
      </c>
      <c r="M31" s="36">
        <v>626</v>
      </c>
      <c r="N31" s="36">
        <v>587</v>
      </c>
      <c r="O31" s="36">
        <v>362</v>
      </c>
      <c r="P31" s="36">
        <v>255</v>
      </c>
      <c r="Q31" s="36">
        <v>233</v>
      </c>
      <c r="R31" s="36">
        <v>286</v>
      </c>
      <c r="S31" s="36">
        <v>365</v>
      </c>
      <c r="T31" s="36">
        <v>431</v>
      </c>
      <c r="U31" s="36">
        <v>488</v>
      </c>
      <c r="V31" s="36">
        <v>605</v>
      </c>
      <c r="W31" s="36">
        <v>807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991</v>
      </c>
      <c r="D35" s="52">
        <v>1316</v>
      </c>
      <c r="E35" s="52">
        <v>1325</v>
      </c>
      <c r="F35" s="52">
        <v>2048</v>
      </c>
      <c r="G35" s="52">
        <v>1995</v>
      </c>
      <c r="H35" s="52">
        <v>2368</v>
      </c>
      <c r="I35" s="52">
        <v>1567</v>
      </c>
      <c r="J35" s="52">
        <v>1572</v>
      </c>
      <c r="K35" s="52">
        <v>0</v>
      </c>
      <c r="L35" s="52">
        <v>0</v>
      </c>
      <c r="M35" s="52">
        <v>0</v>
      </c>
      <c r="N35" s="52">
        <v>2</v>
      </c>
      <c r="O35" s="52">
        <v>0</v>
      </c>
      <c r="P35" s="52">
        <v>0</v>
      </c>
      <c r="Q35" s="52">
        <v>2563</v>
      </c>
      <c r="R35" s="52">
        <v>6503</v>
      </c>
      <c r="S35" s="52">
        <v>9476</v>
      </c>
      <c r="T35" s="52">
        <v>7968</v>
      </c>
      <c r="U35" s="52">
        <v>4584</v>
      </c>
      <c r="V35" s="52">
        <v>5558</v>
      </c>
      <c r="W35" s="52">
        <v>7421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1705</v>
      </c>
      <c r="D37" s="52">
        <v>984</v>
      </c>
      <c r="E37" s="52">
        <v>922</v>
      </c>
      <c r="F37" s="52">
        <v>1049</v>
      </c>
      <c r="G37" s="52">
        <v>1111</v>
      </c>
      <c r="H37" s="52">
        <v>1313</v>
      </c>
      <c r="I37" s="52">
        <v>1191</v>
      </c>
      <c r="J37" s="52">
        <v>949</v>
      </c>
      <c r="K37" s="52">
        <v>1056</v>
      </c>
      <c r="L37" s="52">
        <v>440</v>
      </c>
      <c r="M37" s="52">
        <v>300</v>
      </c>
      <c r="N37" s="52">
        <v>350</v>
      </c>
      <c r="O37" s="52">
        <v>346</v>
      </c>
      <c r="P37" s="52">
        <v>213</v>
      </c>
      <c r="Q37" s="52">
        <v>595</v>
      </c>
      <c r="R37" s="52">
        <v>2053</v>
      </c>
      <c r="S37" s="52">
        <v>4987</v>
      </c>
      <c r="T37" s="52">
        <v>5230</v>
      </c>
      <c r="U37" s="52">
        <v>4420</v>
      </c>
      <c r="V37" s="52">
        <v>4343</v>
      </c>
      <c r="W37" s="52">
        <v>8594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1759</v>
      </c>
      <c r="D41" s="52">
        <v>1680</v>
      </c>
      <c r="E41" s="52">
        <v>1982</v>
      </c>
      <c r="F41" s="52">
        <v>2840</v>
      </c>
      <c r="G41" s="52">
        <v>2773</v>
      </c>
      <c r="H41" s="52">
        <v>3342</v>
      </c>
      <c r="I41" s="52">
        <v>1889</v>
      </c>
      <c r="J41" s="52">
        <v>2002</v>
      </c>
      <c r="K41" s="52">
        <v>323</v>
      </c>
      <c r="L41" s="52">
        <v>27</v>
      </c>
      <c r="M41" s="52">
        <v>700</v>
      </c>
      <c r="N41" s="52">
        <v>342</v>
      </c>
      <c r="O41" s="52">
        <v>1855</v>
      </c>
      <c r="P41" s="52">
        <v>979</v>
      </c>
      <c r="Q41" s="52">
        <v>2595</v>
      </c>
      <c r="R41" s="52">
        <v>3719</v>
      </c>
      <c r="S41" s="52">
        <v>4928</v>
      </c>
      <c r="T41" s="52">
        <v>5022</v>
      </c>
      <c r="U41" s="52">
        <v>4193</v>
      </c>
      <c r="V41" s="52">
        <v>5290</v>
      </c>
      <c r="W41" s="52">
        <v>9662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406</v>
      </c>
      <c r="E42" s="52">
        <v>136</v>
      </c>
      <c r="F42" s="52">
        <v>67</v>
      </c>
      <c r="G42" s="52">
        <v>213</v>
      </c>
      <c r="H42" s="52">
        <v>237</v>
      </c>
      <c r="I42" s="52">
        <v>330</v>
      </c>
      <c r="J42" s="52">
        <v>362</v>
      </c>
      <c r="K42" s="52">
        <v>922</v>
      </c>
      <c r="L42" s="52">
        <v>945</v>
      </c>
      <c r="M42" s="52">
        <v>408</v>
      </c>
      <c r="N42" s="52">
        <v>620</v>
      </c>
      <c r="O42" s="52">
        <v>21</v>
      </c>
      <c r="P42" s="52">
        <v>382</v>
      </c>
      <c r="Q42" s="52">
        <v>1209</v>
      </c>
      <c r="R42" s="52">
        <v>3580</v>
      </c>
      <c r="S42" s="52">
        <v>4726</v>
      </c>
      <c r="T42" s="52">
        <v>3178</v>
      </c>
      <c r="U42" s="52">
        <v>909</v>
      </c>
      <c r="V42" s="52">
        <v>1384</v>
      </c>
      <c r="W42" s="52">
        <v>80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1418</v>
      </c>
      <c r="D44" s="52">
        <v>1299</v>
      </c>
      <c r="E44" s="52">
        <v>1392</v>
      </c>
      <c r="F44" s="52">
        <v>2183</v>
      </c>
      <c r="G44" s="52">
        <v>2389</v>
      </c>
      <c r="H44" s="52">
        <v>3040</v>
      </c>
      <c r="I44" s="52">
        <v>2081</v>
      </c>
      <c r="J44" s="52">
        <v>2129</v>
      </c>
      <c r="K44" s="52">
        <v>950</v>
      </c>
      <c r="L44" s="52">
        <v>606</v>
      </c>
      <c r="M44" s="52">
        <v>767</v>
      </c>
      <c r="N44" s="52">
        <v>815</v>
      </c>
      <c r="O44" s="52">
        <v>1253</v>
      </c>
      <c r="P44" s="52">
        <v>910</v>
      </c>
      <c r="Q44" s="52">
        <v>2794</v>
      </c>
      <c r="R44" s="52">
        <v>5719</v>
      </c>
      <c r="S44" s="52">
        <v>8629</v>
      </c>
      <c r="T44" s="52">
        <v>6213</v>
      </c>
      <c r="U44" s="52">
        <v>3811</v>
      </c>
      <c r="V44" s="52">
        <v>4929</v>
      </c>
      <c r="W44" s="52">
        <v>7236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341</v>
      </c>
      <c r="D45" s="36">
        <v>787</v>
      </c>
      <c r="E45" s="36">
        <v>728</v>
      </c>
      <c r="F45" s="36">
        <v>724</v>
      </c>
      <c r="G45" s="36">
        <v>592</v>
      </c>
      <c r="H45" s="36">
        <v>540</v>
      </c>
      <c r="I45" s="36">
        <v>136</v>
      </c>
      <c r="J45" s="36">
        <v>236</v>
      </c>
      <c r="K45" s="36">
        <v>293</v>
      </c>
      <c r="L45" s="36">
        <v>373</v>
      </c>
      <c r="M45" s="36">
        <v>339</v>
      </c>
      <c r="N45" s="36">
        <v>149</v>
      </c>
      <c r="O45" s="36">
        <v>486</v>
      </c>
      <c r="P45" s="36">
        <v>519</v>
      </c>
      <c r="Q45" s="36">
        <v>1077</v>
      </c>
      <c r="R45" s="36">
        <v>1567</v>
      </c>
      <c r="S45" s="36">
        <v>1021</v>
      </c>
      <c r="T45" s="36">
        <v>1982</v>
      </c>
      <c r="U45" s="36">
        <v>1286</v>
      </c>
      <c r="V45" s="36">
        <v>1750</v>
      </c>
      <c r="W45" s="36">
        <v>2272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343</v>
      </c>
      <c r="D49" s="52">
        <v>453</v>
      </c>
      <c r="E49" s="52">
        <v>456</v>
      </c>
      <c r="F49" s="52">
        <v>712</v>
      </c>
      <c r="G49" s="52">
        <v>738</v>
      </c>
      <c r="H49" s="52">
        <v>921</v>
      </c>
      <c r="I49" s="52">
        <v>590</v>
      </c>
      <c r="J49" s="52">
        <v>642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1800</v>
      </c>
      <c r="R49" s="52">
        <v>3105</v>
      </c>
      <c r="S49" s="52">
        <v>4140</v>
      </c>
      <c r="T49" s="52">
        <v>3355</v>
      </c>
      <c r="U49" s="52">
        <v>2694</v>
      </c>
      <c r="V49" s="52">
        <v>3695</v>
      </c>
      <c r="W49" s="52">
        <v>3118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111</v>
      </c>
      <c r="D51" s="52">
        <v>78</v>
      </c>
      <c r="E51" s="52">
        <v>27</v>
      </c>
      <c r="F51" s="52">
        <v>161</v>
      </c>
      <c r="G51" s="52">
        <v>50</v>
      </c>
      <c r="H51" s="52">
        <v>71</v>
      </c>
      <c r="I51" s="52">
        <v>115</v>
      </c>
      <c r="J51" s="52">
        <v>150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386</v>
      </c>
      <c r="R51" s="52">
        <v>554</v>
      </c>
      <c r="S51" s="52">
        <v>1296</v>
      </c>
      <c r="T51" s="52">
        <v>779</v>
      </c>
      <c r="U51" s="52">
        <v>728</v>
      </c>
      <c r="V51" s="52">
        <v>1308</v>
      </c>
      <c r="W51" s="52">
        <v>2839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343</v>
      </c>
      <c r="D55" s="52">
        <v>365</v>
      </c>
      <c r="E55" s="52">
        <v>427</v>
      </c>
      <c r="F55" s="52">
        <v>695</v>
      </c>
      <c r="G55" s="52">
        <v>685</v>
      </c>
      <c r="H55" s="52">
        <v>860</v>
      </c>
      <c r="I55" s="52">
        <v>502</v>
      </c>
      <c r="J55" s="52">
        <v>544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1229</v>
      </c>
      <c r="R55" s="52">
        <v>1581</v>
      </c>
      <c r="S55" s="52">
        <v>2109</v>
      </c>
      <c r="T55" s="52">
        <v>2056</v>
      </c>
      <c r="U55" s="52">
        <v>2212</v>
      </c>
      <c r="V55" s="52">
        <v>2925</v>
      </c>
      <c r="W55" s="52">
        <v>3090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88</v>
      </c>
      <c r="E56" s="52">
        <v>29</v>
      </c>
      <c r="F56" s="52">
        <v>17</v>
      </c>
      <c r="G56" s="52">
        <v>53</v>
      </c>
      <c r="H56" s="52">
        <v>61</v>
      </c>
      <c r="I56" s="52">
        <v>88</v>
      </c>
      <c r="J56" s="52">
        <v>98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571</v>
      </c>
      <c r="R56" s="52">
        <v>1524</v>
      </c>
      <c r="S56" s="52">
        <v>2031</v>
      </c>
      <c r="T56" s="52">
        <v>1299</v>
      </c>
      <c r="U56" s="52">
        <v>482</v>
      </c>
      <c r="V56" s="52">
        <v>770</v>
      </c>
      <c r="W56" s="52">
        <v>28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277</v>
      </c>
      <c r="D58" s="52">
        <v>282</v>
      </c>
      <c r="E58" s="52">
        <v>299</v>
      </c>
      <c r="F58" s="52">
        <v>534</v>
      </c>
      <c r="G58" s="52">
        <v>591</v>
      </c>
      <c r="H58" s="52">
        <v>781</v>
      </c>
      <c r="I58" s="52">
        <v>554</v>
      </c>
      <c r="J58" s="52">
        <v>578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1300</v>
      </c>
      <c r="R58" s="52">
        <v>2438</v>
      </c>
      <c r="S58" s="52">
        <v>3702</v>
      </c>
      <c r="T58" s="52">
        <v>2540</v>
      </c>
      <c r="U58" s="52">
        <v>2020</v>
      </c>
      <c r="V58" s="52">
        <v>2729</v>
      </c>
      <c r="W58" s="52">
        <v>2369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66</v>
      </c>
      <c r="D59" s="36">
        <v>171</v>
      </c>
      <c r="E59" s="36">
        <v>157</v>
      </c>
      <c r="F59" s="36">
        <v>178</v>
      </c>
      <c r="G59" s="36">
        <v>147</v>
      </c>
      <c r="H59" s="36">
        <v>140</v>
      </c>
      <c r="I59" s="36">
        <v>36</v>
      </c>
      <c r="J59" s="36">
        <v>64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500</v>
      </c>
      <c r="R59" s="36">
        <v>667</v>
      </c>
      <c r="S59" s="36">
        <v>438</v>
      </c>
      <c r="T59" s="36">
        <v>815</v>
      </c>
      <c r="U59" s="36">
        <v>674</v>
      </c>
      <c r="V59" s="36">
        <v>966</v>
      </c>
      <c r="W59" s="36">
        <v>749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648</v>
      </c>
      <c r="D63" s="52">
        <v>863</v>
      </c>
      <c r="E63" s="52">
        <v>869</v>
      </c>
      <c r="F63" s="52">
        <v>1336</v>
      </c>
      <c r="G63" s="52">
        <v>1257</v>
      </c>
      <c r="H63" s="52">
        <v>1447</v>
      </c>
      <c r="I63" s="52">
        <v>977</v>
      </c>
      <c r="J63" s="52">
        <v>930</v>
      </c>
      <c r="K63" s="52">
        <v>0</v>
      </c>
      <c r="L63" s="52">
        <v>0</v>
      </c>
      <c r="M63" s="52">
        <v>0</v>
      </c>
      <c r="N63" s="52">
        <v>2</v>
      </c>
      <c r="O63" s="52">
        <v>0</v>
      </c>
      <c r="P63" s="52">
        <v>0</v>
      </c>
      <c r="Q63" s="52">
        <v>763</v>
      </c>
      <c r="R63" s="52">
        <v>3398</v>
      </c>
      <c r="S63" s="52">
        <v>5336</v>
      </c>
      <c r="T63" s="52">
        <v>4613</v>
      </c>
      <c r="U63" s="52">
        <v>1890</v>
      </c>
      <c r="V63" s="52">
        <v>1863</v>
      </c>
      <c r="W63" s="52">
        <v>4303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1594</v>
      </c>
      <c r="D65" s="52">
        <v>906</v>
      </c>
      <c r="E65" s="52">
        <v>895</v>
      </c>
      <c r="F65" s="52">
        <v>888</v>
      </c>
      <c r="G65" s="52">
        <v>1061</v>
      </c>
      <c r="H65" s="52">
        <v>1242</v>
      </c>
      <c r="I65" s="52">
        <v>1076</v>
      </c>
      <c r="J65" s="52">
        <v>799</v>
      </c>
      <c r="K65" s="52">
        <v>1056</v>
      </c>
      <c r="L65" s="52">
        <v>440</v>
      </c>
      <c r="M65" s="52">
        <v>300</v>
      </c>
      <c r="N65" s="52">
        <v>350</v>
      </c>
      <c r="O65" s="52">
        <v>346</v>
      </c>
      <c r="P65" s="52">
        <v>213</v>
      </c>
      <c r="Q65" s="52">
        <v>209</v>
      </c>
      <c r="R65" s="52">
        <v>1499</v>
      </c>
      <c r="S65" s="52">
        <v>3691</v>
      </c>
      <c r="T65" s="52">
        <v>4451</v>
      </c>
      <c r="U65" s="52">
        <v>3692</v>
      </c>
      <c r="V65" s="52">
        <v>3035</v>
      </c>
      <c r="W65" s="52">
        <v>5755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1416</v>
      </c>
      <c r="D69" s="52">
        <f t="shared" si="6"/>
        <v>1315</v>
      </c>
      <c r="E69" s="52">
        <f t="shared" si="6"/>
        <v>1555</v>
      </c>
      <c r="F69" s="52">
        <f t="shared" si="6"/>
        <v>2145</v>
      </c>
      <c r="G69" s="52">
        <f t="shared" si="6"/>
        <v>2088</v>
      </c>
      <c r="H69" s="52">
        <f t="shared" si="6"/>
        <v>2482</v>
      </c>
      <c r="I69" s="52">
        <f t="shared" si="6"/>
        <v>1387</v>
      </c>
      <c r="J69" s="52">
        <f t="shared" si="6"/>
        <v>1458</v>
      </c>
      <c r="K69" s="52">
        <f t="shared" si="6"/>
        <v>323</v>
      </c>
      <c r="L69" s="52">
        <f t="shared" si="6"/>
        <v>27</v>
      </c>
      <c r="M69" s="52">
        <f t="shared" si="6"/>
        <v>700</v>
      </c>
      <c r="N69" s="52">
        <f t="shared" si="6"/>
        <v>342</v>
      </c>
      <c r="O69" s="52">
        <f t="shared" si="6"/>
        <v>1855</v>
      </c>
      <c r="P69" s="52">
        <f t="shared" si="6"/>
        <v>979</v>
      </c>
      <c r="Q69" s="52">
        <f t="shared" si="6"/>
        <v>1366</v>
      </c>
      <c r="R69" s="52">
        <f t="shared" ref="R69:V69" si="7">R41-R55</f>
        <v>2138</v>
      </c>
      <c r="S69" s="52">
        <f t="shared" si="7"/>
        <v>2819</v>
      </c>
      <c r="T69" s="52">
        <f t="shared" si="7"/>
        <v>2966</v>
      </c>
      <c r="U69" s="52">
        <f t="shared" si="7"/>
        <v>1981</v>
      </c>
      <c r="V69" s="52">
        <f t="shared" si="7"/>
        <v>2365</v>
      </c>
      <c r="W69" s="52">
        <f t="shared" ref="W69" si="8">W41-W55</f>
        <v>6572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318</v>
      </c>
      <c r="E70" s="52">
        <f t="shared" si="9"/>
        <v>107</v>
      </c>
      <c r="F70" s="52">
        <f t="shared" si="9"/>
        <v>50</v>
      </c>
      <c r="G70" s="52">
        <f t="shared" si="9"/>
        <v>160</v>
      </c>
      <c r="H70" s="52">
        <f t="shared" si="9"/>
        <v>176</v>
      </c>
      <c r="I70" s="52">
        <f t="shared" si="9"/>
        <v>242</v>
      </c>
      <c r="J70" s="52">
        <f t="shared" si="9"/>
        <v>264</v>
      </c>
      <c r="K70" s="52">
        <f t="shared" si="9"/>
        <v>922</v>
      </c>
      <c r="L70" s="52">
        <f t="shared" si="9"/>
        <v>945</v>
      </c>
      <c r="M70" s="52">
        <f t="shared" si="9"/>
        <v>408</v>
      </c>
      <c r="N70" s="52">
        <f t="shared" si="9"/>
        <v>620</v>
      </c>
      <c r="O70" s="52">
        <f t="shared" si="9"/>
        <v>21</v>
      </c>
      <c r="P70" s="52">
        <f t="shared" si="9"/>
        <v>382</v>
      </c>
      <c r="Q70" s="52">
        <f t="shared" si="9"/>
        <v>638</v>
      </c>
      <c r="R70" s="52">
        <f t="shared" ref="R70:V70" si="10">R42-R56</f>
        <v>2056</v>
      </c>
      <c r="S70" s="52">
        <f t="shared" si="10"/>
        <v>2695</v>
      </c>
      <c r="T70" s="52">
        <f t="shared" si="10"/>
        <v>1879</v>
      </c>
      <c r="U70" s="52">
        <f t="shared" si="10"/>
        <v>427</v>
      </c>
      <c r="V70" s="52">
        <f t="shared" si="10"/>
        <v>614</v>
      </c>
      <c r="W70" s="52">
        <f t="shared" ref="W70" si="11">W42-W56</f>
        <v>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1141</v>
      </c>
      <c r="D72" s="52">
        <v>1017</v>
      </c>
      <c r="E72" s="52">
        <v>1093</v>
      </c>
      <c r="F72" s="52">
        <v>1649</v>
      </c>
      <c r="G72" s="52">
        <v>1798</v>
      </c>
      <c r="H72" s="52">
        <v>2259</v>
      </c>
      <c r="I72" s="52">
        <v>1527</v>
      </c>
      <c r="J72" s="52">
        <v>1551</v>
      </c>
      <c r="K72" s="52">
        <v>950</v>
      </c>
      <c r="L72" s="52">
        <v>606</v>
      </c>
      <c r="M72" s="52">
        <v>767</v>
      </c>
      <c r="N72" s="52">
        <v>815</v>
      </c>
      <c r="O72" s="52">
        <v>1253</v>
      </c>
      <c r="P72" s="52">
        <v>910</v>
      </c>
      <c r="Q72" s="52">
        <v>1494</v>
      </c>
      <c r="R72" s="52">
        <v>3281</v>
      </c>
      <c r="S72" s="52">
        <v>4927</v>
      </c>
      <c r="T72" s="52">
        <v>3673</v>
      </c>
      <c r="U72" s="52">
        <v>1791</v>
      </c>
      <c r="V72" s="52">
        <v>2200</v>
      </c>
      <c r="W72" s="52">
        <v>4867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275</v>
      </c>
      <c r="D73" s="36">
        <v>616</v>
      </c>
      <c r="E73" s="36">
        <v>571</v>
      </c>
      <c r="F73" s="36">
        <v>546</v>
      </c>
      <c r="G73" s="36">
        <v>445</v>
      </c>
      <c r="H73" s="36">
        <v>400</v>
      </c>
      <c r="I73" s="36">
        <v>100</v>
      </c>
      <c r="J73" s="36">
        <v>172</v>
      </c>
      <c r="K73" s="36">
        <v>293</v>
      </c>
      <c r="L73" s="36">
        <v>373</v>
      </c>
      <c r="M73" s="36">
        <v>339</v>
      </c>
      <c r="N73" s="36">
        <v>149</v>
      </c>
      <c r="O73" s="36">
        <v>486</v>
      </c>
      <c r="P73" s="36">
        <v>519</v>
      </c>
      <c r="Q73" s="36">
        <v>577</v>
      </c>
      <c r="R73" s="36">
        <v>900</v>
      </c>
      <c r="S73" s="36">
        <v>583</v>
      </c>
      <c r="T73" s="36">
        <v>1167</v>
      </c>
      <c r="U73" s="36">
        <v>612</v>
      </c>
      <c r="V73" s="36">
        <v>784</v>
      </c>
      <c r="W73" s="36">
        <v>1523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417</v>
      </c>
      <c r="I79" s="138">
        <f>RES_hhdet_numvin!I163</f>
        <v>517</v>
      </c>
      <c r="J79" s="138">
        <f>RES_hhdet_numvin!J163</f>
        <v>730</v>
      </c>
      <c r="K79" s="138">
        <f>RES_hhdet_numvin!K163</f>
        <v>0</v>
      </c>
      <c r="L79" s="138">
        <f>RES_hhdet_numvin!L163</f>
        <v>0</v>
      </c>
      <c r="M79" s="138">
        <f>RES_hhdet_numvin!M163</f>
        <v>0</v>
      </c>
      <c r="N79" s="138">
        <f>RES_hhdet_numvin!N163</f>
        <v>2</v>
      </c>
      <c r="O79" s="138">
        <f>RES_hhdet_numvin!O163</f>
        <v>0</v>
      </c>
      <c r="P79" s="138">
        <f>RES_hhdet_numvin!P163</f>
        <v>0</v>
      </c>
      <c r="Q79" s="138">
        <f>RES_hhdet_numvin!Q163</f>
        <v>2428</v>
      </c>
      <c r="R79" s="138">
        <f>RES_hhdet_numvin!R163</f>
        <v>6303</v>
      </c>
      <c r="S79" s="138">
        <f>RES_hhdet_numvin!S163</f>
        <v>9328</v>
      </c>
      <c r="T79" s="138">
        <f>RES_hhdet_numvin!T163</f>
        <v>7918</v>
      </c>
      <c r="U79" s="138">
        <f>RES_hhdet_numvin!U163</f>
        <v>4577</v>
      </c>
      <c r="V79" s="138">
        <f>RES_hhdet_numvin!V163</f>
        <v>5557</v>
      </c>
      <c r="W79" s="138">
        <f>RES_hhdet_numvin!W163</f>
        <v>7421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26</v>
      </c>
      <c r="Q81" s="138">
        <f>RES_hhdet_numvin!Q165</f>
        <v>289</v>
      </c>
      <c r="R81" s="138">
        <f>RES_hhdet_numvin!R165</f>
        <v>1528</v>
      </c>
      <c r="S81" s="138">
        <f>RES_hhdet_numvin!S165</f>
        <v>4193</v>
      </c>
      <c r="T81" s="138">
        <f>RES_hhdet_numvin!T165</f>
        <v>4372</v>
      </c>
      <c r="U81" s="138">
        <f>RES_hhdet_numvin!U165</f>
        <v>3918</v>
      </c>
      <c r="V81" s="138">
        <f>RES_hhdet_numvin!V165</f>
        <v>3979</v>
      </c>
      <c r="W81" s="138">
        <f>RES_hhdet_numvin!W165</f>
        <v>8594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309</v>
      </c>
      <c r="Q87" s="138">
        <f>RES_hhdet_numvin!Q171</f>
        <v>1390</v>
      </c>
      <c r="R87" s="138">
        <f>RES_hhdet_numvin!R171</f>
        <v>2746</v>
      </c>
      <c r="S87" s="138">
        <f>RES_hhdet_numvin!S171</f>
        <v>4287</v>
      </c>
      <c r="T87" s="138">
        <f>RES_hhdet_numvin!T171</f>
        <v>4753</v>
      </c>
      <c r="U87" s="138">
        <f>RES_hhdet_numvin!U171</f>
        <v>4117</v>
      </c>
      <c r="V87" s="138">
        <f>RES_hhdet_numvin!V171</f>
        <v>5283</v>
      </c>
      <c r="W87" s="138">
        <f>RES_hhdet_numvin!W171</f>
        <v>9662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117</v>
      </c>
      <c r="Q88" s="138">
        <f>RES_hhdet_numvin!Q172</f>
        <v>631</v>
      </c>
      <c r="R88" s="138">
        <f>RES_hhdet_numvin!R172</f>
        <v>2594</v>
      </c>
      <c r="S88" s="138">
        <f>RES_hhdet_numvin!S172</f>
        <v>4036</v>
      </c>
      <c r="T88" s="138">
        <f>RES_hhdet_numvin!T172</f>
        <v>2952</v>
      </c>
      <c r="U88" s="138">
        <f>RES_hhdet_numvin!U172</f>
        <v>884</v>
      </c>
      <c r="V88" s="138">
        <f>RES_hhdet_numvin!V172</f>
        <v>1357</v>
      </c>
      <c r="W88" s="138">
        <f>RES_hhdet_numvin!W172</f>
        <v>80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274</v>
      </c>
      <c r="Q92" s="138">
        <f>RES_hhdet_numvin!Q176</f>
        <v>1470</v>
      </c>
      <c r="R92" s="138">
        <f>RES_hhdet_numvin!R176</f>
        <v>4228</v>
      </c>
      <c r="S92" s="138">
        <f>RES_hhdet_numvin!S176</f>
        <v>7511</v>
      </c>
      <c r="T92" s="138">
        <f>RES_hhdet_numvin!T176</f>
        <v>5880</v>
      </c>
      <c r="U92" s="138">
        <f>RES_hhdet_numvin!U176</f>
        <v>3740</v>
      </c>
      <c r="V92" s="138">
        <f>RES_hhdet_numvin!V176</f>
        <v>4923</v>
      </c>
      <c r="W92" s="138">
        <f>RES_hhdet_numvin!W176</f>
        <v>7236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158</v>
      </c>
      <c r="Q93" s="39">
        <f>RES_hhdet_numvin!Q177</f>
        <v>568</v>
      </c>
      <c r="R93" s="39">
        <f>RES_hhdet_numvin!R177</f>
        <v>1156</v>
      </c>
      <c r="S93" s="39">
        <f>RES_hhdet_numvin!S177</f>
        <v>890</v>
      </c>
      <c r="T93" s="39">
        <f>RES_hhdet_numvin!T177</f>
        <v>1878</v>
      </c>
      <c r="U93" s="39">
        <f>RES_hhdet_numvin!U177</f>
        <v>1266</v>
      </c>
      <c r="V93" s="39">
        <f>RES_hhdet_numvin!V177</f>
        <v>1748</v>
      </c>
      <c r="W93" s="39">
        <f>RES_hhdet_numvin!W177</f>
        <v>2272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3.6924008322571975</v>
      </c>
      <c r="C97" s="117">
        <f t="shared" si="12"/>
        <v>3.4777052876424959</v>
      </c>
      <c r="D97" s="117">
        <f t="shared" si="12"/>
        <v>3.6610212019812494</v>
      </c>
      <c r="E97" s="117">
        <f t="shared" si="12"/>
        <v>4.3248735586314231</v>
      </c>
      <c r="F97" s="117">
        <f t="shared" si="12"/>
        <v>4.4314627880595321</v>
      </c>
      <c r="G97" s="117">
        <f t="shared" si="12"/>
        <v>4.6798633445246933</v>
      </c>
      <c r="H97" s="117">
        <f t="shared" si="12"/>
        <v>5.3905805152281943</v>
      </c>
      <c r="I97" s="117">
        <f t="shared" si="12"/>
        <v>5.5021219469952101</v>
      </c>
      <c r="J97" s="117">
        <f t="shared" si="12"/>
        <v>5.7057043072698912</v>
      </c>
      <c r="K97" s="117">
        <f t="shared" si="12"/>
        <v>4.5571284476544474</v>
      </c>
      <c r="L97" s="117">
        <f t="shared" si="12"/>
        <v>4.7546242551120521</v>
      </c>
      <c r="M97" s="117">
        <f t="shared" si="12"/>
        <v>4.1210848235436188</v>
      </c>
      <c r="N97" s="117">
        <f t="shared" si="12"/>
        <v>3.5792704819413363</v>
      </c>
      <c r="O97" s="117">
        <f t="shared" si="12"/>
        <v>3.1678712444072836</v>
      </c>
      <c r="P97" s="117">
        <f t="shared" si="12"/>
        <v>2.7856266893144754</v>
      </c>
      <c r="Q97" s="117">
        <f t="shared" si="12"/>
        <v>3.3756335700425253</v>
      </c>
      <c r="R97" s="117">
        <f t="shared" ref="R97:V97" si="13">R98+R100+R102+R111</f>
        <v>4.6275068958527097</v>
      </c>
      <c r="S97" s="117">
        <f t="shared" si="13"/>
        <v>8.7851641385930321</v>
      </c>
      <c r="T97" s="117">
        <f t="shared" si="13"/>
        <v>11.385500996108185</v>
      </c>
      <c r="U97" s="117">
        <f t="shared" si="13"/>
        <v>12.067768160922354</v>
      </c>
      <c r="V97" s="117">
        <f t="shared" si="13"/>
        <v>14.090642997305764</v>
      </c>
      <c r="W97" s="117">
        <f t="shared" ref="W97" si="14">W98+W100+W102+W111</f>
        <v>17.359405548264828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0.43636493662277026</v>
      </c>
      <c r="C98" s="122">
        <f t="shared" si="15"/>
        <v>0.28600861036757474</v>
      </c>
      <c r="D98" s="122">
        <f t="shared" si="15"/>
        <v>0.41941056594624193</v>
      </c>
      <c r="E98" s="122">
        <f t="shared" si="15"/>
        <v>0.5850725974189217</v>
      </c>
      <c r="F98" s="122">
        <f t="shared" si="15"/>
        <v>0.72458910110996233</v>
      </c>
      <c r="G98" s="122">
        <f t="shared" si="15"/>
        <v>0.70533047888467237</v>
      </c>
      <c r="H98" s="122">
        <f t="shared" si="15"/>
        <v>0.91546668040074985</v>
      </c>
      <c r="I98" s="122">
        <f t="shared" si="15"/>
        <v>0.94278430794533186</v>
      </c>
      <c r="J98" s="122">
        <f t="shared" si="15"/>
        <v>1.0364206959085556</v>
      </c>
      <c r="K98" s="122">
        <f t="shared" si="15"/>
        <v>0.7438392410881034</v>
      </c>
      <c r="L98" s="122">
        <f t="shared" si="15"/>
        <v>1.1335385047246318</v>
      </c>
      <c r="M98" s="122">
        <f t="shared" si="15"/>
        <v>0.97075031587671834</v>
      </c>
      <c r="N98" s="122">
        <f t="shared" si="15"/>
        <v>0.82936298820690002</v>
      </c>
      <c r="O98" s="122">
        <f t="shared" si="15"/>
        <v>0.74789894263903856</v>
      </c>
      <c r="P98" s="122">
        <f t="shared" si="15"/>
        <v>0.65824945035411997</v>
      </c>
      <c r="Q98" s="122">
        <f t="shared" si="15"/>
        <v>0.82381838513169492</v>
      </c>
      <c r="R98" s="122">
        <f t="shared" si="15"/>
        <v>0.95056241555798593</v>
      </c>
      <c r="S98" s="122">
        <f t="shared" si="15"/>
        <v>3.1492016088526453</v>
      </c>
      <c r="T98" s="122">
        <f t="shared" si="15"/>
        <v>3.5183361353976772</v>
      </c>
      <c r="U98" s="122">
        <f t="shared" si="15"/>
        <v>3.2165384548719693</v>
      </c>
      <c r="V98" s="122">
        <f t="shared" si="15"/>
        <v>4.3979602231805375</v>
      </c>
      <c r="W98" s="122">
        <f t="shared" si="15"/>
        <v>5.8794897988602219</v>
      </c>
      <c r="DA98" s="130" t="s">
        <v>1722</v>
      </c>
    </row>
    <row r="99" spans="1:105" ht="12" customHeight="1" x14ac:dyDescent="0.25">
      <c r="A99" s="97" t="s">
        <v>53</v>
      </c>
      <c r="B99" s="98">
        <v>0.43636493662277026</v>
      </c>
      <c r="C99" s="98">
        <v>0.28600861036757474</v>
      </c>
      <c r="D99" s="98">
        <v>0.41941056594624193</v>
      </c>
      <c r="E99" s="98">
        <v>0.5850725974189217</v>
      </c>
      <c r="F99" s="98">
        <v>0.72458910110996233</v>
      </c>
      <c r="G99" s="98">
        <v>0.70533047888467237</v>
      </c>
      <c r="H99" s="98">
        <v>0.91546668040074985</v>
      </c>
      <c r="I99" s="98">
        <v>0.94278430794533186</v>
      </c>
      <c r="J99" s="98">
        <v>1.0364206959085556</v>
      </c>
      <c r="K99" s="98">
        <v>0.7438392410881034</v>
      </c>
      <c r="L99" s="98">
        <v>1.1335385047246318</v>
      </c>
      <c r="M99" s="98">
        <v>0.97075031587671834</v>
      </c>
      <c r="N99" s="98">
        <v>0.82936298820690002</v>
      </c>
      <c r="O99" s="98">
        <v>0.74789894263903856</v>
      </c>
      <c r="P99" s="98">
        <v>0.65824945035411997</v>
      </c>
      <c r="Q99" s="98">
        <v>0.82381838513169492</v>
      </c>
      <c r="R99" s="98">
        <v>0.95056241555798593</v>
      </c>
      <c r="S99" s="98">
        <v>3.1492016088526453</v>
      </c>
      <c r="T99" s="98">
        <v>3.5183361353976772</v>
      </c>
      <c r="U99" s="98">
        <v>3.2165384548719693</v>
      </c>
      <c r="V99" s="98">
        <v>4.3979602231805375</v>
      </c>
      <c r="W99" s="98">
        <v>5.8794897988602219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1.0710560424594053</v>
      </c>
      <c r="C100" s="122">
        <f t="shared" si="16"/>
        <v>1.2515052063394767</v>
      </c>
      <c r="D100" s="122">
        <f t="shared" si="16"/>
        <v>0.97566290689976043</v>
      </c>
      <c r="E100" s="122">
        <f t="shared" si="16"/>
        <v>1.4654286856836469</v>
      </c>
      <c r="F100" s="122">
        <f t="shared" si="16"/>
        <v>0.74787060213705048</v>
      </c>
      <c r="G100" s="122">
        <f t="shared" si="16"/>
        <v>0.72406635859955448</v>
      </c>
      <c r="H100" s="122">
        <f t="shared" si="16"/>
        <v>0.95625234032431072</v>
      </c>
      <c r="I100" s="122">
        <f t="shared" si="16"/>
        <v>1.0182739981945599</v>
      </c>
      <c r="J100" s="122">
        <f t="shared" si="16"/>
        <v>0.86624879733279092</v>
      </c>
      <c r="K100" s="122">
        <f t="shared" si="16"/>
        <v>0.88043473119611237</v>
      </c>
      <c r="L100" s="122">
        <f t="shared" si="16"/>
        <v>0.64235955855590732</v>
      </c>
      <c r="M100" s="122">
        <f t="shared" si="16"/>
        <v>0.60628401562308232</v>
      </c>
      <c r="N100" s="122">
        <f t="shared" si="16"/>
        <v>0.89787901683271532</v>
      </c>
      <c r="O100" s="122">
        <f t="shared" si="16"/>
        <v>0.49492657935422796</v>
      </c>
      <c r="P100" s="122">
        <f t="shared" si="16"/>
        <v>0.41424647501734702</v>
      </c>
      <c r="Q100" s="122">
        <f t="shared" si="16"/>
        <v>0.34258789534283501</v>
      </c>
      <c r="R100" s="122">
        <f t="shared" si="16"/>
        <v>0.43679076112634779</v>
      </c>
      <c r="S100" s="122">
        <f t="shared" si="16"/>
        <v>1.1158435614527427</v>
      </c>
      <c r="T100" s="122">
        <f t="shared" si="16"/>
        <v>1.4264958936914403</v>
      </c>
      <c r="U100" s="122">
        <f t="shared" si="16"/>
        <v>1.8847744998614691</v>
      </c>
      <c r="V100" s="122">
        <f t="shared" si="16"/>
        <v>2.3162521715025357</v>
      </c>
      <c r="W100" s="122">
        <f t="shared" si="16"/>
        <v>4.1181038020558907</v>
      </c>
      <c r="DA100" s="130" t="s">
        <v>1724</v>
      </c>
    </row>
    <row r="101" spans="1:105" ht="12" customHeight="1" x14ac:dyDescent="0.25">
      <c r="A101" s="97" t="s">
        <v>53</v>
      </c>
      <c r="B101" s="98">
        <v>1.0710560424594053</v>
      </c>
      <c r="C101" s="98">
        <v>1.2515052063394767</v>
      </c>
      <c r="D101" s="98">
        <v>0.97566290689976043</v>
      </c>
      <c r="E101" s="98">
        <v>1.4654286856836469</v>
      </c>
      <c r="F101" s="98">
        <v>0.74787060213705048</v>
      </c>
      <c r="G101" s="98">
        <v>0.72406635859955448</v>
      </c>
      <c r="H101" s="98">
        <v>0.95625234032431072</v>
      </c>
      <c r="I101" s="98">
        <v>1.0182739981945599</v>
      </c>
      <c r="J101" s="98">
        <v>0.86624879733279092</v>
      </c>
      <c r="K101" s="98">
        <v>0.88043473119611237</v>
      </c>
      <c r="L101" s="98">
        <v>0.64235955855590732</v>
      </c>
      <c r="M101" s="98">
        <v>0.60628401562308232</v>
      </c>
      <c r="N101" s="98">
        <v>0.89787901683271532</v>
      </c>
      <c r="O101" s="98">
        <v>0.49492657935422796</v>
      </c>
      <c r="P101" s="98">
        <v>0.41424647501734702</v>
      </c>
      <c r="Q101" s="98">
        <v>0.34258789534283501</v>
      </c>
      <c r="R101" s="98">
        <v>0.43679076112634779</v>
      </c>
      <c r="S101" s="98">
        <v>1.1158435614527427</v>
      </c>
      <c r="T101" s="98">
        <v>1.4264958936914403</v>
      </c>
      <c r="U101" s="98">
        <v>1.8847744998614691</v>
      </c>
      <c r="V101" s="98">
        <v>2.3162521715025357</v>
      </c>
      <c r="W101" s="98">
        <v>4.1181038020558907</v>
      </c>
      <c r="DA101" s="63" t="s">
        <v>1725</v>
      </c>
    </row>
    <row r="102" spans="1:105" ht="12" customHeight="1" x14ac:dyDescent="0.25">
      <c r="A102" s="121" t="s">
        <v>55</v>
      </c>
      <c r="B102" s="122">
        <v>1.2301521345077735</v>
      </c>
      <c r="C102" s="122">
        <v>1.0468428023349361</v>
      </c>
      <c r="D102" s="122">
        <v>1.3246314445672951</v>
      </c>
      <c r="E102" s="122">
        <v>1.3484445259072033</v>
      </c>
      <c r="F102" s="122">
        <v>1.7986679463165789</v>
      </c>
      <c r="G102" s="122">
        <v>2.0134277936464677</v>
      </c>
      <c r="H102" s="122">
        <v>2.2917279925691414</v>
      </c>
      <c r="I102" s="122">
        <v>2.3433224153751517</v>
      </c>
      <c r="J102" s="122">
        <v>2.4024497804231091</v>
      </c>
      <c r="K102" s="122">
        <v>1.5375283544630758</v>
      </c>
      <c r="L102" s="122">
        <v>1.7348199311072843</v>
      </c>
      <c r="M102" s="122">
        <v>1.5149386773715872</v>
      </c>
      <c r="N102" s="122">
        <v>1.0571940590899733</v>
      </c>
      <c r="O102" s="122">
        <v>1.0852943972266056</v>
      </c>
      <c r="P102" s="122">
        <v>0.98281913916562835</v>
      </c>
      <c r="Q102" s="122">
        <v>1.248279080878866</v>
      </c>
      <c r="R102" s="122">
        <v>1.7439416088427095</v>
      </c>
      <c r="S102" s="122">
        <v>2.6840832084087864</v>
      </c>
      <c r="T102" s="122">
        <v>4.096541711186207</v>
      </c>
      <c r="U102" s="122">
        <v>4.564224031082972</v>
      </c>
      <c r="V102" s="122">
        <v>4.8126601851369735</v>
      </c>
      <c r="W102" s="122">
        <v>4.6006508350896098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1.2301521345077735</v>
      </c>
      <c r="C107" s="101">
        <v>1.0468428023349361</v>
      </c>
      <c r="D107" s="101">
        <v>1.2937537006177853</v>
      </c>
      <c r="E107" s="101">
        <v>1.3081302585629284</v>
      </c>
      <c r="F107" s="101">
        <v>1.7445345751259651</v>
      </c>
      <c r="G107" s="101">
        <v>1.9395334302527525</v>
      </c>
      <c r="H107" s="101">
        <v>2.1962795816890566</v>
      </c>
      <c r="I107" s="101">
        <v>2.2245435168206336</v>
      </c>
      <c r="J107" s="101">
        <v>2.2626716172398078</v>
      </c>
      <c r="K107" s="101">
        <v>1.3654509843857106</v>
      </c>
      <c r="L107" s="101">
        <v>1.4980521550512196</v>
      </c>
      <c r="M107" s="101">
        <v>1.2495347561766861</v>
      </c>
      <c r="N107" s="101">
        <v>0.80382762659641571</v>
      </c>
      <c r="O107" s="101">
        <v>0.84409247034265145</v>
      </c>
      <c r="P107" s="101">
        <v>0.73874892353057331</v>
      </c>
      <c r="Q107" s="101">
        <v>0.92842677083994041</v>
      </c>
      <c r="R107" s="101">
        <v>1.2105051369367368</v>
      </c>
      <c r="S107" s="101">
        <v>1.7845962938267781</v>
      </c>
      <c r="T107" s="101">
        <v>2.6966641454087319</v>
      </c>
      <c r="U107" s="101">
        <v>3.1385348520778336</v>
      </c>
      <c r="V107" s="101">
        <v>3.4582277216813231</v>
      </c>
      <c r="W107" s="101">
        <v>3.5932335031545568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3.0877743949509925E-2</v>
      </c>
      <c r="E108" s="104">
        <v>4.0314267344274859E-2</v>
      </c>
      <c r="F108" s="104">
        <v>5.4133371190613677E-2</v>
      </c>
      <c r="G108" s="104">
        <v>7.3894363393715135E-2</v>
      </c>
      <c r="H108" s="104">
        <v>9.5448410880084794E-2</v>
      </c>
      <c r="I108" s="104">
        <v>0.11877889855451818</v>
      </c>
      <c r="J108" s="104">
        <v>0.13977816318330111</v>
      </c>
      <c r="K108" s="104">
        <v>0.17207737007736526</v>
      </c>
      <c r="L108" s="104">
        <v>0.23676777605606464</v>
      </c>
      <c r="M108" s="104">
        <v>0.26540392119490114</v>
      </c>
      <c r="N108" s="104">
        <v>0.25336643249355773</v>
      </c>
      <c r="O108" s="104">
        <v>0.24120192688395412</v>
      </c>
      <c r="P108" s="104">
        <v>0.24407021563505502</v>
      </c>
      <c r="Q108" s="104">
        <v>0.3198523100389255</v>
      </c>
      <c r="R108" s="104">
        <v>0.53343647190597265</v>
      </c>
      <c r="S108" s="104">
        <v>0.89948691458200813</v>
      </c>
      <c r="T108" s="104">
        <v>1.3998775657774754</v>
      </c>
      <c r="U108" s="104">
        <v>1.4256891790051385</v>
      </c>
      <c r="V108" s="104">
        <v>1.3544324634556504</v>
      </c>
      <c r="W108" s="104">
        <v>1.0074173319350528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8.754009290581153E-3</v>
      </c>
      <c r="E109" s="98">
        <v>1.1412996571074479E-2</v>
      </c>
      <c r="F109" s="98">
        <v>1.5298209584075934E-2</v>
      </c>
      <c r="G109" s="98">
        <v>2.0893831274694165E-2</v>
      </c>
      <c r="H109" s="98">
        <v>2.6904460491977859E-2</v>
      </c>
      <c r="I109" s="98">
        <v>3.330879980781979E-2</v>
      </c>
      <c r="J109" s="98">
        <v>3.9178706106069161E-2</v>
      </c>
      <c r="K109" s="98">
        <v>0.10320149913244048</v>
      </c>
      <c r="L109" s="98">
        <v>4.150249549125868E-2</v>
      </c>
      <c r="M109" s="98">
        <v>7.3905632414443659E-2</v>
      </c>
      <c r="N109" s="98">
        <v>7.0365224556990028E-2</v>
      </c>
      <c r="O109" s="98">
        <v>5.0911543360707939E-2</v>
      </c>
      <c r="P109" s="98">
        <v>4.0164436127798651E-2</v>
      </c>
      <c r="Q109" s="98">
        <v>6.0129862819783164E-2</v>
      </c>
      <c r="R109" s="98">
        <v>8.2053475096611053E-2</v>
      </c>
      <c r="S109" s="98">
        <v>0.17370256587641547</v>
      </c>
      <c r="T109" s="98">
        <v>0.4822948889885223</v>
      </c>
      <c r="U109" s="98">
        <v>0.43901173197974747</v>
      </c>
      <c r="V109" s="98">
        <v>0.28879864085923257</v>
      </c>
      <c r="W109" s="98">
        <v>0.24587600973323931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2.2123734658928772E-2</v>
      </c>
      <c r="E110" s="98">
        <v>2.8901270773200382E-2</v>
      </c>
      <c r="F110" s="98">
        <v>3.8835161606537744E-2</v>
      </c>
      <c r="G110" s="98">
        <v>5.3000532119020963E-2</v>
      </c>
      <c r="H110" s="98">
        <v>6.8543950388106928E-2</v>
      </c>
      <c r="I110" s="98">
        <v>8.5470098746698392E-2</v>
      </c>
      <c r="J110" s="98">
        <v>0.10059945707723193</v>
      </c>
      <c r="K110" s="98">
        <v>6.8875870944924783E-2</v>
      </c>
      <c r="L110" s="98">
        <v>0.19526528056480597</v>
      </c>
      <c r="M110" s="98">
        <v>0.19149828878045747</v>
      </c>
      <c r="N110" s="98">
        <v>0.18300120793656768</v>
      </c>
      <c r="O110" s="98">
        <v>0.19029038352324618</v>
      </c>
      <c r="P110" s="98">
        <v>0.20390577950725636</v>
      </c>
      <c r="Q110" s="98">
        <v>0.25972244721914234</v>
      </c>
      <c r="R110" s="98">
        <v>0.45138299680936156</v>
      </c>
      <c r="S110" s="98">
        <v>0.72578434870559261</v>
      </c>
      <c r="T110" s="98">
        <v>0.91758267678895311</v>
      </c>
      <c r="U110" s="98">
        <v>0.98667744702539106</v>
      </c>
      <c r="V110" s="98">
        <v>1.0656338225964177</v>
      </c>
      <c r="W110" s="98">
        <v>0.76154132220181348</v>
      </c>
      <c r="DA110" s="63" t="s">
        <v>1734</v>
      </c>
    </row>
    <row r="111" spans="1:105" ht="12" customHeight="1" x14ac:dyDescent="0.25">
      <c r="A111" s="121" t="s">
        <v>54</v>
      </c>
      <c r="B111" s="122">
        <v>0.95482771866724803</v>
      </c>
      <c r="C111" s="122">
        <v>0.89334866860050832</v>
      </c>
      <c r="D111" s="122">
        <v>0.94131628456795169</v>
      </c>
      <c r="E111" s="122">
        <v>0.92592774962165147</v>
      </c>
      <c r="F111" s="122">
        <v>1.1603351384959402</v>
      </c>
      <c r="G111" s="122">
        <v>1.2370387133939988</v>
      </c>
      <c r="H111" s="122">
        <v>1.2271335019339926</v>
      </c>
      <c r="I111" s="122">
        <v>1.1977412254801667</v>
      </c>
      <c r="J111" s="122">
        <v>1.4005850336054355</v>
      </c>
      <c r="K111" s="122">
        <v>1.3953261209071552</v>
      </c>
      <c r="L111" s="122">
        <v>1.2439062607242288</v>
      </c>
      <c r="M111" s="122">
        <v>1.0291118146722305</v>
      </c>
      <c r="N111" s="122">
        <v>0.7948344178117478</v>
      </c>
      <c r="O111" s="122">
        <v>0.83975132518741169</v>
      </c>
      <c r="P111" s="122">
        <v>0.73031162477737999</v>
      </c>
      <c r="Q111" s="122">
        <v>0.96094820868912978</v>
      </c>
      <c r="R111" s="122">
        <v>1.4962121103256669</v>
      </c>
      <c r="S111" s="122">
        <v>1.836035759878857</v>
      </c>
      <c r="T111" s="122">
        <v>2.3441272558328587</v>
      </c>
      <c r="U111" s="122">
        <v>2.4022311751059444</v>
      </c>
      <c r="V111" s="122">
        <v>2.5637704174857179</v>
      </c>
      <c r="W111" s="122">
        <v>2.7611611122591069</v>
      </c>
      <c r="DA111" s="130" t="s">
        <v>1735</v>
      </c>
    </row>
    <row r="112" spans="1:105" ht="12" customHeight="1" x14ac:dyDescent="0.25">
      <c r="A112" s="97" t="s">
        <v>50</v>
      </c>
      <c r="B112" s="98">
        <v>0.79071845166318011</v>
      </c>
      <c r="C112" s="98">
        <v>0.78649107778195537</v>
      </c>
      <c r="D112" s="98">
        <v>0.76197583842620542</v>
      </c>
      <c r="E112" s="98">
        <v>0.70648850541900332</v>
      </c>
      <c r="F112" s="98">
        <v>0.91341079274171022</v>
      </c>
      <c r="G112" s="98">
        <v>0.97610778653744035</v>
      </c>
      <c r="H112" s="98">
        <v>0.97024223091436446</v>
      </c>
      <c r="I112" s="98">
        <v>0.98000135034699898</v>
      </c>
      <c r="J112" s="98">
        <v>1.2067438944008944</v>
      </c>
      <c r="K112" s="98">
        <v>1.2323880905826234</v>
      </c>
      <c r="L112" s="98">
        <v>1.0369679754659495</v>
      </c>
      <c r="M112" s="98">
        <v>0.84978275617723287</v>
      </c>
      <c r="N112" s="98">
        <v>0.70728201727158624</v>
      </c>
      <c r="O112" s="98">
        <v>0.70313625914577194</v>
      </c>
      <c r="P112" s="98">
        <v>0.58591641533870908</v>
      </c>
      <c r="Q112" s="98">
        <v>0.73907457929242848</v>
      </c>
      <c r="R112" s="98">
        <v>1.0908567119882893</v>
      </c>
      <c r="S112" s="98">
        <v>1.6430685516684744</v>
      </c>
      <c r="T112" s="98">
        <v>1.989982874760807</v>
      </c>
      <c r="U112" s="98">
        <v>1.9887390666142504</v>
      </c>
      <c r="V112" s="98">
        <v>2.1131070595178705</v>
      </c>
      <c r="W112" s="98">
        <v>2.3106923910890389</v>
      </c>
      <c r="DA112" s="63" t="s">
        <v>1736</v>
      </c>
    </row>
    <row r="113" spans="1:105" ht="12" customHeight="1" x14ac:dyDescent="0.25">
      <c r="A113" s="109" t="s">
        <v>120</v>
      </c>
      <c r="B113" s="33">
        <v>0.16410926700406794</v>
      </c>
      <c r="C113" s="33">
        <v>0.10685759081855289</v>
      </c>
      <c r="D113" s="33">
        <v>0.17934044614174632</v>
      </c>
      <c r="E113" s="33">
        <v>0.21943924420264815</v>
      </c>
      <c r="F113" s="33">
        <v>0.24692434575423</v>
      </c>
      <c r="G113" s="33">
        <v>0.26093092685655844</v>
      </c>
      <c r="H113" s="33">
        <v>0.25689127101962816</v>
      </c>
      <c r="I113" s="33">
        <v>0.21773987513316762</v>
      </c>
      <c r="J113" s="33">
        <v>0.19384113920454107</v>
      </c>
      <c r="K113" s="33">
        <v>0.16293803032453169</v>
      </c>
      <c r="L113" s="33">
        <v>0.20693828525827923</v>
      </c>
      <c r="M113" s="33">
        <v>0.1793290584949977</v>
      </c>
      <c r="N113" s="33">
        <v>8.7552400540161529E-2</v>
      </c>
      <c r="O113" s="33">
        <v>0.13661506604163975</v>
      </c>
      <c r="P113" s="33">
        <v>0.14439520943867087</v>
      </c>
      <c r="Q113" s="33">
        <v>0.2218736293967013</v>
      </c>
      <c r="R113" s="33">
        <v>0.40535539833737771</v>
      </c>
      <c r="S113" s="33">
        <v>0.19296720821038266</v>
      </c>
      <c r="T113" s="33">
        <v>0.35414438107205171</v>
      </c>
      <c r="U113" s="33">
        <v>0.41349210849169399</v>
      </c>
      <c r="V113" s="33">
        <v>0.45066335796784729</v>
      </c>
      <c r="W113" s="33">
        <v>0.45046872117006787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3.452612918260666</v>
      </c>
      <c r="C115" s="117">
        <f t="shared" si="17"/>
        <v>3.756073351100107</v>
      </c>
      <c r="D115" s="117">
        <f t="shared" si="17"/>
        <v>3.5748334734419713</v>
      </c>
      <c r="E115" s="117">
        <f t="shared" si="17"/>
        <v>4.8887162066974579</v>
      </c>
      <c r="F115" s="117">
        <f t="shared" si="17"/>
        <v>3.8679912585766223</v>
      </c>
      <c r="G115" s="117">
        <f t="shared" si="17"/>
        <v>4.0996005333569983</v>
      </c>
      <c r="H115" s="117">
        <f t="shared" si="17"/>
        <v>5.1621523153722144</v>
      </c>
      <c r="I115" s="117">
        <f t="shared" si="17"/>
        <v>5.5007402300676791</v>
      </c>
      <c r="J115" s="117">
        <f t="shared" si="17"/>
        <v>5.3486623624452738</v>
      </c>
      <c r="K115" s="117">
        <f t="shared" si="17"/>
        <v>4.8150573155394829</v>
      </c>
      <c r="L115" s="117">
        <f t="shared" si="17"/>
        <v>4.4627312603233849</v>
      </c>
      <c r="M115" s="117">
        <f t="shared" si="17"/>
        <v>4.0431087380041477</v>
      </c>
      <c r="N115" s="117">
        <f t="shared" si="17"/>
        <v>4.5369640863744056</v>
      </c>
      <c r="O115" s="117">
        <f t="shared" si="17"/>
        <v>3.3127148928378971</v>
      </c>
      <c r="P115" s="117">
        <f t="shared" si="17"/>
        <v>2.9300653233969225</v>
      </c>
      <c r="Q115" s="117">
        <f t="shared" si="17"/>
        <v>3.2263547810356599</v>
      </c>
      <c r="R115" s="117">
        <f t="shared" ref="R115:V115" si="18">R116+R118+R120+R129</f>
        <v>4.6006067789152736</v>
      </c>
      <c r="S115" s="117">
        <f t="shared" si="18"/>
        <v>10.136110081583974</v>
      </c>
      <c r="T115" s="117">
        <f t="shared" si="18"/>
        <v>13.290991655709451</v>
      </c>
      <c r="U115" s="117">
        <f t="shared" si="18"/>
        <v>15.609975399840767</v>
      </c>
      <c r="V115" s="117">
        <f t="shared" si="18"/>
        <v>18.955931972931147</v>
      </c>
      <c r="W115" s="117">
        <f t="shared" ref="W115" si="19">W116+W118+W120+W129</f>
        <v>28.446926801450964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0.24508712921906306</v>
      </c>
      <c r="C116" s="122">
        <f t="shared" si="20"/>
        <v>0.16156083038902597</v>
      </c>
      <c r="D116" s="122">
        <f t="shared" si="20"/>
        <v>0.23887587141584771</v>
      </c>
      <c r="E116" s="122">
        <f t="shared" si="20"/>
        <v>0.3361553292469055</v>
      </c>
      <c r="F116" s="122">
        <f t="shared" si="20"/>
        <v>0.42156670194541923</v>
      </c>
      <c r="G116" s="122">
        <f t="shared" si="20"/>
        <v>0.41517314911385034</v>
      </c>
      <c r="H116" s="122">
        <f t="shared" si="20"/>
        <v>0.54569411241832699</v>
      </c>
      <c r="I116" s="122">
        <f t="shared" si="20"/>
        <v>0.56717680514099478</v>
      </c>
      <c r="J116" s="122">
        <f t="shared" si="20"/>
        <v>0.62946357647486451</v>
      </c>
      <c r="K116" s="122">
        <f t="shared" si="20"/>
        <v>0.45355164328061459</v>
      </c>
      <c r="L116" s="122">
        <f t="shared" si="20"/>
        <v>0.69425960038419532</v>
      </c>
      <c r="M116" s="122">
        <f t="shared" si="20"/>
        <v>0.59728922079555535</v>
      </c>
      <c r="N116" s="122">
        <f t="shared" si="20"/>
        <v>0.51313610919973962</v>
      </c>
      <c r="O116" s="122">
        <f t="shared" si="20"/>
        <v>0.46538516603782432</v>
      </c>
      <c r="P116" s="122">
        <f t="shared" si="20"/>
        <v>0.4100185443658515</v>
      </c>
      <c r="Q116" s="122">
        <f t="shared" si="20"/>
        <v>0.53352504139376189</v>
      </c>
      <c r="R116" s="122">
        <f t="shared" si="20"/>
        <v>0.65913965284704323</v>
      </c>
      <c r="S116" s="122">
        <f t="shared" si="20"/>
        <v>2.3205708116892878</v>
      </c>
      <c r="T116" s="122">
        <f t="shared" si="20"/>
        <v>2.6958817174774641</v>
      </c>
      <c r="U116" s="122">
        <f t="shared" si="20"/>
        <v>2.5250080626099245</v>
      </c>
      <c r="V116" s="122">
        <f t="shared" si="20"/>
        <v>3.53882939004848</v>
      </c>
      <c r="W116" s="122">
        <f t="shared" si="20"/>
        <v>4.847198306260557</v>
      </c>
      <c r="DA116" s="130" t="s">
        <v>1890</v>
      </c>
    </row>
    <row r="117" spans="1:105" ht="12" customHeight="1" x14ac:dyDescent="0.25">
      <c r="A117" s="97" t="s">
        <v>53</v>
      </c>
      <c r="B117" s="98">
        <v>0.24508712921906306</v>
      </c>
      <c r="C117" s="98">
        <v>0.16156083038902597</v>
      </c>
      <c r="D117" s="98">
        <v>0.23887587141584771</v>
      </c>
      <c r="E117" s="98">
        <v>0.3361553292469055</v>
      </c>
      <c r="F117" s="98">
        <v>0.42156670194541923</v>
      </c>
      <c r="G117" s="98">
        <v>0.41517314911385034</v>
      </c>
      <c r="H117" s="98">
        <v>0.54569411241832699</v>
      </c>
      <c r="I117" s="98">
        <v>0.56717680514099478</v>
      </c>
      <c r="J117" s="98">
        <v>0.62946357647486451</v>
      </c>
      <c r="K117" s="98">
        <v>0.45355164328061459</v>
      </c>
      <c r="L117" s="98">
        <v>0.69425960038419532</v>
      </c>
      <c r="M117" s="98">
        <v>0.59728922079555535</v>
      </c>
      <c r="N117" s="98">
        <v>0.51313610919973962</v>
      </c>
      <c r="O117" s="98">
        <v>0.46538516603782432</v>
      </c>
      <c r="P117" s="98">
        <v>0.4100185443658515</v>
      </c>
      <c r="Q117" s="98">
        <v>0.53352504139376189</v>
      </c>
      <c r="R117" s="98">
        <v>0.65913965284704323</v>
      </c>
      <c r="S117" s="98">
        <v>2.3205708116892878</v>
      </c>
      <c r="T117" s="98">
        <v>2.6958817174774641</v>
      </c>
      <c r="U117" s="98">
        <v>2.5250080626099245</v>
      </c>
      <c r="V117" s="98">
        <v>3.53882939004848</v>
      </c>
      <c r="W117" s="98">
        <v>4.847198306260557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1.9967003471263662</v>
      </c>
      <c r="C118" s="122">
        <f t="shared" si="21"/>
        <v>2.5177599370894654</v>
      </c>
      <c r="D118" s="122">
        <f t="shared" si="21"/>
        <v>2.0597526888319773</v>
      </c>
      <c r="E118" s="122">
        <f t="shared" si="21"/>
        <v>3.2565986944901999</v>
      </c>
      <c r="F118" s="122">
        <f t="shared" si="21"/>
        <v>1.7584784355405016</v>
      </c>
      <c r="G118" s="122">
        <f t="shared" si="21"/>
        <v>1.8189393072525766</v>
      </c>
      <c r="H118" s="122">
        <f t="shared" si="21"/>
        <v>2.5906195130996861</v>
      </c>
      <c r="I118" s="122">
        <f t="shared" si="21"/>
        <v>2.8903839272501028</v>
      </c>
      <c r="J118" s="122">
        <f t="shared" si="21"/>
        <v>2.517882179275408</v>
      </c>
      <c r="K118" s="122">
        <f t="shared" si="21"/>
        <v>2.6476108792525204</v>
      </c>
      <c r="L118" s="122">
        <f t="shared" si="21"/>
        <v>1.9701627375581605</v>
      </c>
      <c r="M118" s="122">
        <f t="shared" si="21"/>
        <v>1.8962789123655521</v>
      </c>
      <c r="N118" s="122">
        <f t="shared" si="21"/>
        <v>2.8782142840786755</v>
      </c>
      <c r="O118" s="122">
        <f t="shared" si="21"/>
        <v>1.6379198566568731</v>
      </c>
      <c r="P118" s="122">
        <f t="shared" si="21"/>
        <v>1.4160852419983694</v>
      </c>
      <c r="Q118" s="122">
        <f t="shared" si="21"/>
        <v>1.2420268514210906</v>
      </c>
      <c r="R118" s="122">
        <f t="shared" si="21"/>
        <v>1.7396761114722046</v>
      </c>
      <c r="S118" s="122">
        <f t="shared" si="21"/>
        <v>4.7450535017017819</v>
      </c>
      <c r="T118" s="122">
        <f t="shared" si="21"/>
        <v>6.2006115963633954</v>
      </c>
      <c r="U118" s="122">
        <f t="shared" si="21"/>
        <v>8.2881024945194053</v>
      </c>
      <c r="V118" s="122">
        <f t="shared" si="21"/>
        <v>10.285444195143393</v>
      </c>
      <c r="W118" s="122">
        <f t="shared" si="21"/>
        <v>18.537705051394294</v>
      </c>
      <c r="DA118" s="130" t="s">
        <v>1892</v>
      </c>
    </row>
    <row r="119" spans="1:105" ht="12" customHeight="1" x14ac:dyDescent="0.25">
      <c r="A119" s="97" t="s">
        <v>53</v>
      </c>
      <c r="B119" s="98">
        <v>1.9967003471263662</v>
      </c>
      <c r="C119" s="98">
        <v>2.5177599370894654</v>
      </c>
      <c r="D119" s="98">
        <v>2.0597526888319773</v>
      </c>
      <c r="E119" s="98">
        <v>3.2565986944901999</v>
      </c>
      <c r="F119" s="98">
        <v>1.7584784355405016</v>
      </c>
      <c r="G119" s="98">
        <v>1.8189393072525766</v>
      </c>
      <c r="H119" s="98">
        <v>2.5906195130996861</v>
      </c>
      <c r="I119" s="98">
        <v>2.8903839272501028</v>
      </c>
      <c r="J119" s="98">
        <v>2.517882179275408</v>
      </c>
      <c r="K119" s="98">
        <v>2.6476108792525204</v>
      </c>
      <c r="L119" s="98">
        <v>1.9701627375581605</v>
      </c>
      <c r="M119" s="98">
        <v>1.8962789123655521</v>
      </c>
      <c r="N119" s="98">
        <v>2.8782142840786755</v>
      </c>
      <c r="O119" s="98">
        <v>1.6379198566568731</v>
      </c>
      <c r="P119" s="98">
        <v>1.4160852419983694</v>
      </c>
      <c r="Q119" s="98">
        <v>1.2420268514210906</v>
      </c>
      <c r="R119" s="98">
        <v>1.7396761114722046</v>
      </c>
      <c r="S119" s="98">
        <v>4.7450535017017819</v>
      </c>
      <c r="T119" s="98">
        <v>6.2006115963633954</v>
      </c>
      <c r="U119" s="98">
        <v>8.2881024945194053</v>
      </c>
      <c r="V119" s="98">
        <v>10.285444195143393</v>
      </c>
      <c r="W119" s="98">
        <v>18.537705051394294</v>
      </c>
      <c r="DA119" s="63" t="s">
        <v>1893</v>
      </c>
    </row>
    <row r="120" spans="1:105" ht="12" customHeight="1" x14ac:dyDescent="0.25">
      <c r="A120" s="121" t="s">
        <v>55</v>
      </c>
      <c r="B120" s="122">
        <v>0.63119051931713999</v>
      </c>
      <c r="C120" s="122">
        <v>0.54052185824044674</v>
      </c>
      <c r="D120" s="122">
        <v>0.6990671016315908</v>
      </c>
      <c r="E120" s="122">
        <v>0.71977068953576895</v>
      </c>
      <c r="F120" s="122">
        <v>0.9682571218145134</v>
      </c>
      <c r="G120" s="122">
        <v>1.0964974311843176</v>
      </c>
      <c r="H120" s="122">
        <v>1.2612751069884354</v>
      </c>
      <c r="I120" s="122">
        <v>1.3014219729996144</v>
      </c>
      <c r="J120" s="122">
        <v>1.3432707141671214</v>
      </c>
      <c r="K120" s="122">
        <v>0.86338757064294835</v>
      </c>
      <c r="L120" s="122">
        <v>1.0290934228765469</v>
      </c>
      <c r="M120" s="122">
        <v>0.91102811719536281</v>
      </c>
      <c r="N120" s="122">
        <v>0.66058658415734239</v>
      </c>
      <c r="O120" s="122">
        <v>0.68840619448061946</v>
      </c>
      <c r="P120" s="122">
        <v>0.64546797761037833</v>
      </c>
      <c r="Q120" s="122">
        <v>0.83984980483988092</v>
      </c>
      <c r="R120" s="122">
        <v>1.2344003472643235</v>
      </c>
      <c r="S120" s="122">
        <v>1.9383800428966658</v>
      </c>
      <c r="T120" s="122">
        <v>2.9200288873566773</v>
      </c>
      <c r="U120" s="122">
        <v>3.2691124282493198</v>
      </c>
      <c r="V120" s="122">
        <v>3.4903940661026782</v>
      </c>
      <c r="W120" s="122">
        <v>3.2906588375299752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0.63119051931713999</v>
      </c>
      <c r="C125" s="101">
        <v>0.54052185824044674</v>
      </c>
      <c r="D125" s="101">
        <v>0.67227034657210727</v>
      </c>
      <c r="E125" s="101">
        <v>0.68477188825802726</v>
      </c>
      <c r="F125" s="101">
        <v>0.92124332885627003</v>
      </c>
      <c r="G125" s="101">
        <v>1.0323003916158708</v>
      </c>
      <c r="H125" s="101">
        <v>1.178277393086093</v>
      </c>
      <c r="I125" s="101">
        <v>1.1979988647970012</v>
      </c>
      <c r="J125" s="101">
        <v>1.2214783324519405</v>
      </c>
      <c r="K125" s="101">
        <v>0.73832408509929881</v>
      </c>
      <c r="L125" s="101">
        <v>0.81110786498945764</v>
      </c>
      <c r="M125" s="101">
        <v>0.67894666565585271</v>
      </c>
      <c r="N125" s="101">
        <v>0.43870058386621352</v>
      </c>
      <c r="O125" s="101">
        <v>0.46993662561772936</v>
      </c>
      <c r="P125" s="101">
        <v>0.41910220341666338</v>
      </c>
      <c r="Q125" s="101">
        <v>0.54545697175021945</v>
      </c>
      <c r="R125" s="101">
        <v>0.73339194087737025</v>
      </c>
      <c r="S125" s="101">
        <v>1.1042580742338213</v>
      </c>
      <c r="T125" s="101">
        <v>1.6968938945372483</v>
      </c>
      <c r="U125" s="101">
        <v>2.0025359740972344</v>
      </c>
      <c r="V125" s="101">
        <v>2.239145781028268</v>
      </c>
      <c r="W125" s="101">
        <v>2.3707095926222856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2.6796755059483538E-2</v>
      </c>
      <c r="E126" s="104">
        <v>3.4998801277741631E-2</v>
      </c>
      <c r="F126" s="104">
        <v>4.7013792958243351E-2</v>
      </c>
      <c r="G126" s="104">
        <v>6.4197039568446773E-2</v>
      </c>
      <c r="H126" s="104">
        <v>8.299771390234241E-2</v>
      </c>
      <c r="I126" s="104">
        <v>0.10342310820261322</v>
      </c>
      <c r="J126" s="104">
        <v>0.12179238171518103</v>
      </c>
      <c r="K126" s="104">
        <v>0.1250634855436496</v>
      </c>
      <c r="L126" s="104">
        <v>0.21798555788708934</v>
      </c>
      <c r="M126" s="104">
        <v>0.23208145153951013</v>
      </c>
      <c r="N126" s="104">
        <v>0.22188600029112882</v>
      </c>
      <c r="O126" s="104">
        <v>0.21846956886289012</v>
      </c>
      <c r="P126" s="104">
        <v>0.22636577419371492</v>
      </c>
      <c r="Q126" s="104">
        <v>0.29439283308966147</v>
      </c>
      <c r="R126" s="104">
        <v>0.50100840638695332</v>
      </c>
      <c r="S126" s="104">
        <v>0.8341219686628446</v>
      </c>
      <c r="T126" s="104">
        <v>1.2231349928194288</v>
      </c>
      <c r="U126" s="104">
        <v>1.2665764541520854</v>
      </c>
      <c r="V126" s="104">
        <v>1.2512482850744104</v>
      </c>
      <c r="W126" s="104">
        <v>0.9199492449076897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4.6730204005547673E-3</v>
      </c>
      <c r="E127" s="98">
        <v>6.0975305045412494E-3</v>
      </c>
      <c r="F127" s="98">
        <v>8.1786313517056061E-3</v>
      </c>
      <c r="G127" s="98">
        <v>1.1196507449425804E-2</v>
      </c>
      <c r="H127" s="98">
        <v>1.4453763514235479E-2</v>
      </c>
      <c r="I127" s="98">
        <v>1.7953009455914833E-2</v>
      </c>
      <c r="J127" s="98">
        <v>2.1192924637949102E-2</v>
      </c>
      <c r="K127" s="98">
        <v>5.6187614598724817E-2</v>
      </c>
      <c r="L127" s="98">
        <v>2.2720277322283367E-2</v>
      </c>
      <c r="M127" s="98">
        <v>4.0583162759052653E-2</v>
      </c>
      <c r="N127" s="98">
        <v>3.8884792354561146E-2</v>
      </c>
      <c r="O127" s="98">
        <v>2.8179185339643958E-2</v>
      </c>
      <c r="P127" s="98">
        <v>2.2459994686458568E-2</v>
      </c>
      <c r="Q127" s="98">
        <v>3.4670385870519141E-2</v>
      </c>
      <c r="R127" s="98">
        <v>4.9625409577591775E-2</v>
      </c>
      <c r="S127" s="98">
        <v>0.10833761995725197</v>
      </c>
      <c r="T127" s="98">
        <v>0.30555231603047567</v>
      </c>
      <c r="U127" s="98">
        <v>0.27989900712669424</v>
      </c>
      <c r="V127" s="98">
        <v>0.18561446247799268</v>
      </c>
      <c r="W127" s="98">
        <v>0.15840792270587625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2.2123734658928772E-2</v>
      </c>
      <c r="E128" s="98">
        <v>2.8901270773200382E-2</v>
      </c>
      <c r="F128" s="98">
        <v>3.8835161606537744E-2</v>
      </c>
      <c r="G128" s="98">
        <v>5.3000532119020963E-2</v>
      </c>
      <c r="H128" s="98">
        <v>6.8543950388106928E-2</v>
      </c>
      <c r="I128" s="98">
        <v>8.5470098746698392E-2</v>
      </c>
      <c r="J128" s="98">
        <v>0.10059945707723193</v>
      </c>
      <c r="K128" s="98">
        <v>6.8875870944924783E-2</v>
      </c>
      <c r="L128" s="98">
        <v>0.19526528056480597</v>
      </c>
      <c r="M128" s="98">
        <v>0.19149828878045747</v>
      </c>
      <c r="N128" s="98">
        <v>0.18300120793656768</v>
      </c>
      <c r="O128" s="98">
        <v>0.19029038352324618</v>
      </c>
      <c r="P128" s="98">
        <v>0.20390577950725636</v>
      </c>
      <c r="Q128" s="98">
        <v>0.25972244721914234</v>
      </c>
      <c r="R128" s="98">
        <v>0.45138299680936156</v>
      </c>
      <c r="S128" s="98">
        <v>0.72578434870559261</v>
      </c>
      <c r="T128" s="98">
        <v>0.91758267678895311</v>
      </c>
      <c r="U128" s="98">
        <v>0.98667744702539106</v>
      </c>
      <c r="V128" s="98">
        <v>1.0656338225964177</v>
      </c>
      <c r="W128" s="98">
        <v>0.76154132220181348</v>
      </c>
      <c r="DA128" s="63" t="s">
        <v>1902</v>
      </c>
    </row>
    <row r="129" spans="1:105" ht="12" customHeight="1" x14ac:dyDescent="0.25">
      <c r="A129" s="121" t="s">
        <v>54</v>
      </c>
      <c r="B129" s="122">
        <v>0.57963492259809635</v>
      </c>
      <c r="C129" s="122">
        <v>0.53623072538116867</v>
      </c>
      <c r="D129" s="122">
        <v>0.57713781156255584</v>
      </c>
      <c r="E129" s="122">
        <v>0.57619149342458331</v>
      </c>
      <c r="F129" s="122">
        <v>0.71968899927618779</v>
      </c>
      <c r="G129" s="122">
        <v>0.7689906458062532</v>
      </c>
      <c r="H129" s="122">
        <v>0.76456358286576664</v>
      </c>
      <c r="I129" s="122">
        <v>0.74175752467696732</v>
      </c>
      <c r="J129" s="122">
        <v>0.85804589252787955</v>
      </c>
      <c r="K129" s="122">
        <v>0.85050722236339971</v>
      </c>
      <c r="L129" s="122">
        <v>0.76921549950448254</v>
      </c>
      <c r="M129" s="122">
        <v>0.63851248764767732</v>
      </c>
      <c r="N129" s="122">
        <v>0.48502710893864787</v>
      </c>
      <c r="O129" s="122">
        <v>0.5210036756625801</v>
      </c>
      <c r="P129" s="122">
        <v>0.45849355942232328</v>
      </c>
      <c r="Q129" s="122">
        <v>0.61095308338092646</v>
      </c>
      <c r="R129" s="122">
        <v>0.96739066733170198</v>
      </c>
      <c r="S129" s="122">
        <v>1.1321057252962381</v>
      </c>
      <c r="T129" s="122">
        <v>1.4744694545119144</v>
      </c>
      <c r="U129" s="122">
        <v>1.5277524144621175</v>
      </c>
      <c r="V129" s="122">
        <v>1.6412643216365956</v>
      </c>
      <c r="W129" s="122">
        <v>1.7713646062661412</v>
      </c>
      <c r="DA129" s="130" t="s">
        <v>1903</v>
      </c>
    </row>
    <row r="130" spans="1:105" ht="12" customHeight="1" x14ac:dyDescent="0.25">
      <c r="A130" s="97" t="s">
        <v>50</v>
      </c>
      <c r="B130" s="98">
        <v>0.45894615317480786</v>
      </c>
      <c r="C130" s="98">
        <v>0.45737748037988762</v>
      </c>
      <c r="D130" s="98">
        <v>0.4439759814271424</v>
      </c>
      <c r="E130" s="98">
        <v>0.41253261709250727</v>
      </c>
      <c r="F130" s="98">
        <v>0.53484985901363102</v>
      </c>
      <c r="G130" s="98">
        <v>0.573069291714287</v>
      </c>
      <c r="H130" s="98">
        <v>0.57110349403591854</v>
      </c>
      <c r="I130" s="98">
        <v>0.57757005065780143</v>
      </c>
      <c r="J130" s="98">
        <v>0.71172947327598857</v>
      </c>
      <c r="K130" s="98">
        <v>0.72730120546575172</v>
      </c>
      <c r="L130" s="98">
        <v>0.61230497880338053</v>
      </c>
      <c r="M130" s="98">
        <v>0.50210722588401735</v>
      </c>
      <c r="N130" s="98">
        <v>0.41823854695400825</v>
      </c>
      <c r="O130" s="98">
        <v>0.4161780265850677</v>
      </c>
      <c r="P130" s="98">
        <v>0.34703746656247564</v>
      </c>
      <c r="Q130" s="98">
        <v>0.43802407754970307</v>
      </c>
      <c r="R130" s="98">
        <v>0.64764719227630285</v>
      </c>
      <c r="S130" s="98">
        <v>0.97850348542943733</v>
      </c>
      <c r="T130" s="98">
        <v>1.1882109185691643</v>
      </c>
      <c r="U130" s="98">
        <v>1.1900316627090883</v>
      </c>
      <c r="V130" s="98">
        <v>1.268459122716723</v>
      </c>
      <c r="W130" s="98">
        <v>1.3933923866950604</v>
      </c>
      <c r="DA130" s="63" t="s">
        <v>1904</v>
      </c>
    </row>
    <row r="131" spans="1:105" ht="12" customHeight="1" x14ac:dyDescent="0.25">
      <c r="A131" s="109" t="s">
        <v>120</v>
      </c>
      <c r="B131" s="33">
        <v>0.1206887694232885</v>
      </c>
      <c r="C131" s="33">
        <v>7.8853245001281005E-2</v>
      </c>
      <c r="D131" s="33">
        <v>0.13316183013541349</v>
      </c>
      <c r="E131" s="33">
        <v>0.16365887633207599</v>
      </c>
      <c r="F131" s="33">
        <v>0.18483914026255674</v>
      </c>
      <c r="G131" s="33">
        <v>0.19592135409196615</v>
      </c>
      <c r="H131" s="33">
        <v>0.19346008882984805</v>
      </c>
      <c r="I131" s="33">
        <v>0.16418747401916589</v>
      </c>
      <c r="J131" s="33">
        <v>0.14631641925189104</v>
      </c>
      <c r="K131" s="33">
        <v>0.12320601689764799</v>
      </c>
      <c r="L131" s="33">
        <v>0.15691052070110204</v>
      </c>
      <c r="M131" s="33">
        <v>0.13640526176365994</v>
      </c>
      <c r="N131" s="33">
        <v>6.6788561984639602E-2</v>
      </c>
      <c r="O131" s="33">
        <v>0.10482564907751238</v>
      </c>
      <c r="P131" s="33">
        <v>0.11145609285984762</v>
      </c>
      <c r="Q131" s="33">
        <v>0.17292900583122339</v>
      </c>
      <c r="R131" s="33">
        <v>0.31974347505539913</v>
      </c>
      <c r="S131" s="33">
        <v>0.15360223986680072</v>
      </c>
      <c r="T131" s="33">
        <v>0.28625853594275008</v>
      </c>
      <c r="U131" s="33">
        <v>0.33772075175302924</v>
      </c>
      <c r="V131" s="33">
        <v>0.37280519891987257</v>
      </c>
      <c r="W131" s="33">
        <v>0.37797221957108085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0.93505907812019773</v>
      </c>
      <c r="C133" s="154">
        <f t="shared" si="22"/>
        <v>1.0800436035930792</v>
      </c>
      <c r="D133" s="154">
        <f t="shared" si="22"/>
        <v>0.97645800890400869</v>
      </c>
      <c r="E133" s="154">
        <f t="shared" si="22"/>
        <v>1.1303720537542048</v>
      </c>
      <c r="F133" s="154">
        <f t="shared" si="22"/>
        <v>0.87284750963019031</v>
      </c>
      <c r="G133" s="154">
        <f t="shared" si="22"/>
        <v>0.87600859930096331</v>
      </c>
      <c r="H133" s="154">
        <f t="shared" si="22"/>
        <v>0.9576245639573181</v>
      </c>
      <c r="I133" s="154">
        <f t="shared" si="22"/>
        <v>0.99974887562637804</v>
      </c>
      <c r="J133" s="154">
        <f t="shared" si="22"/>
        <v>0.93742368591206271</v>
      </c>
      <c r="K133" s="154">
        <f t="shared" si="22"/>
        <v>1.0565989900982036</v>
      </c>
      <c r="L133" s="154">
        <f t="shared" si="22"/>
        <v>0.93860860940276591</v>
      </c>
      <c r="M133" s="154">
        <f t="shared" si="22"/>
        <v>0.9810787477379751</v>
      </c>
      <c r="N133" s="154">
        <f t="shared" si="22"/>
        <v>1.2675667036802518</v>
      </c>
      <c r="O133" s="154">
        <f t="shared" si="22"/>
        <v>1.0457227069080941</v>
      </c>
      <c r="P133" s="154">
        <f t="shared" si="22"/>
        <v>1.0518513965408598</v>
      </c>
      <c r="Q133" s="154">
        <f t="shared" si="22"/>
        <v>0.95577754933720938</v>
      </c>
      <c r="R133" s="154">
        <f t="shared" ref="R133:V133" si="23">IF(R115=0,"",R115/R97)</f>
        <v>0.99418690937845067</v>
      </c>
      <c r="S133" s="154">
        <f t="shared" si="23"/>
        <v>1.1537758340855881</v>
      </c>
      <c r="T133" s="154">
        <f t="shared" si="23"/>
        <v>1.1673611605016421</v>
      </c>
      <c r="U133" s="154">
        <f t="shared" si="23"/>
        <v>1.293526291828238</v>
      </c>
      <c r="V133" s="154">
        <f t="shared" si="23"/>
        <v>1.3452850928488971</v>
      </c>
      <c r="W133" s="154">
        <f t="shared" ref="W133" si="24">IF(W115=0,"",W115/W97)</f>
        <v>1.638703970729827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0.56165633085899502</v>
      </c>
      <c r="C134" s="155">
        <f t="shared" si="25"/>
        <v>0.56488100194392743</v>
      </c>
      <c r="D134" s="155">
        <f t="shared" si="25"/>
        <v>0.56955139143172107</v>
      </c>
      <c r="E134" s="155">
        <f t="shared" si="25"/>
        <v>0.57455319344962019</v>
      </c>
      <c r="F134" s="155">
        <f t="shared" si="25"/>
        <v>0.58180105289969442</v>
      </c>
      <c r="G134" s="155">
        <f t="shared" si="25"/>
        <v>0.5886221587508268</v>
      </c>
      <c r="H134" s="155">
        <f t="shared" si="25"/>
        <v>0.59608298597983578</v>
      </c>
      <c r="I134" s="155">
        <f t="shared" si="25"/>
        <v>0.6015976298726039</v>
      </c>
      <c r="J134" s="155">
        <f t="shared" si="25"/>
        <v>0.60734369639643193</v>
      </c>
      <c r="K134" s="155">
        <f t="shared" si="25"/>
        <v>0.6097441735087139</v>
      </c>
      <c r="L134" s="155">
        <f t="shared" si="25"/>
        <v>0.61247112249870184</v>
      </c>
      <c r="M134" s="155">
        <f t="shared" si="25"/>
        <v>0.61528614621785904</v>
      </c>
      <c r="N134" s="155">
        <f t="shared" si="25"/>
        <v>0.618711127089419</v>
      </c>
      <c r="O134" s="155">
        <f t="shared" si="25"/>
        <v>0.62225675088624244</v>
      </c>
      <c r="P134" s="155">
        <f t="shared" si="25"/>
        <v>0.62289234597199117</v>
      </c>
      <c r="Q134" s="155">
        <f t="shared" si="25"/>
        <v>0.64762458695125269</v>
      </c>
      <c r="R134" s="155">
        <f t="shared" ref="R134:V134" si="26">IF(R116=0,"",R116/R98)</f>
        <v>0.69342069711448062</v>
      </c>
      <c r="S134" s="155">
        <f t="shared" si="26"/>
        <v>0.73687591330005253</v>
      </c>
      <c r="T134" s="155">
        <f t="shared" si="26"/>
        <v>0.76623767989488833</v>
      </c>
      <c r="U134" s="155">
        <f t="shared" si="26"/>
        <v>0.78500788908193841</v>
      </c>
      <c r="V134" s="155">
        <f t="shared" si="26"/>
        <v>0.80465243214256554</v>
      </c>
      <c r="W134" s="155">
        <f t="shared" ref="W134" si="27">IF(W116=0,"",W116/W98)</f>
        <v>0.82442498789609575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0.56165633085899502</v>
      </c>
      <c r="C135" s="156">
        <f t="shared" si="28"/>
        <v>0.56488100194392743</v>
      </c>
      <c r="D135" s="156">
        <f t="shared" si="28"/>
        <v>0.56955139143172107</v>
      </c>
      <c r="E135" s="156">
        <f t="shared" si="28"/>
        <v>0.57455319344962019</v>
      </c>
      <c r="F135" s="156">
        <f t="shared" si="28"/>
        <v>0.58180105289969442</v>
      </c>
      <c r="G135" s="156">
        <f t="shared" si="28"/>
        <v>0.5886221587508268</v>
      </c>
      <c r="H135" s="156">
        <f t="shared" si="28"/>
        <v>0.59608298597983578</v>
      </c>
      <c r="I135" s="156">
        <f t="shared" si="28"/>
        <v>0.6015976298726039</v>
      </c>
      <c r="J135" s="156">
        <f t="shared" si="28"/>
        <v>0.60734369639643193</v>
      </c>
      <c r="K135" s="156">
        <f t="shared" si="28"/>
        <v>0.6097441735087139</v>
      </c>
      <c r="L135" s="156">
        <f t="shared" si="28"/>
        <v>0.61247112249870184</v>
      </c>
      <c r="M135" s="156">
        <f t="shared" si="28"/>
        <v>0.61528614621785904</v>
      </c>
      <c r="N135" s="156">
        <f t="shared" si="28"/>
        <v>0.618711127089419</v>
      </c>
      <c r="O135" s="156">
        <f t="shared" si="28"/>
        <v>0.62225675088624244</v>
      </c>
      <c r="P135" s="156">
        <f t="shared" si="28"/>
        <v>0.62289234597199117</v>
      </c>
      <c r="Q135" s="156">
        <f t="shared" si="28"/>
        <v>0.64762458695125269</v>
      </c>
      <c r="R135" s="156">
        <f t="shared" ref="R135:V135" si="29">IF(R117=0,"",R117/R99)</f>
        <v>0.69342069711448062</v>
      </c>
      <c r="S135" s="156">
        <f t="shared" si="29"/>
        <v>0.73687591330005253</v>
      </c>
      <c r="T135" s="156">
        <f t="shared" si="29"/>
        <v>0.76623767989488833</v>
      </c>
      <c r="U135" s="156">
        <f t="shared" si="29"/>
        <v>0.78500788908193841</v>
      </c>
      <c r="V135" s="156">
        <f t="shared" si="29"/>
        <v>0.80465243214256554</v>
      </c>
      <c r="W135" s="156">
        <f t="shared" ref="W135" si="30">IF(W117=0,"",W117/W99)</f>
        <v>0.82442498789609575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1.8642351734849059</v>
      </c>
      <c r="C136" s="155">
        <f t="shared" si="31"/>
        <v>2.0117854279277454</v>
      </c>
      <c r="D136" s="155">
        <f t="shared" si="31"/>
        <v>2.1111314925120919</v>
      </c>
      <c r="E136" s="155">
        <f t="shared" si="31"/>
        <v>2.2222839816807203</v>
      </c>
      <c r="F136" s="155">
        <f t="shared" si="31"/>
        <v>2.3513137573741036</v>
      </c>
      <c r="G136" s="155">
        <f t="shared" si="31"/>
        <v>2.5121168600771058</v>
      </c>
      <c r="H136" s="155">
        <f t="shared" si="31"/>
        <v>2.7091379585236712</v>
      </c>
      <c r="I136" s="155">
        <f t="shared" si="31"/>
        <v>2.838512946785313</v>
      </c>
      <c r="J136" s="155">
        <f t="shared" si="31"/>
        <v>2.9066501298796048</v>
      </c>
      <c r="K136" s="155">
        <f t="shared" si="31"/>
        <v>3.0071631495677313</v>
      </c>
      <c r="L136" s="155">
        <f t="shared" si="31"/>
        <v>3.0670715665651431</v>
      </c>
      <c r="M136" s="155">
        <f t="shared" si="31"/>
        <v>3.1277072518838107</v>
      </c>
      <c r="N136" s="155">
        <f t="shared" si="31"/>
        <v>3.2055702718520243</v>
      </c>
      <c r="O136" s="155">
        <f t="shared" si="31"/>
        <v>3.3094198715171128</v>
      </c>
      <c r="P136" s="155">
        <f t="shared" si="31"/>
        <v>3.4184605721486689</v>
      </c>
      <c r="Q136" s="155">
        <f t="shared" si="31"/>
        <v>3.625425382231231</v>
      </c>
      <c r="R136" s="155">
        <f t="shared" ref="R136:V136" si="32">IF(R118=0,"",R118/R100)</f>
        <v>3.9828592229975741</v>
      </c>
      <c r="S136" s="155">
        <f t="shared" si="32"/>
        <v>4.2524361528995041</v>
      </c>
      <c r="T136" s="155">
        <f t="shared" si="32"/>
        <v>4.3467433897181795</v>
      </c>
      <c r="U136" s="155">
        <f t="shared" si="32"/>
        <v>4.3973974049036535</v>
      </c>
      <c r="V136" s="155">
        <f t="shared" si="32"/>
        <v>4.4405545828247623</v>
      </c>
      <c r="W136" s="155">
        <f t="shared" ref="W136" si="33">IF(W118=0,"",W118/W100)</f>
        <v>4.5015147607837545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1.8642351734849059</v>
      </c>
      <c r="C137" s="156">
        <f t="shared" si="34"/>
        <v>2.0117854279277454</v>
      </c>
      <c r="D137" s="156">
        <f t="shared" si="34"/>
        <v>2.1111314925120919</v>
      </c>
      <c r="E137" s="156">
        <f t="shared" si="34"/>
        <v>2.2222839816807203</v>
      </c>
      <c r="F137" s="156">
        <f t="shared" si="34"/>
        <v>2.3513137573741036</v>
      </c>
      <c r="G137" s="156">
        <f t="shared" si="34"/>
        <v>2.5121168600771058</v>
      </c>
      <c r="H137" s="156">
        <f t="shared" si="34"/>
        <v>2.7091379585236712</v>
      </c>
      <c r="I137" s="156">
        <f t="shared" si="34"/>
        <v>2.838512946785313</v>
      </c>
      <c r="J137" s="156">
        <f t="shared" si="34"/>
        <v>2.9066501298796048</v>
      </c>
      <c r="K137" s="156">
        <f t="shared" si="34"/>
        <v>3.0071631495677313</v>
      </c>
      <c r="L137" s="156">
        <f t="shared" si="34"/>
        <v>3.0670715665651431</v>
      </c>
      <c r="M137" s="156">
        <f t="shared" si="34"/>
        <v>3.1277072518838107</v>
      </c>
      <c r="N137" s="156">
        <f t="shared" si="34"/>
        <v>3.2055702718520243</v>
      </c>
      <c r="O137" s="156">
        <f t="shared" si="34"/>
        <v>3.3094198715171128</v>
      </c>
      <c r="P137" s="156">
        <f t="shared" si="34"/>
        <v>3.4184605721486689</v>
      </c>
      <c r="Q137" s="156">
        <f t="shared" si="34"/>
        <v>3.625425382231231</v>
      </c>
      <c r="R137" s="156">
        <f t="shared" ref="R137:V137" si="35">IF(R119=0,"",R119/R101)</f>
        <v>3.9828592229975741</v>
      </c>
      <c r="S137" s="156">
        <f t="shared" si="35"/>
        <v>4.2524361528995041</v>
      </c>
      <c r="T137" s="156">
        <f t="shared" si="35"/>
        <v>4.3467433897181795</v>
      </c>
      <c r="U137" s="156">
        <f t="shared" si="35"/>
        <v>4.3973974049036535</v>
      </c>
      <c r="V137" s="156">
        <f t="shared" si="35"/>
        <v>4.4405545828247623</v>
      </c>
      <c r="W137" s="156">
        <f t="shared" ref="W137" si="36">IF(W119=0,"",W119/W101)</f>
        <v>4.5015147607837545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0.51309956029926429</v>
      </c>
      <c r="C138" s="155">
        <f t="shared" si="37"/>
        <v>0.51633526737236657</v>
      </c>
      <c r="D138" s="155">
        <f t="shared" si="37"/>
        <v>0.5277446073763925</v>
      </c>
      <c r="E138" s="155">
        <f t="shared" si="37"/>
        <v>0.53377849493031482</v>
      </c>
      <c r="F138" s="155">
        <f t="shared" si="37"/>
        <v>0.53831899534173</v>
      </c>
      <c r="G138" s="155">
        <f t="shared" si="37"/>
        <v>0.54459237855184228</v>
      </c>
      <c r="H138" s="155">
        <f t="shared" si="37"/>
        <v>0.55035986429370398</v>
      </c>
      <c r="I138" s="155">
        <f t="shared" si="37"/>
        <v>0.55537469554366237</v>
      </c>
      <c r="J138" s="155">
        <f t="shared" si="37"/>
        <v>0.55912540820335077</v>
      </c>
      <c r="K138" s="155">
        <f t="shared" si="37"/>
        <v>0.56154253554852596</v>
      </c>
      <c r="L138" s="155">
        <f t="shared" si="37"/>
        <v>0.59319898533775028</v>
      </c>
      <c r="M138" s="155">
        <f t="shared" si="37"/>
        <v>0.6013630325789775</v>
      </c>
      <c r="N138" s="155">
        <f t="shared" si="37"/>
        <v>0.62484893712510226</v>
      </c>
      <c r="O138" s="155">
        <f t="shared" si="37"/>
        <v>0.63430364723138133</v>
      </c>
      <c r="P138" s="155">
        <f t="shared" si="37"/>
        <v>0.65675153432436528</v>
      </c>
      <c r="Q138" s="155">
        <f t="shared" si="37"/>
        <v>0.67280611980501548</v>
      </c>
      <c r="R138" s="155">
        <f t="shared" ref="R138:V138" si="38">IF(R120=0,"",R120/R102)</f>
        <v>0.70782206296659167</v>
      </c>
      <c r="S138" s="155">
        <f t="shared" si="38"/>
        <v>0.72217583896953841</v>
      </c>
      <c r="T138" s="155">
        <f t="shared" si="38"/>
        <v>0.71280340668401121</v>
      </c>
      <c r="U138" s="155">
        <f t="shared" si="38"/>
        <v>0.71624714430891867</v>
      </c>
      <c r="V138" s="155">
        <f t="shared" si="38"/>
        <v>0.72525254886728263</v>
      </c>
      <c r="W138" s="155">
        <f t="shared" ref="W138" si="39">IF(W120=0,"",W120/W102)</f>
        <v>0.71525941773972534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0.51309956029926429</v>
      </c>
      <c r="C143" s="157">
        <f t="shared" si="52"/>
        <v>0.51633526737236657</v>
      </c>
      <c r="D143" s="157">
        <f t="shared" si="52"/>
        <v>0.51962776705573011</v>
      </c>
      <c r="E143" s="157">
        <f t="shared" si="52"/>
        <v>0.52347377776452975</v>
      </c>
      <c r="F143" s="157">
        <f t="shared" si="52"/>
        <v>0.5280739871777842</v>
      </c>
      <c r="G143" s="157">
        <f t="shared" si="52"/>
        <v>0.53224160796307873</v>
      </c>
      <c r="H143" s="157">
        <f t="shared" si="52"/>
        <v>0.53648788747557119</v>
      </c>
      <c r="I143" s="157">
        <f t="shared" si="52"/>
        <v>0.53853694285522791</v>
      </c>
      <c r="J143" s="157">
        <f t="shared" si="52"/>
        <v>0.53983897758084742</v>
      </c>
      <c r="K143" s="157">
        <f t="shared" si="52"/>
        <v>0.54071811697543737</v>
      </c>
      <c r="L143" s="157">
        <f t="shared" si="52"/>
        <v>0.54144167294477485</v>
      </c>
      <c r="M143" s="157">
        <f t="shared" si="52"/>
        <v>0.54335956827106346</v>
      </c>
      <c r="N143" s="157">
        <f t="shared" si="52"/>
        <v>0.54576450143144373</v>
      </c>
      <c r="O143" s="157">
        <f t="shared" si="52"/>
        <v>0.55673595266992848</v>
      </c>
      <c r="P143" s="157">
        <f t="shared" si="52"/>
        <v>0.56731345395905508</v>
      </c>
      <c r="Q143" s="157">
        <f t="shared" si="52"/>
        <v>0.58750672522804226</v>
      </c>
      <c r="R143" s="157">
        <f t="shared" ref="R143:V143" si="53">IF(R125=0,"",R125/R107)</f>
        <v>0.60585611617747204</v>
      </c>
      <c r="S143" s="157">
        <f t="shared" si="53"/>
        <v>0.61877191948321175</v>
      </c>
      <c r="T143" s="157">
        <f t="shared" si="53"/>
        <v>0.62925666788218115</v>
      </c>
      <c r="U143" s="157">
        <f t="shared" si="53"/>
        <v>0.63804802829303509</v>
      </c>
      <c r="V143" s="157">
        <f t="shared" si="53"/>
        <v>0.64748361335199722</v>
      </c>
      <c r="W143" s="157">
        <f t="shared" ref="W143" si="54">IF(W125=0,"",W125/W107)</f>
        <v>0.65977053551933151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0.8678339681584426</v>
      </c>
      <c r="E144" s="158">
        <f t="shared" si="55"/>
        <v>0.86814925790067488</v>
      </c>
      <c r="F144" s="158">
        <f t="shared" si="55"/>
        <v>0.86848078965374309</v>
      </c>
      <c r="G144" s="158">
        <f t="shared" si="55"/>
        <v>0.86876774655192257</v>
      </c>
      <c r="H144" s="158">
        <f t="shared" si="55"/>
        <v>0.86955574364266119</v>
      </c>
      <c r="I144" s="158">
        <f t="shared" si="55"/>
        <v>0.87071954245427841</v>
      </c>
      <c r="J144" s="158">
        <f t="shared" si="55"/>
        <v>0.87132624253665403</v>
      </c>
      <c r="K144" s="158">
        <f t="shared" si="55"/>
        <v>0.72678636062035107</v>
      </c>
      <c r="L144" s="158">
        <f t="shared" si="55"/>
        <v>0.92067240533387529</v>
      </c>
      <c r="M144" s="158">
        <f t="shared" si="55"/>
        <v>0.87444620446688714</v>
      </c>
      <c r="N144" s="158">
        <f t="shared" si="55"/>
        <v>0.87575136969563105</v>
      </c>
      <c r="O144" s="158">
        <f t="shared" si="55"/>
        <v>0.90575382910601343</v>
      </c>
      <c r="P144" s="158">
        <f t="shared" si="55"/>
        <v>0.92746168804221252</v>
      </c>
      <c r="Q144" s="158">
        <f t="shared" si="55"/>
        <v>0.92040239776237454</v>
      </c>
      <c r="R144" s="158">
        <f t="shared" ref="R144:V144" si="56">IF(R126=0,"",R126/R108)</f>
        <v>0.93920913318290067</v>
      </c>
      <c r="S144" s="158">
        <f t="shared" si="56"/>
        <v>0.92733085400187432</v>
      </c>
      <c r="T144" s="158">
        <f t="shared" si="56"/>
        <v>0.87374426358501878</v>
      </c>
      <c r="U144" s="158">
        <f t="shared" si="56"/>
        <v>0.88839592304117532</v>
      </c>
      <c r="V144" s="158">
        <f t="shared" si="56"/>
        <v>0.92381740606100093</v>
      </c>
      <c r="W144" s="158">
        <f t="shared" ref="W144" si="57">IF(W126=0,"",W126/W108)</f>
        <v>0.91317591602344794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0.53381487789631299</v>
      </c>
      <c r="E145" s="156">
        <f t="shared" si="58"/>
        <v>0.53426201143309338</v>
      </c>
      <c r="F145" s="156">
        <f t="shared" si="58"/>
        <v>0.53461362957262848</v>
      </c>
      <c r="G145" s="156">
        <f t="shared" si="58"/>
        <v>0.53587622596467499</v>
      </c>
      <c r="H145" s="156">
        <f t="shared" si="58"/>
        <v>0.53722554736026684</v>
      </c>
      <c r="I145" s="156">
        <f t="shared" si="58"/>
        <v>0.53898698120308941</v>
      </c>
      <c r="J145" s="156">
        <f t="shared" si="58"/>
        <v>0.54092967186239238</v>
      </c>
      <c r="K145" s="156">
        <f t="shared" si="58"/>
        <v>0.54444572095428734</v>
      </c>
      <c r="L145" s="156">
        <f t="shared" si="58"/>
        <v>0.54744364292669456</v>
      </c>
      <c r="M145" s="156">
        <f t="shared" si="58"/>
        <v>0.54912137861797572</v>
      </c>
      <c r="N145" s="156">
        <f t="shared" si="58"/>
        <v>0.55261377476409057</v>
      </c>
      <c r="O145" s="156">
        <f t="shared" si="58"/>
        <v>0.55349304852132686</v>
      </c>
      <c r="P145" s="156">
        <f t="shared" si="58"/>
        <v>0.55920104579567431</v>
      </c>
      <c r="Q145" s="156">
        <f t="shared" si="58"/>
        <v>0.57659180055724879</v>
      </c>
      <c r="R145" s="156">
        <f t="shared" ref="R145:V145" si="59">IF(R127=0,"",R127/R109)</f>
        <v>0.60479351446312346</v>
      </c>
      <c r="S145" s="156">
        <f t="shared" si="59"/>
        <v>0.62369614064498713</v>
      </c>
      <c r="T145" s="156">
        <f t="shared" si="59"/>
        <v>0.63353836627065574</v>
      </c>
      <c r="U145" s="156">
        <f t="shared" si="59"/>
        <v>0.63756612121611045</v>
      </c>
      <c r="V145" s="156">
        <f t="shared" si="59"/>
        <v>0.64271238232199868</v>
      </c>
      <c r="W145" s="156">
        <f t="shared" ref="W145" si="60">IF(W127=0,"",W127/W109)</f>
        <v>0.64425936827972496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0.60705707560223832</v>
      </c>
      <c r="C147" s="155">
        <f t="shared" si="64"/>
        <v>0.60024797061735224</v>
      </c>
      <c r="D147" s="155">
        <f t="shared" si="64"/>
        <v>0.61311784468644603</v>
      </c>
      <c r="E147" s="155">
        <f t="shared" si="64"/>
        <v>0.62228558725021921</v>
      </c>
      <c r="F147" s="155">
        <f t="shared" si="64"/>
        <v>0.62024235533284755</v>
      </c>
      <c r="G147" s="155">
        <f t="shared" si="64"/>
        <v>0.62163830240721696</v>
      </c>
      <c r="H147" s="155">
        <f t="shared" si="64"/>
        <v>0.62304841458634741</v>
      </c>
      <c r="I147" s="155">
        <f t="shared" si="64"/>
        <v>0.61929698076443973</v>
      </c>
      <c r="J147" s="155">
        <f t="shared" si="64"/>
        <v>0.6126339150712381</v>
      </c>
      <c r="K147" s="155">
        <f t="shared" si="64"/>
        <v>0.60954009935000153</v>
      </c>
      <c r="L147" s="155">
        <f t="shared" si="64"/>
        <v>0.61838703107469595</v>
      </c>
      <c r="M147" s="155">
        <f t="shared" si="64"/>
        <v>0.62045006047379014</v>
      </c>
      <c r="N147" s="155">
        <f t="shared" si="64"/>
        <v>0.61022408953297724</v>
      </c>
      <c r="O147" s="155">
        <f t="shared" si="64"/>
        <v>0.62042614287783948</v>
      </c>
      <c r="P147" s="155">
        <f t="shared" si="64"/>
        <v>0.62780536947099164</v>
      </c>
      <c r="Q147" s="155">
        <f t="shared" si="64"/>
        <v>0.63578148942527657</v>
      </c>
      <c r="R147" s="155">
        <f t="shared" ref="R147:V147" si="65">IF(R129=0,"",R129/R111)</f>
        <v>0.64655984312353865</v>
      </c>
      <c r="S147" s="155">
        <f t="shared" si="65"/>
        <v>0.61660330917026107</v>
      </c>
      <c r="T147" s="155">
        <f t="shared" si="65"/>
        <v>0.62900572093217755</v>
      </c>
      <c r="U147" s="155">
        <f t="shared" si="65"/>
        <v>0.63597227040180249</v>
      </c>
      <c r="V147" s="155">
        <f t="shared" si="65"/>
        <v>0.6401760120339397</v>
      </c>
      <c r="W147" s="155">
        <f t="shared" ref="W147" si="66">IF(W129=0,"",W129/W111)</f>
        <v>0.64152888377341333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0.58041664793514103</v>
      </c>
      <c r="C148" s="156">
        <f t="shared" si="67"/>
        <v>0.58154185508343392</v>
      </c>
      <c r="D148" s="156">
        <f t="shared" si="67"/>
        <v>0.58266412009091528</v>
      </c>
      <c r="E148" s="156">
        <f t="shared" si="67"/>
        <v>0.5839197862785368</v>
      </c>
      <c r="F148" s="156">
        <f t="shared" si="67"/>
        <v>0.5855523749705388</v>
      </c>
      <c r="G148" s="156">
        <f t="shared" si="67"/>
        <v>0.58709632237146991</v>
      </c>
      <c r="H148" s="156">
        <f t="shared" si="67"/>
        <v>0.58861949711022765</v>
      </c>
      <c r="I148" s="156">
        <f t="shared" si="67"/>
        <v>0.58935638247161126</v>
      </c>
      <c r="J148" s="156">
        <f t="shared" si="67"/>
        <v>0.58979330790758799</v>
      </c>
      <c r="K148" s="156">
        <f t="shared" si="67"/>
        <v>0.59015598334929786</v>
      </c>
      <c r="L148" s="156">
        <f t="shared" si="67"/>
        <v>0.59047626666411601</v>
      </c>
      <c r="M148" s="156">
        <f t="shared" si="67"/>
        <v>0.59086539734314936</v>
      </c>
      <c r="N148" s="156">
        <f t="shared" si="67"/>
        <v>0.59133208075529309</v>
      </c>
      <c r="O148" s="156">
        <f t="shared" si="67"/>
        <v>0.59188815990043686</v>
      </c>
      <c r="P148" s="156">
        <f t="shared" si="67"/>
        <v>0.59229858982848049</v>
      </c>
      <c r="Q148" s="156">
        <f t="shared" si="67"/>
        <v>0.59266559806326502</v>
      </c>
      <c r="R148" s="156">
        <f t="shared" ref="R148:V148" si="68">IF(R130=0,"",R130/R112)</f>
        <v>0.593705099082945</v>
      </c>
      <c r="S148" s="156">
        <f t="shared" si="68"/>
        <v>0.59553418172102668</v>
      </c>
      <c r="T148" s="156">
        <f t="shared" si="68"/>
        <v>0.59709605225220119</v>
      </c>
      <c r="U148" s="156">
        <f t="shared" si="68"/>
        <v>0.59838501826942547</v>
      </c>
      <c r="V148" s="156">
        <f t="shared" si="68"/>
        <v>0.60028152241663346</v>
      </c>
      <c r="W148" s="156">
        <f t="shared" ref="W148" si="69">IF(W130=0,"",W130/W112)</f>
        <v>0.60301942052890423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0.735417149966899</v>
      </c>
      <c r="C149" s="159">
        <f t="shared" si="70"/>
        <v>0.73792834366980975</v>
      </c>
      <c r="D149" s="159">
        <f t="shared" si="70"/>
        <v>0.74250863650782728</v>
      </c>
      <c r="E149" s="159">
        <f t="shared" si="70"/>
        <v>0.74580495811833902</v>
      </c>
      <c r="F149" s="159">
        <f t="shared" si="70"/>
        <v>0.74856588036293426</v>
      </c>
      <c r="G149" s="159">
        <f t="shared" si="70"/>
        <v>0.75085524147036042</v>
      </c>
      <c r="H149" s="159">
        <f t="shared" si="70"/>
        <v>0.75308159775917982</v>
      </c>
      <c r="I149" s="159">
        <f t="shared" si="70"/>
        <v>0.75405331209430704</v>
      </c>
      <c r="J149" s="159">
        <f t="shared" si="70"/>
        <v>0.75482645145568417</v>
      </c>
      <c r="K149" s="159">
        <f t="shared" si="70"/>
        <v>0.75615260999689571</v>
      </c>
      <c r="L149" s="159">
        <f t="shared" si="70"/>
        <v>0.75824790229252337</v>
      </c>
      <c r="M149" s="159">
        <f t="shared" si="70"/>
        <v>0.76064226795382917</v>
      </c>
      <c r="N149" s="159">
        <f t="shared" si="70"/>
        <v>0.76284101375384605</v>
      </c>
      <c r="O149" s="159">
        <f t="shared" si="70"/>
        <v>0.76730665302728707</v>
      </c>
      <c r="P149" s="159">
        <f t="shared" si="70"/>
        <v>0.77188220643280048</v>
      </c>
      <c r="Q149" s="159">
        <f t="shared" si="70"/>
        <v>0.7794031508000131</v>
      </c>
      <c r="R149" s="159">
        <f t="shared" ref="R149:V149" si="71">IF(R131=0,"",R131/R113)</f>
        <v>0.78879787062629991</v>
      </c>
      <c r="S149" s="159">
        <f t="shared" si="71"/>
        <v>0.79600177300246655</v>
      </c>
      <c r="T149" s="159">
        <f t="shared" si="71"/>
        <v>0.80831025774346521</v>
      </c>
      <c r="U149" s="159">
        <f t="shared" si="71"/>
        <v>0.8167525928969771</v>
      </c>
      <c r="V149" s="159">
        <f t="shared" si="71"/>
        <v>0.82723654437082161</v>
      </c>
      <c r="W149" s="159">
        <f t="shared" ref="W149" si="72">IF(W131=0,"",W131/W113)</f>
        <v>0.83906429416301909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2.0889759884701671</v>
      </c>
      <c r="C151" s="117">
        <f t="shared" si="73"/>
        <v>2.0778078128526771</v>
      </c>
      <c r="D151" s="117">
        <f t="shared" si="73"/>
        <v>2.0130417178437106</v>
      </c>
      <c r="E151" s="117">
        <f t="shared" si="73"/>
        <v>1.866451353002107</v>
      </c>
      <c r="F151" s="117">
        <f t="shared" si="73"/>
        <v>2.4131133017491764</v>
      </c>
      <c r="G151" s="117">
        <f t="shared" si="73"/>
        <v>2.5787506589058973</v>
      </c>
      <c r="H151" s="117">
        <f t="shared" si="73"/>
        <v>2.5632546187795171</v>
      </c>
      <c r="I151" s="117">
        <f t="shared" si="73"/>
        <v>2.5890369514423068</v>
      </c>
      <c r="J151" s="117">
        <f t="shared" si="73"/>
        <v>3.1880614576960067</v>
      </c>
      <c r="K151" s="117">
        <f t="shared" si="73"/>
        <v>3.2558101107779884</v>
      </c>
      <c r="L151" s="117">
        <f t="shared" si="73"/>
        <v>2.7395354149186089</v>
      </c>
      <c r="M151" s="117">
        <f t="shared" si="73"/>
        <v>2.2450162498881516</v>
      </c>
      <c r="N151" s="117">
        <f t="shared" si="73"/>
        <v>1.8685477087948996</v>
      </c>
      <c r="O151" s="117">
        <f t="shared" si="73"/>
        <v>1.8575951514584481</v>
      </c>
      <c r="P151" s="117">
        <f t="shared" si="73"/>
        <v>1.5479154689240078</v>
      </c>
      <c r="Q151" s="117">
        <f t="shared" si="73"/>
        <v>1.9525395500549518</v>
      </c>
      <c r="R151" s="117">
        <f t="shared" ref="R151:V151" si="74">R152+R154+R156+R165</f>
        <v>2.881902494385872</v>
      </c>
      <c r="S151" s="117">
        <f t="shared" si="74"/>
        <v>4.3407748290512345</v>
      </c>
      <c r="T151" s="117">
        <f t="shared" si="74"/>
        <v>5.2572776493306339</v>
      </c>
      <c r="U151" s="117">
        <f t="shared" si="74"/>
        <v>5.2539916689074433</v>
      </c>
      <c r="V151" s="117">
        <f t="shared" si="74"/>
        <v>5.5825558378141249</v>
      </c>
      <c r="W151" s="117">
        <f t="shared" ref="W151" si="75">W152+W154+W156+W165</f>
        <v>6.1045507558003127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2.0889759884701671</v>
      </c>
      <c r="C165" s="122">
        <v>2.0778078128526771</v>
      </c>
      <c r="D165" s="122">
        <v>2.0130417178437106</v>
      </c>
      <c r="E165" s="122">
        <v>1.866451353002107</v>
      </c>
      <c r="F165" s="122">
        <v>2.4131133017491764</v>
      </c>
      <c r="G165" s="122">
        <v>2.5787506589058973</v>
      </c>
      <c r="H165" s="122">
        <v>2.5632546187795171</v>
      </c>
      <c r="I165" s="122">
        <v>2.5890369514423068</v>
      </c>
      <c r="J165" s="122">
        <v>3.1880614576960067</v>
      </c>
      <c r="K165" s="122">
        <v>3.2558101107779884</v>
      </c>
      <c r="L165" s="122">
        <v>2.7395354149186089</v>
      </c>
      <c r="M165" s="122">
        <v>2.2450162498881516</v>
      </c>
      <c r="N165" s="122">
        <v>1.8685477087948996</v>
      </c>
      <c r="O165" s="122">
        <v>1.8575951514584481</v>
      </c>
      <c r="P165" s="122">
        <v>1.5479154689240078</v>
      </c>
      <c r="Q165" s="122">
        <v>1.9525395500549518</v>
      </c>
      <c r="R165" s="122">
        <v>2.881902494385872</v>
      </c>
      <c r="S165" s="122">
        <v>4.3407748290512345</v>
      </c>
      <c r="T165" s="122">
        <v>5.2572776493306339</v>
      </c>
      <c r="U165" s="122">
        <v>5.2539916689074433</v>
      </c>
      <c r="V165" s="122">
        <v>5.5825558378141249</v>
      </c>
      <c r="W165" s="122">
        <v>6.1045507558003127</v>
      </c>
      <c r="DA165" s="130" t="s">
        <v>2239</v>
      </c>
    </row>
    <row r="166" spans="1:105" ht="12" customHeight="1" x14ac:dyDescent="0.25">
      <c r="A166" s="97" t="s">
        <v>50</v>
      </c>
      <c r="B166" s="98">
        <v>2.0889759884701671</v>
      </c>
      <c r="C166" s="98">
        <v>2.0778078128526771</v>
      </c>
      <c r="D166" s="98">
        <v>2.0130417178437106</v>
      </c>
      <c r="E166" s="98">
        <v>1.866451353002107</v>
      </c>
      <c r="F166" s="98">
        <v>2.4131133017491764</v>
      </c>
      <c r="G166" s="98">
        <v>2.5787506589058973</v>
      </c>
      <c r="H166" s="98">
        <v>2.5632546187795171</v>
      </c>
      <c r="I166" s="98">
        <v>2.5890369514423068</v>
      </c>
      <c r="J166" s="98">
        <v>3.1880614576960067</v>
      </c>
      <c r="K166" s="98">
        <v>3.2558101107779884</v>
      </c>
      <c r="L166" s="98">
        <v>2.7395354149186089</v>
      </c>
      <c r="M166" s="98">
        <v>2.2450162498881516</v>
      </c>
      <c r="N166" s="98">
        <v>1.8685477087948996</v>
      </c>
      <c r="O166" s="98">
        <v>1.8575951514584481</v>
      </c>
      <c r="P166" s="98">
        <v>1.5479154689240078</v>
      </c>
      <c r="Q166" s="98">
        <v>1.9525395500549518</v>
      </c>
      <c r="R166" s="98">
        <v>2.881902494385872</v>
      </c>
      <c r="S166" s="98">
        <v>4.3407748290512345</v>
      </c>
      <c r="T166" s="98">
        <v>5.2572776493306339</v>
      </c>
      <c r="U166" s="98">
        <v>5.2539916689074433</v>
      </c>
      <c r="V166" s="98">
        <v>5.5825558378141249</v>
      </c>
      <c r="W166" s="98">
        <v>6.1045507558003127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4371.1952034966616</v>
      </c>
      <c r="C169" s="117">
        <f t="shared" si="78"/>
        <v>4025.2500492916233</v>
      </c>
      <c r="D169" s="117">
        <f t="shared" si="78"/>
        <v>4018.2782728427646</v>
      </c>
      <c r="E169" s="117">
        <f t="shared" si="78"/>
        <v>4510.2474432284298</v>
      </c>
      <c r="F169" s="117">
        <f t="shared" si="78"/>
        <v>4147.9205010166888</v>
      </c>
      <c r="G169" s="117">
        <f t="shared" si="78"/>
        <v>3991.6986209623897</v>
      </c>
      <c r="H169" s="117">
        <f t="shared" si="78"/>
        <v>4124.7747478191923</v>
      </c>
      <c r="I169" s="117">
        <f t="shared" si="78"/>
        <v>4016.4246951766445</v>
      </c>
      <c r="J169" s="117">
        <f t="shared" si="78"/>
        <v>3991.8992416259898</v>
      </c>
      <c r="K169" s="117">
        <f t="shared" si="78"/>
        <v>3381.5736518995222</v>
      </c>
      <c r="L169" s="117">
        <f t="shared" si="78"/>
        <v>3963.3228273332261</v>
      </c>
      <c r="M169" s="117">
        <f t="shared" si="78"/>
        <v>3908.3598220510708</v>
      </c>
      <c r="N169" s="117">
        <f t="shared" si="78"/>
        <v>4113.7380872593876</v>
      </c>
      <c r="O169" s="117">
        <f t="shared" si="78"/>
        <v>3864.7165186674406</v>
      </c>
      <c r="P169" s="117">
        <f t="shared" si="78"/>
        <v>3611.6876696463037</v>
      </c>
      <c r="Q169" s="117">
        <f t="shared" si="78"/>
        <v>3526.0120728933516</v>
      </c>
      <c r="R169" s="117">
        <f t="shared" ref="R169:V169" si="79">R170+R172+R174+R183</f>
        <v>3190.5326771856189</v>
      </c>
      <c r="S169" s="117">
        <f t="shared" si="79"/>
        <v>4049.2810293213761</v>
      </c>
      <c r="T169" s="117">
        <f t="shared" si="79"/>
        <v>4149.5887365947401</v>
      </c>
      <c r="U169" s="117">
        <f t="shared" si="79"/>
        <v>4000.9163234849057</v>
      </c>
      <c r="V169" s="117">
        <f t="shared" si="79"/>
        <v>4183.9859590641618</v>
      </c>
      <c r="W169" s="117">
        <f t="shared" ref="W169" si="80">W170+W172+W174+W183</f>
        <v>4466.7880553635114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516.58430506136176</v>
      </c>
      <c r="C170" s="122">
        <f t="shared" si="81"/>
        <v>331.03902653014478</v>
      </c>
      <c r="D170" s="122">
        <f t="shared" si="81"/>
        <v>460.33832408029389</v>
      </c>
      <c r="E170" s="122">
        <f t="shared" si="81"/>
        <v>610.15013522077288</v>
      </c>
      <c r="F170" s="122">
        <f t="shared" si="81"/>
        <v>678.22706204497888</v>
      </c>
      <c r="G170" s="122">
        <f t="shared" si="81"/>
        <v>601.61301572634693</v>
      </c>
      <c r="H170" s="122">
        <f t="shared" si="81"/>
        <v>700.49855207978953</v>
      </c>
      <c r="I170" s="122">
        <f t="shared" si="81"/>
        <v>688.21124161462524</v>
      </c>
      <c r="J170" s="122">
        <f t="shared" si="81"/>
        <v>725.1141607060398</v>
      </c>
      <c r="K170" s="122">
        <f t="shared" si="81"/>
        <v>551.95880647321144</v>
      </c>
      <c r="L170" s="122">
        <f t="shared" si="81"/>
        <v>944.88623924508806</v>
      </c>
      <c r="M170" s="122">
        <f t="shared" si="81"/>
        <v>920.64145589547695</v>
      </c>
      <c r="N170" s="122">
        <f t="shared" si="81"/>
        <v>953.20600383894134</v>
      </c>
      <c r="O170" s="122">
        <f t="shared" si="81"/>
        <v>912.41631206252146</v>
      </c>
      <c r="P170" s="122">
        <f t="shared" si="81"/>
        <v>853.4493988426326</v>
      </c>
      <c r="Q170" s="122">
        <f t="shared" si="81"/>
        <v>860.51803656202731</v>
      </c>
      <c r="R170" s="122">
        <f t="shared" si="81"/>
        <v>655.38539796889825</v>
      </c>
      <c r="S170" s="122">
        <f t="shared" si="81"/>
        <v>1451.5383128945889</v>
      </c>
      <c r="T170" s="122">
        <f t="shared" si="81"/>
        <v>1282.3017629167969</v>
      </c>
      <c r="U170" s="122">
        <f t="shared" si="81"/>
        <v>1066.4027546441177</v>
      </c>
      <c r="V170" s="122">
        <f t="shared" si="81"/>
        <v>1305.9023513567454</v>
      </c>
      <c r="W170" s="122">
        <f t="shared" si="81"/>
        <v>1512.8648692584713</v>
      </c>
      <c r="DA170" s="130" t="s">
        <v>2394</v>
      </c>
    </row>
    <row r="171" spans="1:105" ht="12" customHeight="1" x14ac:dyDescent="0.25">
      <c r="A171" s="97" t="s">
        <v>53</v>
      </c>
      <c r="B171" s="98">
        <v>516.58430506136176</v>
      </c>
      <c r="C171" s="98">
        <v>331.03902653014478</v>
      </c>
      <c r="D171" s="98">
        <v>460.33832408029389</v>
      </c>
      <c r="E171" s="98">
        <v>610.15013522077288</v>
      </c>
      <c r="F171" s="98">
        <v>678.22706204497888</v>
      </c>
      <c r="G171" s="98">
        <v>601.61301572634693</v>
      </c>
      <c r="H171" s="98">
        <v>700.49855207978953</v>
      </c>
      <c r="I171" s="98">
        <v>688.21124161462524</v>
      </c>
      <c r="J171" s="98">
        <v>725.1141607060398</v>
      </c>
      <c r="K171" s="98">
        <v>551.95880647321144</v>
      </c>
      <c r="L171" s="98">
        <v>944.88623924508806</v>
      </c>
      <c r="M171" s="98">
        <v>920.64145589547695</v>
      </c>
      <c r="N171" s="98">
        <v>953.20600383894134</v>
      </c>
      <c r="O171" s="98">
        <v>912.41631206252146</v>
      </c>
      <c r="P171" s="98">
        <v>853.4493988426326</v>
      </c>
      <c r="Q171" s="98">
        <v>860.51803656202731</v>
      </c>
      <c r="R171" s="98">
        <v>655.38539796889825</v>
      </c>
      <c r="S171" s="98">
        <v>1451.5383128945889</v>
      </c>
      <c r="T171" s="98">
        <v>1282.3017629167969</v>
      </c>
      <c r="U171" s="98">
        <v>1066.4027546441177</v>
      </c>
      <c r="V171" s="98">
        <v>1305.9023513567454</v>
      </c>
      <c r="W171" s="98">
        <v>1512.8648692584713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1267.9541707861242</v>
      </c>
      <c r="C172" s="122">
        <f t="shared" si="82"/>
        <v>1448.5475268439604</v>
      </c>
      <c r="D172" s="122">
        <f t="shared" si="82"/>
        <v>1070.8719901136481</v>
      </c>
      <c r="E172" s="122">
        <f t="shared" si="82"/>
        <v>1528.2402810707329</v>
      </c>
      <c r="F172" s="122">
        <f t="shared" si="82"/>
        <v>700.01892175886485</v>
      </c>
      <c r="G172" s="122">
        <f t="shared" si="82"/>
        <v>617.59382108638204</v>
      </c>
      <c r="H172" s="122">
        <f t="shared" si="82"/>
        <v>731.70700164298523</v>
      </c>
      <c r="I172" s="122">
        <f t="shared" si="82"/>
        <v>743.31700972901911</v>
      </c>
      <c r="J172" s="122">
        <f t="shared" si="82"/>
        <v>606.05627822777831</v>
      </c>
      <c r="K172" s="122">
        <f t="shared" si="82"/>
        <v>653.31818565755043</v>
      </c>
      <c r="L172" s="122">
        <f t="shared" si="82"/>
        <v>535.45310106115267</v>
      </c>
      <c r="M172" s="122">
        <f t="shared" si="82"/>
        <v>574.98842874471552</v>
      </c>
      <c r="N172" s="122">
        <f t="shared" si="82"/>
        <v>1031.9530552193378</v>
      </c>
      <c r="O172" s="122">
        <f t="shared" si="82"/>
        <v>603.7969283425648</v>
      </c>
      <c r="P172" s="122">
        <f t="shared" si="82"/>
        <v>537.08879648291474</v>
      </c>
      <c r="Q172" s="122">
        <f t="shared" si="82"/>
        <v>357.84957992070872</v>
      </c>
      <c r="R172" s="122">
        <f t="shared" si="82"/>
        <v>301.15464500233725</v>
      </c>
      <c r="S172" s="122">
        <f t="shared" si="82"/>
        <v>514.31755785095902</v>
      </c>
      <c r="T172" s="122">
        <f t="shared" si="82"/>
        <v>519.90433229807104</v>
      </c>
      <c r="U172" s="122">
        <f t="shared" si="82"/>
        <v>624.87321284497523</v>
      </c>
      <c r="V172" s="122">
        <f t="shared" si="82"/>
        <v>687.77319566406652</v>
      </c>
      <c r="W172" s="122">
        <f t="shared" si="82"/>
        <v>1059.6386392740831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1267.9541707861242</v>
      </c>
      <c r="C173" s="98">
        <f>RES_hhdet_fech!C165</f>
        <v>1448.5475268439604</v>
      </c>
      <c r="D173" s="98">
        <f>RES_hhdet_fech!D165</f>
        <v>1070.8719901136481</v>
      </c>
      <c r="E173" s="98">
        <f>RES_hhdet_fech!E165</f>
        <v>1528.2402810707329</v>
      </c>
      <c r="F173" s="98">
        <f>RES_hhdet_fech!F165</f>
        <v>700.01892175886485</v>
      </c>
      <c r="G173" s="98">
        <f>RES_hhdet_fech!G165</f>
        <v>617.59382108638204</v>
      </c>
      <c r="H173" s="98">
        <f>RES_hhdet_fech!H165</f>
        <v>731.70700164298523</v>
      </c>
      <c r="I173" s="98">
        <f>RES_hhdet_fech!I165</f>
        <v>743.31700972901911</v>
      </c>
      <c r="J173" s="98">
        <f>RES_hhdet_fech!J165</f>
        <v>606.05627822777831</v>
      </c>
      <c r="K173" s="98">
        <f>RES_hhdet_fech!K165</f>
        <v>653.31818565755043</v>
      </c>
      <c r="L173" s="98">
        <f>RES_hhdet_fech!L165</f>
        <v>535.45310106115267</v>
      </c>
      <c r="M173" s="98">
        <f>RES_hhdet_fech!M165</f>
        <v>574.98842874471552</v>
      </c>
      <c r="N173" s="98">
        <f>RES_hhdet_fech!N165</f>
        <v>1031.9530552193378</v>
      </c>
      <c r="O173" s="98">
        <f>RES_hhdet_fech!O165</f>
        <v>603.7969283425648</v>
      </c>
      <c r="P173" s="98">
        <f>RES_hhdet_fech!P165</f>
        <v>537.08879648291474</v>
      </c>
      <c r="Q173" s="98">
        <f>RES_hhdet_fech!Q165</f>
        <v>357.84957992070872</v>
      </c>
      <c r="R173" s="98">
        <f>RES_hhdet_fech!R165</f>
        <v>301.15464500233725</v>
      </c>
      <c r="S173" s="98">
        <f>RES_hhdet_fech!S165</f>
        <v>514.31755785095902</v>
      </c>
      <c r="T173" s="98">
        <f>RES_hhdet_fech!T165</f>
        <v>519.90433229807104</v>
      </c>
      <c r="U173" s="98">
        <f>RES_hhdet_fech!U165</f>
        <v>624.87321284497523</v>
      </c>
      <c r="V173" s="98">
        <f>RES_hhdet_fech!V165</f>
        <v>687.77319566406652</v>
      </c>
      <c r="W173" s="98">
        <f>RES_hhdet_fech!W165</f>
        <v>1059.6386392740831</v>
      </c>
      <c r="DA173" s="63" t="s">
        <v>2397</v>
      </c>
    </row>
    <row r="174" spans="1:105" ht="12" customHeight="1" x14ac:dyDescent="0.25">
      <c r="A174" s="121" t="s">
        <v>55</v>
      </c>
      <c r="B174" s="122">
        <v>1456.2977732415925</v>
      </c>
      <c r="C174" s="122">
        <v>1211.6622005528768</v>
      </c>
      <c r="D174" s="122">
        <v>1453.8942714531561</v>
      </c>
      <c r="E174" s="122">
        <v>1406.2419150197968</v>
      </c>
      <c r="F174" s="122">
        <v>1683.5821501538683</v>
      </c>
      <c r="G174" s="122">
        <v>1717.3571866599502</v>
      </c>
      <c r="H174" s="122">
        <v>1753.5888251581757</v>
      </c>
      <c r="I174" s="122">
        <v>1710.5724134329034</v>
      </c>
      <c r="J174" s="122">
        <v>1680.8332398676987</v>
      </c>
      <c r="K174" s="122">
        <v>1140.9082346969674</v>
      </c>
      <c r="L174" s="122">
        <v>1446.0977493389989</v>
      </c>
      <c r="M174" s="122">
        <v>1436.7395268557091</v>
      </c>
      <c r="N174" s="122">
        <v>1215.0575063955321</v>
      </c>
      <c r="O174" s="122">
        <v>1324.0295646433888</v>
      </c>
      <c r="P174" s="122">
        <v>1274.2682930319127</v>
      </c>
      <c r="Q174" s="122">
        <v>1303.887705283026</v>
      </c>
      <c r="R174" s="122">
        <v>1202.3974929357785</v>
      </c>
      <c r="S174" s="122">
        <v>1237.1547128168272</v>
      </c>
      <c r="T174" s="122">
        <v>1493.0360420274392</v>
      </c>
      <c r="U174" s="122">
        <v>1513.2109091335265</v>
      </c>
      <c r="V174" s="122">
        <v>1429.0407218613373</v>
      </c>
      <c r="W174" s="122">
        <v>1183.8039119450455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1456.2977732415925</v>
      </c>
      <c r="C179" s="101">
        <v>1211.6622005528768</v>
      </c>
      <c r="D179" s="101">
        <v>1476.5805238650482</v>
      </c>
      <c r="E179" s="101">
        <v>1433.8883041552176</v>
      </c>
      <c r="F179" s="101">
        <v>1716.2017517099455</v>
      </c>
      <c r="G179" s="101">
        <v>1757.1686370522327</v>
      </c>
      <c r="H179" s="101">
        <v>1798.910594763274</v>
      </c>
      <c r="I179" s="101">
        <v>1764.0420769551322</v>
      </c>
      <c r="J179" s="101">
        <v>1740.8620606310508</v>
      </c>
      <c r="K179" s="101">
        <v>1184.5587758023134</v>
      </c>
      <c r="L179" s="101">
        <v>1582.1237344029862</v>
      </c>
      <c r="M179" s="101">
        <v>1588.2064715120064</v>
      </c>
      <c r="N179" s="101">
        <v>1388.8746541845662</v>
      </c>
      <c r="O179" s="101">
        <v>1509.811662578443</v>
      </c>
      <c r="P179" s="101">
        <v>1478.7693598383075</v>
      </c>
      <c r="Q179" s="101">
        <v>1497.5871490802367</v>
      </c>
      <c r="R179" s="101">
        <v>1409.7911819121018</v>
      </c>
      <c r="S179" s="101">
        <v>1445.9283055040707</v>
      </c>
      <c r="T179" s="101">
        <v>1690.9583226992804</v>
      </c>
      <c r="U179" s="101">
        <v>1698.5183959825597</v>
      </c>
      <c r="V179" s="101">
        <v>1599.9995386543258</v>
      </c>
      <c r="W179" s="101">
        <v>1283.9679737514209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884.50286239606021</v>
      </c>
      <c r="E180" s="104">
        <v>865.04599485962467</v>
      </c>
      <c r="F180" s="104">
        <v>1044.064853974854</v>
      </c>
      <c r="G180" s="104">
        <v>1076.9316369284547</v>
      </c>
      <c r="H180" s="104">
        <v>1110.0650185353861</v>
      </c>
      <c r="I180" s="104">
        <v>1091.1521249518535</v>
      </c>
      <c r="J180" s="104">
        <v>1078.7126992845333</v>
      </c>
      <c r="K180" s="104">
        <v>882.77892104091666</v>
      </c>
      <c r="L180" s="104">
        <v>936.60178079320792</v>
      </c>
      <c r="M180" s="104">
        <v>991.53472646858359</v>
      </c>
      <c r="N180" s="104">
        <v>869.7318801357959</v>
      </c>
      <c r="O180" s="104">
        <v>925.49601110537333</v>
      </c>
      <c r="P180" s="104">
        <v>898.27107842901569</v>
      </c>
      <c r="Q180" s="104">
        <v>947.98225426929241</v>
      </c>
      <c r="R180" s="104">
        <v>901.46268065481866</v>
      </c>
      <c r="S180" s="104">
        <v>961.66876416517334</v>
      </c>
      <c r="T180" s="104">
        <v>1218.332417121308</v>
      </c>
      <c r="U180" s="104">
        <v>1220.1608029899007</v>
      </c>
      <c r="V180" s="104">
        <v>1122.7405238766366</v>
      </c>
      <c r="W180" s="104">
        <v>926.11363294638079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250.76139913659802</v>
      </c>
      <c r="E181" s="98">
        <v>244.89511092545425</v>
      </c>
      <c r="F181" s="98">
        <v>295.05502066799852</v>
      </c>
      <c r="G181" s="98">
        <v>304.50533549460295</v>
      </c>
      <c r="H181" s="98">
        <v>312.89887552170251</v>
      </c>
      <c r="I181" s="98">
        <v>305.98842161527978</v>
      </c>
      <c r="J181" s="98">
        <v>302.35457996919996</v>
      </c>
      <c r="K181" s="98">
        <v>529.43689232919394</v>
      </c>
      <c r="L181" s="98">
        <v>164.17483760657771</v>
      </c>
      <c r="M181" s="98">
        <v>276.10745421778984</v>
      </c>
      <c r="N181" s="98">
        <v>241.54296387184002</v>
      </c>
      <c r="O181" s="98">
        <v>195.34848211317495</v>
      </c>
      <c r="P181" s="98">
        <v>147.82037726781593</v>
      </c>
      <c r="Q181" s="98">
        <v>178.213635217655</v>
      </c>
      <c r="R181" s="98">
        <v>138.66345762475831</v>
      </c>
      <c r="S181" s="98">
        <v>185.71068589287663</v>
      </c>
      <c r="T181" s="98">
        <v>419.74777811393511</v>
      </c>
      <c r="U181" s="98">
        <v>375.72348538703829</v>
      </c>
      <c r="V181" s="98">
        <v>239.39616487475942</v>
      </c>
      <c r="W181" s="98">
        <v>226.03256605782727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633.74146325946208</v>
      </c>
      <c r="E182" s="98">
        <v>620.15088393417057</v>
      </c>
      <c r="F182" s="98">
        <v>749.00983330685563</v>
      </c>
      <c r="G182" s="98">
        <v>772.42630143385179</v>
      </c>
      <c r="H182" s="98">
        <v>797.16614301368361</v>
      </c>
      <c r="I182" s="98">
        <v>785.16370333657369</v>
      </c>
      <c r="J182" s="98">
        <v>776.3581193153334</v>
      </c>
      <c r="K182" s="98">
        <v>353.34202871172261</v>
      </c>
      <c r="L182" s="98">
        <v>772.42694318663052</v>
      </c>
      <c r="M182" s="98">
        <v>715.42727225079352</v>
      </c>
      <c r="N182" s="98">
        <v>628.18891626395589</v>
      </c>
      <c r="O182" s="98">
        <v>730.14752899219832</v>
      </c>
      <c r="P182" s="98">
        <v>750.45070116119973</v>
      </c>
      <c r="Q182" s="98">
        <v>769.76861905163742</v>
      </c>
      <c r="R182" s="98">
        <v>762.79922303006038</v>
      </c>
      <c r="S182" s="98">
        <v>775.95807827229658</v>
      </c>
      <c r="T182" s="98">
        <v>798.58463900737297</v>
      </c>
      <c r="U182" s="98">
        <v>844.43731760286244</v>
      </c>
      <c r="V182" s="98">
        <v>883.34435900187725</v>
      </c>
      <c r="W182" s="98">
        <v>700.08106688855355</v>
      </c>
      <c r="DA182" s="63" t="s">
        <v>2406</v>
      </c>
    </row>
    <row r="183" spans="1:105" ht="12" customHeight="1" x14ac:dyDescent="0.25">
      <c r="A183" s="121" t="s">
        <v>54</v>
      </c>
      <c r="B183" s="122">
        <v>1130.358954407583</v>
      </c>
      <c r="C183" s="122">
        <v>1034.001295364641</v>
      </c>
      <c r="D183" s="122">
        <v>1033.1736871956662</v>
      </c>
      <c r="E183" s="122">
        <v>965.61511191712748</v>
      </c>
      <c r="F183" s="122">
        <v>1086.0923670589766</v>
      </c>
      <c r="G183" s="122">
        <v>1055.1345974897108</v>
      </c>
      <c r="H183" s="122">
        <v>938.98036893824167</v>
      </c>
      <c r="I183" s="122">
        <v>874.3240304000966</v>
      </c>
      <c r="J183" s="122">
        <v>979.89556282447302</v>
      </c>
      <c r="K183" s="122">
        <v>1035.3884250717933</v>
      </c>
      <c r="L183" s="122">
        <v>1036.8857376879862</v>
      </c>
      <c r="M183" s="122">
        <v>975.99041055516909</v>
      </c>
      <c r="N183" s="122">
        <v>913.52152180557641</v>
      </c>
      <c r="O183" s="122">
        <v>1024.4737136189656</v>
      </c>
      <c r="P183" s="122">
        <v>946.88118128884389</v>
      </c>
      <c r="Q183" s="122">
        <v>1003.7567511275894</v>
      </c>
      <c r="R183" s="122">
        <v>1031.5951412786048</v>
      </c>
      <c r="S183" s="122">
        <v>846.27044575900084</v>
      </c>
      <c r="T183" s="122">
        <v>854.34659935243337</v>
      </c>
      <c r="U183" s="122">
        <v>796.42944686228611</v>
      </c>
      <c r="V183" s="122">
        <v>761.26969018201294</v>
      </c>
      <c r="W183" s="122">
        <v>710.48063488591117</v>
      </c>
      <c r="DA183" s="130" t="s">
        <v>2407</v>
      </c>
    </row>
    <row r="184" spans="1:105" ht="12" customHeight="1" x14ac:dyDescent="0.25">
      <c r="A184" s="97" t="s">
        <v>50</v>
      </c>
      <c r="B184" s="98">
        <v>1153.1104191652394</v>
      </c>
      <c r="C184" s="98">
        <v>1122.7312181912532</v>
      </c>
      <c r="D184" s="98">
        <v>1081.100280699862</v>
      </c>
      <c r="E184" s="98">
        <v>987.43676457433105</v>
      </c>
      <c r="F184" s="98">
        <v>1156.5560718112238</v>
      </c>
      <c r="G184" s="98">
        <v>1117.8861208695648</v>
      </c>
      <c r="H184" s="98">
        <v>972.66762740574598</v>
      </c>
      <c r="I184" s="98">
        <v>907.58207553237764</v>
      </c>
      <c r="J184" s="98">
        <v>1042.676931046241</v>
      </c>
      <c r="K184" s="98">
        <v>1120.0901448480706</v>
      </c>
      <c r="L184" s="98">
        <v>1056.1290441079773</v>
      </c>
      <c r="M184" s="98">
        <v>986.6200912789476</v>
      </c>
      <c r="N184" s="98">
        <v>989.73527383811188</v>
      </c>
      <c r="O184" s="98">
        <v>1075.8419541988328</v>
      </c>
      <c r="P184" s="98">
        <v>1005.9356230276331</v>
      </c>
      <c r="Q184" s="98">
        <v>1061.9517367396768</v>
      </c>
      <c r="R184" s="98">
        <v>1011.131231403826</v>
      </c>
      <c r="S184" s="98">
        <v>943.41581120238743</v>
      </c>
      <c r="T184" s="98">
        <v>911.80761301190546</v>
      </c>
      <c r="U184" s="98">
        <v>833.38865509039499</v>
      </c>
      <c r="V184" s="98">
        <v>800.60708568519783</v>
      </c>
      <c r="W184" s="98">
        <v>762.10517010848855</v>
      </c>
      <c r="DA184" s="63" t="s">
        <v>2408</v>
      </c>
    </row>
    <row r="185" spans="1:105" ht="12" customHeight="1" x14ac:dyDescent="0.25">
      <c r="A185" s="109" t="s">
        <v>120</v>
      </c>
      <c r="B185" s="33">
        <v>1032.2286507611198</v>
      </c>
      <c r="C185" s="33">
        <v>653.73686544964244</v>
      </c>
      <c r="D185" s="33">
        <v>869.41616866548964</v>
      </c>
      <c r="E185" s="33">
        <v>901.47594845524475</v>
      </c>
      <c r="F185" s="33">
        <v>886.33646330916508</v>
      </c>
      <c r="G185" s="33">
        <v>872.01916073039513</v>
      </c>
      <c r="H185" s="33">
        <v>830.36283545255026</v>
      </c>
      <c r="I185" s="33">
        <v>750.53786241812077</v>
      </c>
      <c r="J185" s="33">
        <v>712.73235818805335</v>
      </c>
      <c r="K185" s="33">
        <v>658.66155463131861</v>
      </c>
      <c r="L185" s="33">
        <v>950.1351194448431</v>
      </c>
      <c r="M185" s="33">
        <v>928.58279176172005</v>
      </c>
      <c r="N185" s="33">
        <v>563.18275347460099</v>
      </c>
      <c r="O185" s="33">
        <v>822.37744206225182</v>
      </c>
      <c r="P185" s="33">
        <v>764.71597712738719</v>
      </c>
      <c r="Q185" s="33">
        <v>848.81260193540675</v>
      </c>
      <c r="R185" s="33">
        <v>1091.0167282258049</v>
      </c>
      <c r="S185" s="33">
        <v>450.91593961960018</v>
      </c>
      <c r="T185" s="33">
        <v>630.92817890134211</v>
      </c>
      <c r="U185" s="33">
        <v>656.41731118733287</v>
      </c>
      <c r="V185" s="33">
        <v>618.72445439334956</v>
      </c>
      <c r="W185" s="33">
        <v>527.26964847100328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4087.3257572650186</v>
      </c>
      <c r="C187" s="117">
        <f t="shared" si="83"/>
        <v>4347.4455686001438</v>
      </c>
      <c r="D187" s="117">
        <f t="shared" si="83"/>
        <v>3923.6800015222843</v>
      </c>
      <c r="E187" s="117">
        <f t="shared" si="83"/>
        <v>5098.2576653417709</v>
      </c>
      <c r="F187" s="117">
        <f t="shared" si="83"/>
        <v>3620.502079456428</v>
      </c>
      <c r="G187" s="117">
        <f t="shared" si="83"/>
        <v>3496.7623177808491</v>
      </c>
      <c r="H187" s="117">
        <f t="shared" si="83"/>
        <v>3949.9856193025107</v>
      </c>
      <c r="I187" s="117">
        <f t="shared" si="83"/>
        <v>4015.416073040868</v>
      </c>
      <c r="J187" s="117">
        <f t="shared" si="83"/>
        <v>3742.1009008746032</v>
      </c>
      <c r="K187" s="117">
        <f t="shared" si="83"/>
        <v>3572.9673055397298</v>
      </c>
      <c r="L187" s="117">
        <f t="shared" si="83"/>
        <v>3720.0089275774776</v>
      </c>
      <c r="M187" s="117">
        <f t="shared" si="83"/>
        <v>3834.4087599272802</v>
      </c>
      <c r="N187" s="117">
        <f t="shared" si="83"/>
        <v>5214.437427071286</v>
      </c>
      <c r="O187" s="117">
        <f t="shared" si="83"/>
        <v>4041.4218193333413</v>
      </c>
      <c r="P187" s="117">
        <f t="shared" si="83"/>
        <v>3798.9587191868686</v>
      </c>
      <c r="Q187" s="117">
        <f t="shared" si="83"/>
        <v>3370.0831779634209</v>
      </c>
      <c r="R187" s="117">
        <f t="shared" ref="R187:V187" si="84">R188+R190+R192+R201</f>
        <v>3171.9858216021239</v>
      </c>
      <c r="S187" s="117">
        <f t="shared" si="84"/>
        <v>4671.9625970522202</v>
      </c>
      <c r="T187" s="117">
        <f t="shared" si="84"/>
        <v>4844.0687231557795</v>
      </c>
      <c r="U187" s="117">
        <f t="shared" si="84"/>
        <v>5175.2904558324954</v>
      </c>
      <c r="V187" s="117">
        <f t="shared" si="84"/>
        <v>5628.6539394181136</v>
      </c>
      <c r="W187" s="117">
        <f t="shared" ref="W187" si="85">W188+W190+W192+W201</f>
        <v>7319.7433227327474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290.14284536010825</v>
      </c>
      <c r="C188" s="122">
        <f t="shared" si="86"/>
        <v>186.99765698889053</v>
      </c>
      <c r="D188" s="122">
        <f t="shared" si="86"/>
        <v>262.18633300927792</v>
      </c>
      <c r="E188" s="122">
        <f t="shared" si="86"/>
        <v>350.56370867481269</v>
      </c>
      <c r="F188" s="122">
        <f t="shared" si="86"/>
        <v>394.59321880283511</v>
      </c>
      <c r="G188" s="122">
        <f t="shared" si="86"/>
        <v>354.12275204943739</v>
      </c>
      <c r="H188" s="122">
        <f t="shared" si="86"/>
        <v>417.55526859827245</v>
      </c>
      <c r="I188" s="122">
        <f t="shared" si="86"/>
        <v>414.02625180704047</v>
      </c>
      <c r="J188" s="122">
        <f t="shared" si="86"/>
        <v>440.39351467260269</v>
      </c>
      <c r="K188" s="122">
        <f t="shared" si="86"/>
        <v>336.55366626386444</v>
      </c>
      <c r="L188" s="122">
        <f t="shared" si="86"/>
        <v>578.71553558401604</v>
      </c>
      <c r="M188" s="122">
        <f t="shared" si="86"/>
        <v>566.45793344632705</v>
      </c>
      <c r="N188" s="122">
        <f t="shared" si="86"/>
        <v>589.75916098359244</v>
      </c>
      <c r="O188" s="122">
        <f t="shared" si="86"/>
        <v>567.75720979963262</v>
      </c>
      <c r="P188" s="122">
        <f t="shared" si="86"/>
        <v>531.60709821347302</v>
      </c>
      <c r="Q188" s="122">
        <f t="shared" si="86"/>
        <v>557.29263799258581</v>
      </c>
      <c r="R188" s="122">
        <f t="shared" si="86"/>
        <v>454.45779953824473</v>
      </c>
      <c r="S188" s="122">
        <f t="shared" si="86"/>
        <v>1069.6036200042176</v>
      </c>
      <c r="T188" s="122">
        <f t="shared" si="86"/>
        <v>982.54792774249154</v>
      </c>
      <c r="U188" s="122">
        <f t="shared" si="86"/>
        <v>837.13457533434314</v>
      </c>
      <c r="V188" s="122">
        <f t="shared" si="86"/>
        <v>1050.7975031599003</v>
      </c>
      <c r="W188" s="122">
        <f t="shared" si="86"/>
        <v>1247.2436015268436</v>
      </c>
      <c r="DA188" s="130" t="s">
        <v>2562</v>
      </c>
    </row>
    <row r="189" spans="1:105" ht="12" customHeight="1" x14ac:dyDescent="0.25">
      <c r="A189" s="97" t="s">
        <v>53</v>
      </c>
      <c r="B189" s="98">
        <v>290.14284536010825</v>
      </c>
      <c r="C189" s="98">
        <v>186.99765698889053</v>
      </c>
      <c r="D189" s="98">
        <v>262.18633300927792</v>
      </c>
      <c r="E189" s="98">
        <v>350.56370867481269</v>
      </c>
      <c r="F189" s="98">
        <v>394.59321880283511</v>
      </c>
      <c r="G189" s="98">
        <v>354.12275204943739</v>
      </c>
      <c r="H189" s="98">
        <v>417.55526859827245</v>
      </c>
      <c r="I189" s="98">
        <v>414.02625180704047</v>
      </c>
      <c r="J189" s="98">
        <v>440.39351467260269</v>
      </c>
      <c r="K189" s="98">
        <v>336.55366626386444</v>
      </c>
      <c r="L189" s="98">
        <v>578.71553558401604</v>
      </c>
      <c r="M189" s="98">
        <v>566.45793344632705</v>
      </c>
      <c r="N189" s="98">
        <v>589.75916098359244</v>
      </c>
      <c r="O189" s="98">
        <v>567.75720979963262</v>
      </c>
      <c r="P189" s="98">
        <v>531.60709821347302</v>
      </c>
      <c r="Q189" s="98">
        <v>557.29263799258581</v>
      </c>
      <c r="R189" s="98">
        <v>454.45779953824473</v>
      </c>
      <c r="S189" s="98">
        <v>1069.6036200042176</v>
      </c>
      <c r="T189" s="98">
        <v>982.54792774249154</v>
      </c>
      <c r="U189" s="98">
        <v>837.13457533434314</v>
      </c>
      <c r="V189" s="98">
        <v>1050.7975031599003</v>
      </c>
      <c r="W189" s="98">
        <v>1247.2436015268436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2363.7647635463804</v>
      </c>
      <c r="C190" s="122">
        <f t="shared" si="87"/>
        <v>2914.1668061654541</v>
      </c>
      <c r="D190" s="122">
        <f t="shared" si="87"/>
        <v>2260.7515827780194</v>
      </c>
      <c r="E190" s="122">
        <f t="shared" si="87"/>
        <v>3396.1838967827321</v>
      </c>
      <c r="F190" s="122">
        <f t="shared" si="87"/>
        <v>1645.9641211538055</v>
      </c>
      <c r="G190" s="122">
        <f t="shared" si="87"/>
        <v>1551.4678506305438</v>
      </c>
      <c r="H190" s="122">
        <f t="shared" si="87"/>
        <v>1982.2952126685539</v>
      </c>
      <c r="I190" s="122">
        <f t="shared" si="87"/>
        <v>2109.9149556815651</v>
      </c>
      <c r="J190" s="122">
        <f t="shared" si="87"/>
        <v>1761.5935598251215</v>
      </c>
      <c r="K190" s="122">
        <f t="shared" si="87"/>
        <v>1964.6343728518352</v>
      </c>
      <c r="L190" s="122">
        <f t="shared" si="87"/>
        <v>1642.2729814937934</v>
      </c>
      <c r="M190" s="122">
        <f t="shared" si="87"/>
        <v>1798.3954783341248</v>
      </c>
      <c r="N190" s="122">
        <f t="shared" si="87"/>
        <v>3307.9980357579798</v>
      </c>
      <c r="O190" s="122">
        <f t="shared" si="87"/>
        <v>1998.2175530178783</v>
      </c>
      <c r="P190" s="122">
        <f t="shared" si="87"/>
        <v>1836.0168745196249</v>
      </c>
      <c r="Q190" s="122">
        <f t="shared" si="87"/>
        <v>1297.3569500653209</v>
      </c>
      <c r="R190" s="122">
        <f t="shared" si="87"/>
        <v>1199.4565553961193</v>
      </c>
      <c r="S190" s="122">
        <f t="shared" si="87"/>
        <v>2187.1025770763999</v>
      </c>
      <c r="T190" s="122">
        <f t="shared" si="87"/>
        <v>2259.8907197024851</v>
      </c>
      <c r="U190" s="122">
        <f t="shared" si="87"/>
        <v>2747.8158445583022</v>
      </c>
      <c r="V190" s="122">
        <f t="shared" si="87"/>
        <v>3054.0944159501023</v>
      </c>
      <c r="W190" s="122">
        <f t="shared" si="87"/>
        <v>4769.9789757890976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2363.7647635463804</v>
      </c>
      <c r="C191" s="98">
        <f>RES_hhdet_tesh!C165</f>
        <v>2914.1668061654541</v>
      </c>
      <c r="D191" s="98">
        <f>RES_hhdet_tesh!D165</f>
        <v>2260.7515827780194</v>
      </c>
      <c r="E191" s="98">
        <f>RES_hhdet_tesh!E165</f>
        <v>3396.1838967827321</v>
      </c>
      <c r="F191" s="98">
        <f>RES_hhdet_tesh!F165</f>
        <v>1645.9641211538055</v>
      </c>
      <c r="G191" s="98">
        <f>RES_hhdet_tesh!G165</f>
        <v>1551.4678506305438</v>
      </c>
      <c r="H191" s="98">
        <f>RES_hhdet_tesh!H165</f>
        <v>1982.2952126685539</v>
      </c>
      <c r="I191" s="98">
        <f>RES_hhdet_tesh!I165</f>
        <v>2109.9149556815651</v>
      </c>
      <c r="J191" s="98">
        <f>RES_hhdet_tesh!J165</f>
        <v>1761.5935598251215</v>
      </c>
      <c r="K191" s="98">
        <f>RES_hhdet_tesh!K165</f>
        <v>1964.6343728518352</v>
      </c>
      <c r="L191" s="98">
        <f>RES_hhdet_tesh!L165</f>
        <v>1642.2729814937934</v>
      </c>
      <c r="M191" s="98">
        <f>RES_hhdet_tesh!M165</f>
        <v>1798.3954783341248</v>
      </c>
      <c r="N191" s="98">
        <f>RES_hhdet_tesh!N165</f>
        <v>3307.9980357579798</v>
      </c>
      <c r="O191" s="98">
        <f>RES_hhdet_tesh!O165</f>
        <v>1998.2175530178783</v>
      </c>
      <c r="P191" s="98">
        <f>RES_hhdet_tesh!P165</f>
        <v>1836.0168745196249</v>
      </c>
      <c r="Q191" s="98">
        <f>RES_hhdet_tesh!Q165</f>
        <v>1297.3569500653209</v>
      </c>
      <c r="R191" s="98">
        <f>RES_hhdet_tesh!R165</f>
        <v>1199.4565553961193</v>
      </c>
      <c r="S191" s="98">
        <f>RES_hhdet_tesh!S165</f>
        <v>2187.1025770763999</v>
      </c>
      <c r="T191" s="98">
        <f>RES_hhdet_tesh!T165</f>
        <v>2259.8907197024851</v>
      </c>
      <c r="U191" s="98">
        <f>RES_hhdet_tesh!U165</f>
        <v>2747.8158445583022</v>
      </c>
      <c r="V191" s="98">
        <f>RES_hhdet_tesh!V165</f>
        <v>3054.0944159501023</v>
      </c>
      <c r="W191" s="98">
        <f>RES_hhdet_tesh!W165</f>
        <v>4769.9789757890976</v>
      </c>
      <c r="DA191" s="63" t="s">
        <v>2565</v>
      </c>
    </row>
    <row r="192" spans="1:105" ht="12" customHeight="1" x14ac:dyDescent="0.25">
      <c r="A192" s="121" t="s">
        <v>55</v>
      </c>
      <c r="B192" s="122">
        <v>747.22574711505888</v>
      </c>
      <c r="C192" s="122">
        <v>625.62392628745977</v>
      </c>
      <c r="D192" s="122">
        <v>767.28486145483214</v>
      </c>
      <c r="E192" s="122">
        <v>750.62169290719089</v>
      </c>
      <c r="F192" s="122">
        <v>906.30425164609994</v>
      </c>
      <c r="G192" s="122">
        <v>935.25963510624229</v>
      </c>
      <c r="H192" s="122">
        <v>965.10490784100944</v>
      </c>
      <c r="I192" s="122">
        <v>950.00863331568632</v>
      </c>
      <c r="J192" s="122">
        <v>939.79657136278786</v>
      </c>
      <c r="K192" s="122">
        <v>640.66850293992786</v>
      </c>
      <c r="L192" s="122">
        <v>857.82371760709873</v>
      </c>
      <c r="M192" s="122">
        <v>864.00203889603426</v>
      </c>
      <c r="N192" s="122">
        <v>759.22739141712543</v>
      </c>
      <c r="O192" s="122">
        <v>839.83678189547925</v>
      </c>
      <c r="P192" s="122">
        <v>836.8776565895987</v>
      </c>
      <c r="Q192" s="122">
        <v>877.26362765293823</v>
      </c>
      <c r="R192" s="122">
        <v>851.08347395566045</v>
      </c>
      <c r="S192" s="122">
        <v>893.44324266361059</v>
      </c>
      <c r="T192" s="122">
        <v>1064.2411770591714</v>
      </c>
      <c r="U192" s="122">
        <v>1083.8329924039906</v>
      </c>
      <c r="V192" s="122">
        <v>1036.4154259650763</v>
      </c>
      <c r="W192" s="122">
        <v>846.72689677582218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747.22574711505888</v>
      </c>
      <c r="C197" s="101">
        <v>625.62392628745977</v>
      </c>
      <c r="D197" s="101">
        <v>767.27224049397523</v>
      </c>
      <c r="E197" s="101">
        <v>750.60292746850678</v>
      </c>
      <c r="F197" s="101">
        <v>906.28150182696834</v>
      </c>
      <c r="G197" s="101">
        <v>935.23826084697191</v>
      </c>
      <c r="H197" s="101">
        <v>965.09374474197216</v>
      </c>
      <c r="I197" s="101">
        <v>950.00182719140355</v>
      </c>
      <c r="J197" s="101">
        <v>939.78519492035377</v>
      </c>
      <c r="K197" s="101">
        <v>640.51239069855626</v>
      </c>
      <c r="L197" s="101">
        <v>856.62772156078756</v>
      </c>
      <c r="M197" s="101">
        <v>862.96718268607287</v>
      </c>
      <c r="N197" s="101">
        <v>757.99848319180853</v>
      </c>
      <c r="O197" s="101">
        <v>840.56643431777809</v>
      </c>
      <c r="P197" s="101">
        <v>838.92575313869111</v>
      </c>
      <c r="Q197" s="101">
        <v>879.84252169972979</v>
      </c>
      <c r="R197" s="101">
        <v>854.13061009451405</v>
      </c>
      <c r="S197" s="101">
        <v>894.69983303186154</v>
      </c>
      <c r="T197" s="101">
        <v>1064.0467996693912</v>
      </c>
      <c r="U197" s="101">
        <v>1083.7363135761207</v>
      </c>
      <c r="V197" s="101">
        <v>1035.9734826494314</v>
      </c>
      <c r="W197" s="101">
        <v>847.124237631646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767.60162892067365</v>
      </c>
      <c r="E198" s="104">
        <v>750.98903848733437</v>
      </c>
      <c r="F198" s="104">
        <v>906.75026882980126</v>
      </c>
      <c r="G198" s="104">
        <v>935.60347140480701</v>
      </c>
      <c r="H198" s="104">
        <v>965.26341268424221</v>
      </c>
      <c r="I198" s="104">
        <v>950.08747898609147</v>
      </c>
      <c r="J198" s="104">
        <v>939.9106830441641</v>
      </c>
      <c r="K198" s="104">
        <v>641.59167925568806</v>
      </c>
      <c r="L198" s="104">
        <v>862.30341436287381</v>
      </c>
      <c r="M198" s="104">
        <v>867.04377815756595</v>
      </c>
      <c r="N198" s="104">
        <v>761.66888529687969</v>
      </c>
      <c r="O198" s="104">
        <v>838.27155588103346</v>
      </c>
      <c r="P198" s="104">
        <v>833.11201071927348</v>
      </c>
      <c r="Q198" s="104">
        <v>872.52513986563781</v>
      </c>
      <c r="R198" s="104">
        <v>846.66198289454621</v>
      </c>
      <c r="S198" s="104">
        <v>891.78511634021709</v>
      </c>
      <c r="T198" s="104">
        <v>1064.5109605994132</v>
      </c>
      <c r="U198" s="104">
        <v>1083.9858828308745</v>
      </c>
      <c r="V198" s="104">
        <v>1037.207238447284</v>
      </c>
      <c r="W198" s="104">
        <v>845.70466510761457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133.86016566121168</v>
      </c>
      <c r="E199" s="98">
        <v>130.83815455316372</v>
      </c>
      <c r="F199" s="98">
        <v>157.7404355229456</v>
      </c>
      <c r="G199" s="98">
        <v>163.17716997095499</v>
      </c>
      <c r="H199" s="98">
        <v>168.0972696705586</v>
      </c>
      <c r="I199" s="98">
        <v>164.92377564951778</v>
      </c>
      <c r="J199" s="98">
        <v>163.55256372883082</v>
      </c>
      <c r="K199" s="98">
        <v>288.2496505439654</v>
      </c>
      <c r="L199" s="98">
        <v>89.876471176243371</v>
      </c>
      <c r="M199" s="98">
        <v>151.61650590677235</v>
      </c>
      <c r="N199" s="98">
        <v>133.47996903292389</v>
      </c>
      <c r="O199" s="98">
        <v>108.1240268888351</v>
      </c>
      <c r="P199" s="98">
        <v>82.661309558073782</v>
      </c>
      <c r="Q199" s="98">
        <v>102.75652081400041</v>
      </c>
      <c r="R199" s="98">
        <v>83.862759864485952</v>
      </c>
      <c r="S199" s="98">
        <v>115.82703806792061</v>
      </c>
      <c r="T199" s="98">
        <v>265.92632159204015</v>
      </c>
      <c r="U199" s="98">
        <v>239.54856522801194</v>
      </c>
      <c r="V199" s="98">
        <v>153.86287944540663</v>
      </c>
      <c r="W199" s="98">
        <v>145.62359821906102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633.74146325946208</v>
      </c>
      <c r="E200" s="98">
        <v>620.15088393417057</v>
      </c>
      <c r="F200" s="98">
        <v>749.00983330685563</v>
      </c>
      <c r="G200" s="98">
        <v>772.42630143385179</v>
      </c>
      <c r="H200" s="98">
        <v>797.16614301368361</v>
      </c>
      <c r="I200" s="98">
        <v>785.16370333657369</v>
      </c>
      <c r="J200" s="98">
        <v>776.3581193153334</v>
      </c>
      <c r="K200" s="98">
        <v>353.34202871172261</v>
      </c>
      <c r="L200" s="98">
        <v>772.42694318663052</v>
      </c>
      <c r="M200" s="98">
        <v>715.42727225079352</v>
      </c>
      <c r="N200" s="98">
        <v>628.18891626395589</v>
      </c>
      <c r="O200" s="98">
        <v>730.14752899219832</v>
      </c>
      <c r="P200" s="98">
        <v>750.45070116119973</v>
      </c>
      <c r="Q200" s="98">
        <v>769.76861905163742</v>
      </c>
      <c r="R200" s="98">
        <v>762.79922303006038</v>
      </c>
      <c r="S200" s="98">
        <v>775.95807827229658</v>
      </c>
      <c r="T200" s="98">
        <v>798.58463900737297</v>
      </c>
      <c r="U200" s="98">
        <v>844.43731760286244</v>
      </c>
      <c r="V200" s="98">
        <v>883.34435900187725</v>
      </c>
      <c r="W200" s="98">
        <v>700.08106688855355</v>
      </c>
      <c r="DA200" s="63" t="s">
        <v>2574</v>
      </c>
    </row>
    <row r="201" spans="1:105" ht="12" customHeight="1" x14ac:dyDescent="0.25">
      <c r="A201" s="121" t="s">
        <v>54</v>
      </c>
      <c r="B201" s="122">
        <v>686.19240124347107</v>
      </c>
      <c r="C201" s="122">
        <v>620.6571791583392</v>
      </c>
      <c r="D201" s="122">
        <v>633.45722428015517</v>
      </c>
      <c r="E201" s="122">
        <v>600.88836697703584</v>
      </c>
      <c r="F201" s="122">
        <v>673.64048785368732</v>
      </c>
      <c r="G201" s="122">
        <v>655.91207999462597</v>
      </c>
      <c r="H201" s="122">
        <v>585.03023019467491</v>
      </c>
      <c r="I201" s="122">
        <v>541.46623223657605</v>
      </c>
      <c r="J201" s="122">
        <v>600.31725501409119</v>
      </c>
      <c r="K201" s="122">
        <v>631.11076348410245</v>
      </c>
      <c r="L201" s="122">
        <v>641.19669289256956</v>
      </c>
      <c r="M201" s="122">
        <v>605.55330925079397</v>
      </c>
      <c r="N201" s="122">
        <v>557.45283891258771</v>
      </c>
      <c r="O201" s="122">
        <v>635.61027462035111</v>
      </c>
      <c r="P201" s="122">
        <v>594.45708986417162</v>
      </c>
      <c r="Q201" s="122">
        <v>638.16996225257549</v>
      </c>
      <c r="R201" s="122">
        <v>666.98799271209941</v>
      </c>
      <c r="S201" s="122">
        <v>521.81315730799179</v>
      </c>
      <c r="T201" s="122">
        <v>537.38889865163162</v>
      </c>
      <c r="U201" s="122">
        <v>506.50704353585979</v>
      </c>
      <c r="V201" s="122">
        <v>487.34659434303387</v>
      </c>
      <c r="W201" s="122">
        <v>455.79384864098466</v>
      </c>
      <c r="DA201" s="130" t="s">
        <v>2575</v>
      </c>
    </row>
    <row r="202" spans="1:105" ht="12" customHeight="1" x14ac:dyDescent="0.25">
      <c r="A202" s="97" t="s">
        <v>50</v>
      </c>
      <c r="B202" s="98">
        <v>669.28448419097367</v>
      </c>
      <c r="C202" s="98">
        <v>652.91519538702505</v>
      </c>
      <c r="D202" s="98">
        <v>629.91834378402655</v>
      </c>
      <c r="E202" s="98">
        <v>576.5838645338132</v>
      </c>
      <c r="F202" s="98">
        <v>677.22415463565915</v>
      </c>
      <c r="G202" s="98">
        <v>656.30683039262999</v>
      </c>
      <c r="H202" s="98">
        <v>572.53112969896836</v>
      </c>
      <c r="I202" s="98">
        <v>534.88928883183871</v>
      </c>
      <c r="J202" s="98">
        <v>614.9638762406945</v>
      </c>
      <c r="K202" s="98">
        <v>661.02790087267067</v>
      </c>
      <c r="L202" s="98">
        <v>623.61913508041994</v>
      </c>
      <c r="M202" s="98">
        <v>582.95967226026971</v>
      </c>
      <c r="N202" s="98">
        <v>585.26221887560052</v>
      </c>
      <c r="O202" s="98">
        <v>636.77811461443719</v>
      </c>
      <c r="P202" s="98">
        <v>595.81425097750093</v>
      </c>
      <c r="Q202" s="98">
        <v>629.38226116914336</v>
      </c>
      <c r="R202" s="98">
        <v>600.31376792646859</v>
      </c>
      <c r="S202" s="98">
        <v>561.83636314709236</v>
      </c>
      <c r="T202" s="98">
        <v>544.43672614291154</v>
      </c>
      <c r="U202" s="98">
        <v>498.6872856017979</v>
      </c>
      <c r="V202" s="98">
        <v>480.5896402526547</v>
      </c>
      <c r="W202" s="98">
        <v>459.5642180609027</v>
      </c>
      <c r="DA202" s="63" t="s">
        <v>2576</v>
      </c>
    </row>
    <row r="203" spans="1:105" ht="12" customHeight="1" x14ac:dyDescent="0.25">
      <c r="A203" s="109" t="s">
        <v>120</v>
      </c>
      <c r="B203" s="33">
        <v>759.11865245692013</v>
      </c>
      <c r="C203" s="33">
        <v>482.41096231714783</v>
      </c>
      <c r="D203" s="33">
        <v>645.54901395367199</v>
      </c>
      <c r="E203" s="33">
        <v>672.3252319823539</v>
      </c>
      <c r="F203" s="33">
        <v>663.48123495479467</v>
      </c>
      <c r="G203" s="33">
        <v>654.76015749700173</v>
      </c>
      <c r="H203" s="33">
        <v>625.33097084244935</v>
      </c>
      <c r="I203" s="33">
        <v>565.94556100856528</v>
      </c>
      <c r="J203" s="33">
        <v>537.98923676872994</v>
      </c>
      <c r="K203" s="33">
        <v>498.04865363908442</v>
      </c>
      <c r="L203" s="33">
        <v>720.4379612135084</v>
      </c>
      <c r="M203" s="33">
        <v>706.31932070853293</v>
      </c>
      <c r="N203" s="33">
        <v>429.618902589247</v>
      </c>
      <c r="O203" s="33">
        <v>631.01568259392798</v>
      </c>
      <c r="P203" s="33">
        <v>590.27065571950277</v>
      </c>
      <c r="Q203" s="33">
        <v>661.56721638721319</v>
      </c>
      <c r="R203" s="33">
        <v>860.59167204218738</v>
      </c>
      <c r="S203" s="33">
        <v>358.92988741227492</v>
      </c>
      <c r="T203" s="33">
        <v>509.98571890535902</v>
      </c>
      <c r="U203" s="33">
        <v>536.13054093471601</v>
      </c>
      <c r="V203" s="33">
        <v>511.83147957007645</v>
      </c>
      <c r="W203" s="33">
        <v>442.41313542790562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212.64006397294048</v>
      </c>
      <c r="C205" s="117">
        <f t="shared" si="88"/>
        <v>206.78819793517886</v>
      </c>
      <c r="D205" s="117">
        <f t="shared" si="88"/>
        <v>189.98128707471787</v>
      </c>
      <c r="E205" s="117">
        <f t="shared" si="88"/>
        <v>167.36471960205407</v>
      </c>
      <c r="F205" s="117">
        <f t="shared" si="88"/>
        <v>194.21435024138239</v>
      </c>
      <c r="G205" s="117">
        <f t="shared" si="88"/>
        <v>189.1272943825374</v>
      </c>
      <c r="H205" s="117">
        <f t="shared" si="88"/>
        <v>168.64626743729963</v>
      </c>
      <c r="I205" s="117">
        <f t="shared" si="88"/>
        <v>162.50545766020002</v>
      </c>
      <c r="J205" s="117">
        <f t="shared" si="88"/>
        <v>191.78616721987646</v>
      </c>
      <c r="K205" s="117">
        <f t="shared" si="88"/>
        <v>207.73368919657938</v>
      </c>
      <c r="L205" s="117">
        <f t="shared" si="88"/>
        <v>196.35431586285901</v>
      </c>
      <c r="M205" s="117">
        <f t="shared" si="88"/>
        <v>183.0723517808164</v>
      </c>
      <c r="N205" s="117">
        <f t="shared" si="88"/>
        <v>184.65734843313564</v>
      </c>
      <c r="O205" s="117">
        <f t="shared" si="88"/>
        <v>194.85945153240826</v>
      </c>
      <c r="P205" s="117">
        <f t="shared" si="88"/>
        <v>172.56582708182918</v>
      </c>
      <c r="Q205" s="117">
        <f t="shared" si="88"/>
        <v>175.36730286105188</v>
      </c>
      <c r="R205" s="117">
        <f t="shared" ref="R205:V205" si="89">R206+R208+R210+R219</f>
        <v>170.85027830127294</v>
      </c>
      <c r="S205" s="117">
        <f t="shared" si="89"/>
        <v>172.0345128824998</v>
      </c>
      <c r="T205" s="117">
        <f t="shared" si="89"/>
        <v>164.75329518428811</v>
      </c>
      <c r="U205" s="117">
        <f t="shared" si="89"/>
        <v>149.77598189536312</v>
      </c>
      <c r="V205" s="117">
        <f t="shared" si="89"/>
        <v>142.53212750055212</v>
      </c>
      <c r="W205" s="117">
        <f t="shared" ref="W205" si="90">W206+W208+W210+W219</f>
        <v>135.06240886323096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212.64006397294048</v>
      </c>
      <c r="C219" s="122">
        <v>206.78819793517886</v>
      </c>
      <c r="D219" s="122">
        <v>189.98128707471787</v>
      </c>
      <c r="E219" s="122">
        <v>167.36471960205407</v>
      </c>
      <c r="F219" s="122">
        <v>194.21435024138239</v>
      </c>
      <c r="G219" s="122">
        <v>189.1272943825374</v>
      </c>
      <c r="H219" s="122">
        <v>168.64626743729963</v>
      </c>
      <c r="I219" s="122">
        <v>162.50545766020002</v>
      </c>
      <c r="J219" s="122">
        <v>191.78616721987646</v>
      </c>
      <c r="K219" s="122">
        <v>207.73368919657938</v>
      </c>
      <c r="L219" s="122">
        <v>196.35431586285901</v>
      </c>
      <c r="M219" s="122">
        <v>183.0723517808164</v>
      </c>
      <c r="N219" s="122">
        <v>184.65734843313564</v>
      </c>
      <c r="O219" s="122">
        <v>194.85945153240826</v>
      </c>
      <c r="P219" s="122">
        <v>172.56582708182918</v>
      </c>
      <c r="Q219" s="122">
        <v>175.36730286105188</v>
      </c>
      <c r="R219" s="122">
        <v>170.85027830127294</v>
      </c>
      <c r="S219" s="122">
        <v>172.0345128824998</v>
      </c>
      <c r="T219" s="122">
        <v>164.75329518428811</v>
      </c>
      <c r="U219" s="122">
        <v>149.77598189536312</v>
      </c>
      <c r="V219" s="122">
        <v>142.53212750055212</v>
      </c>
      <c r="W219" s="122">
        <v>135.06240886323096</v>
      </c>
      <c r="DA219" s="130" t="s">
        <v>2743</v>
      </c>
    </row>
    <row r="220" spans="1:105" ht="12" customHeight="1" x14ac:dyDescent="0.25">
      <c r="A220" s="97" t="s">
        <v>50</v>
      </c>
      <c r="B220" s="98">
        <v>261.94056281757582</v>
      </c>
      <c r="C220" s="98">
        <v>255.03962352432518</v>
      </c>
      <c r="D220" s="98">
        <v>245.58273976378069</v>
      </c>
      <c r="E220" s="98">
        <v>224.30613544070508</v>
      </c>
      <c r="F220" s="98">
        <v>262.72327727263757</v>
      </c>
      <c r="G220" s="98">
        <v>253.93901121673042</v>
      </c>
      <c r="H220" s="98">
        <v>220.95117824148929</v>
      </c>
      <c r="I220" s="98">
        <v>206.16634427793494</v>
      </c>
      <c r="J220" s="98">
        <v>236.85449165646409</v>
      </c>
      <c r="K220" s="98">
        <v>254.43967730368774</v>
      </c>
      <c r="L220" s="98">
        <v>239.91027365956816</v>
      </c>
      <c r="M220" s="98">
        <v>224.12061993492577</v>
      </c>
      <c r="N220" s="98">
        <v>224.82826480506552</v>
      </c>
      <c r="O220" s="98">
        <v>244.38825831580687</v>
      </c>
      <c r="P220" s="98">
        <v>228.50833612695718</v>
      </c>
      <c r="Q220" s="98">
        <v>241.232956517785</v>
      </c>
      <c r="R220" s="98">
        <v>229.68857052569317</v>
      </c>
      <c r="S220" s="98">
        <v>214.30633567273438</v>
      </c>
      <c r="T220" s="98">
        <v>207.12621737178449</v>
      </c>
      <c r="U220" s="98">
        <v>189.31256689033412</v>
      </c>
      <c r="V220" s="98">
        <v>181.86590558424959</v>
      </c>
      <c r="W220" s="98">
        <v>173.11981044184427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42.769972313546702</v>
      </c>
      <c r="C223" s="118">
        <f t="shared" si="93"/>
        <v>39.292988026207809</v>
      </c>
      <c r="D223" s="118">
        <f t="shared" si="93"/>
        <v>39.123002186866387</v>
      </c>
      <c r="E223" s="118">
        <f t="shared" si="93"/>
        <v>43.796697949154236</v>
      </c>
      <c r="F223" s="118">
        <f t="shared" si="93"/>
        <v>40.170009152028229</v>
      </c>
      <c r="G223" s="118">
        <f t="shared" si="93"/>
        <v>38.541701348228628</v>
      </c>
      <c r="H223" s="118">
        <f t="shared" si="93"/>
        <v>39.691138118425222</v>
      </c>
      <c r="I223" s="118">
        <f t="shared" si="93"/>
        <v>38.507914235949272</v>
      </c>
      <c r="J223" s="118">
        <f t="shared" si="93"/>
        <v>38.110709498861112</v>
      </c>
      <c r="K223" s="118">
        <f t="shared" si="93"/>
        <v>32.148301552798621</v>
      </c>
      <c r="L223" s="118">
        <f t="shared" si="93"/>
        <v>37.513594116178318</v>
      </c>
      <c r="M223" s="118">
        <f t="shared" si="93"/>
        <v>36.848613483221818</v>
      </c>
      <c r="N223" s="118">
        <f t="shared" si="93"/>
        <v>38.612307391341297</v>
      </c>
      <c r="O223" s="118">
        <f t="shared" si="93"/>
        <v>36.08802796834</v>
      </c>
      <c r="P223" s="118">
        <f t="shared" si="93"/>
        <v>33.529530109478699</v>
      </c>
      <c r="Q223" s="118">
        <f t="shared" si="93"/>
        <v>32.503415064939915</v>
      </c>
      <c r="R223" s="118">
        <f t="shared" ref="R223:V223" si="94">R224+R226+R228+R237</f>
        <v>29.232322653581466</v>
      </c>
      <c r="S223" s="118">
        <f t="shared" si="94"/>
        <v>36.870921210782015</v>
      </c>
      <c r="T223" s="118">
        <f t="shared" si="94"/>
        <v>37.50197814760417</v>
      </c>
      <c r="U223" s="118">
        <f t="shared" si="94"/>
        <v>35.858826467427626</v>
      </c>
      <c r="V223" s="118">
        <f t="shared" si="94"/>
        <v>37.182959342313303</v>
      </c>
      <c r="W223" s="118">
        <f t="shared" ref="W223" si="95">W224+W226+W228+W237</f>
        <v>39.506389402100162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5.0545206508767349</v>
      </c>
      <c r="C224" s="123">
        <f t="shared" si="96"/>
        <v>3.23147937305052</v>
      </c>
      <c r="D224" s="123">
        <f t="shared" si="96"/>
        <v>4.4819736306989384</v>
      </c>
      <c r="E224" s="123">
        <f t="shared" si="96"/>
        <v>5.9248547917299685</v>
      </c>
      <c r="F224" s="123">
        <f t="shared" si="96"/>
        <v>6.5682038223302976</v>
      </c>
      <c r="G224" s="123">
        <f t="shared" si="96"/>
        <v>5.8088526667731379</v>
      </c>
      <c r="H224" s="123">
        <f t="shared" si="96"/>
        <v>6.7406310604126514</v>
      </c>
      <c r="I224" s="123">
        <f t="shared" si="96"/>
        <v>6.5983010960315287</v>
      </c>
      <c r="J224" s="123">
        <f t="shared" si="96"/>
        <v>6.922673509395036</v>
      </c>
      <c r="K224" s="123">
        <f t="shared" si="96"/>
        <v>5.2474202787971285</v>
      </c>
      <c r="L224" s="123">
        <f t="shared" si="96"/>
        <v>8.9435255237214051</v>
      </c>
      <c r="M224" s="123">
        <f t="shared" si="96"/>
        <v>8.6799482927648786</v>
      </c>
      <c r="N224" s="123">
        <f t="shared" si="96"/>
        <v>8.9469680487173235</v>
      </c>
      <c r="O224" s="123">
        <f t="shared" si="96"/>
        <v>8.519979467946925</v>
      </c>
      <c r="P224" s="123">
        <f t="shared" si="96"/>
        <v>7.9230985436270887</v>
      </c>
      <c r="Q224" s="123">
        <f t="shared" si="96"/>
        <v>7.9324104214684281</v>
      </c>
      <c r="R224" s="123">
        <f t="shared" si="96"/>
        <v>6.0047770558402371</v>
      </c>
      <c r="S224" s="123">
        <f t="shared" si="96"/>
        <v>13.217051220111845</v>
      </c>
      <c r="T224" s="123">
        <f t="shared" si="96"/>
        <v>11.588823795343867</v>
      </c>
      <c r="U224" s="123">
        <f t="shared" si="96"/>
        <v>9.5577983220259402</v>
      </c>
      <c r="V224" s="123">
        <f t="shared" si="96"/>
        <v>11.605515532463709</v>
      </c>
      <c r="W224" s="123">
        <f t="shared" si="96"/>
        <v>13.380493521718831</v>
      </c>
      <c r="DA224" s="130" t="s">
        <v>2898</v>
      </c>
    </row>
    <row r="225" spans="1:105" ht="12" customHeight="1" x14ac:dyDescent="0.25">
      <c r="A225" s="97" t="s">
        <v>53</v>
      </c>
      <c r="B225" s="99">
        <v>5.0545206508767349</v>
      </c>
      <c r="C225" s="99">
        <v>3.23147937305052</v>
      </c>
      <c r="D225" s="99">
        <v>4.4819736306989384</v>
      </c>
      <c r="E225" s="99">
        <v>5.9248547917299685</v>
      </c>
      <c r="F225" s="99">
        <v>6.5682038223302976</v>
      </c>
      <c r="G225" s="99">
        <v>5.8088526667731379</v>
      </c>
      <c r="H225" s="99">
        <v>6.7406310604126514</v>
      </c>
      <c r="I225" s="99">
        <v>6.5983010960315287</v>
      </c>
      <c r="J225" s="99">
        <v>6.922673509395036</v>
      </c>
      <c r="K225" s="99">
        <v>5.2474202787971285</v>
      </c>
      <c r="L225" s="99">
        <v>8.9435255237214051</v>
      </c>
      <c r="M225" s="99">
        <v>8.6799482927648786</v>
      </c>
      <c r="N225" s="99">
        <v>8.9469680487173235</v>
      </c>
      <c r="O225" s="99">
        <v>8.519979467946925</v>
      </c>
      <c r="P225" s="99">
        <v>7.9230985436270887</v>
      </c>
      <c r="Q225" s="99">
        <v>7.9324104214684281</v>
      </c>
      <c r="R225" s="99">
        <v>6.0047770558402371</v>
      </c>
      <c r="S225" s="99">
        <v>13.217051220111845</v>
      </c>
      <c r="T225" s="99">
        <v>11.588823795343867</v>
      </c>
      <c r="U225" s="99">
        <v>9.5577983220259402</v>
      </c>
      <c r="V225" s="99">
        <v>11.605515532463709</v>
      </c>
      <c r="W225" s="99">
        <v>13.380493521718831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12.406301309991365</v>
      </c>
      <c r="C226" s="123">
        <f t="shared" si="97"/>
        <v>14.140180095815229</v>
      </c>
      <c r="D226" s="123">
        <f t="shared" si="97"/>
        <v>10.426288167800468</v>
      </c>
      <c r="E226" s="123">
        <f t="shared" si="97"/>
        <v>14.839956970492887</v>
      </c>
      <c r="F226" s="123">
        <f t="shared" si="97"/>
        <v>6.7792443193533121</v>
      </c>
      <c r="G226" s="123">
        <f t="shared" si="97"/>
        <v>5.9631547536732112</v>
      </c>
      <c r="H226" s="123">
        <f t="shared" si="97"/>
        <v>7.0409380972343882</v>
      </c>
      <c r="I226" s="123">
        <f t="shared" si="97"/>
        <v>7.1266337185760325</v>
      </c>
      <c r="J226" s="123">
        <f t="shared" si="97"/>
        <v>5.7860264905112642</v>
      </c>
      <c r="K226" s="123">
        <f t="shared" si="97"/>
        <v>6.2110343303178412</v>
      </c>
      <c r="L226" s="123">
        <f t="shared" si="97"/>
        <v>5.0681640574236893</v>
      </c>
      <c r="M226" s="123">
        <f t="shared" si="97"/>
        <v>5.4210787473042936</v>
      </c>
      <c r="N226" s="123">
        <f t="shared" si="97"/>
        <v>9.6861024538654394</v>
      </c>
      <c r="O226" s="123">
        <f t="shared" si="97"/>
        <v>5.6381471530898803</v>
      </c>
      <c r="P226" s="123">
        <f t="shared" si="97"/>
        <v>4.986127434131407</v>
      </c>
      <c r="Q226" s="123">
        <f t="shared" si="97"/>
        <v>3.2987219517467001</v>
      </c>
      <c r="R226" s="123">
        <f t="shared" si="97"/>
        <v>2.7592413687794179</v>
      </c>
      <c r="S226" s="123">
        <f t="shared" si="97"/>
        <v>4.683143011198367</v>
      </c>
      <c r="T226" s="123">
        <f t="shared" si="97"/>
        <v>4.6986441660450193</v>
      </c>
      <c r="U226" s="123">
        <f t="shared" si="97"/>
        <v>5.6005220534166646</v>
      </c>
      <c r="V226" s="123">
        <f t="shared" si="97"/>
        <v>6.1122200268640299</v>
      </c>
      <c r="W226" s="123">
        <f t="shared" si="97"/>
        <v>9.3719460582883336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12.406301309991365</v>
      </c>
      <c r="C227" s="99">
        <f>RES_hhdet_fecs!C165</f>
        <v>14.140180095815229</v>
      </c>
      <c r="D227" s="99">
        <f>RES_hhdet_fecs!D165</f>
        <v>10.426288167800468</v>
      </c>
      <c r="E227" s="99">
        <f>RES_hhdet_fecs!E165</f>
        <v>14.839956970492887</v>
      </c>
      <c r="F227" s="99">
        <f>RES_hhdet_fecs!F165</f>
        <v>6.7792443193533121</v>
      </c>
      <c r="G227" s="99">
        <f>RES_hhdet_fecs!G165</f>
        <v>5.9631547536732112</v>
      </c>
      <c r="H227" s="99">
        <f>RES_hhdet_fecs!H165</f>
        <v>7.0409380972343882</v>
      </c>
      <c r="I227" s="99">
        <f>RES_hhdet_fecs!I165</f>
        <v>7.1266337185760325</v>
      </c>
      <c r="J227" s="99">
        <f>RES_hhdet_fecs!J165</f>
        <v>5.7860264905112642</v>
      </c>
      <c r="K227" s="99">
        <f>RES_hhdet_fecs!K165</f>
        <v>6.2110343303178412</v>
      </c>
      <c r="L227" s="99">
        <f>RES_hhdet_fecs!L165</f>
        <v>5.0681640574236893</v>
      </c>
      <c r="M227" s="99">
        <f>RES_hhdet_fecs!M165</f>
        <v>5.4210787473042936</v>
      </c>
      <c r="N227" s="99">
        <f>RES_hhdet_fecs!N165</f>
        <v>9.6861024538654394</v>
      </c>
      <c r="O227" s="99">
        <f>RES_hhdet_fecs!O165</f>
        <v>5.6381471530898803</v>
      </c>
      <c r="P227" s="99">
        <f>RES_hhdet_fecs!P165</f>
        <v>4.986127434131407</v>
      </c>
      <c r="Q227" s="99">
        <f>RES_hhdet_fecs!Q165</f>
        <v>3.2987219517467001</v>
      </c>
      <c r="R227" s="99">
        <f>RES_hhdet_fecs!R165</f>
        <v>2.7592413687794179</v>
      </c>
      <c r="S227" s="99">
        <f>RES_hhdet_fecs!S165</f>
        <v>4.683143011198367</v>
      </c>
      <c r="T227" s="99">
        <f>RES_hhdet_fecs!T165</f>
        <v>4.6986441660450193</v>
      </c>
      <c r="U227" s="99">
        <f>RES_hhdet_fecs!U165</f>
        <v>5.6005220534166646</v>
      </c>
      <c r="V227" s="99">
        <f>RES_hhdet_fecs!V165</f>
        <v>6.1122200268640299</v>
      </c>
      <c r="W227" s="99">
        <f>RES_hhdet_fecs!W165</f>
        <v>9.3719460582883336</v>
      </c>
      <c r="DA227" s="63" t="s">
        <v>2901</v>
      </c>
    </row>
    <row r="228" spans="1:105" ht="12" customHeight="1" x14ac:dyDescent="0.25">
      <c r="A228" s="121" t="s">
        <v>55</v>
      </c>
      <c r="B228" s="123">
        <v>14.249149841672175</v>
      </c>
      <c r="C228" s="123">
        <v>11.827793989223435</v>
      </c>
      <c r="D228" s="123">
        <v>14.155492700930742</v>
      </c>
      <c r="E228" s="123">
        <v>13.655293455801418</v>
      </c>
      <c r="F228" s="123">
        <v>16.304437455658977</v>
      </c>
      <c r="G228" s="123">
        <v>16.581880067018609</v>
      </c>
      <c r="H228" s="123">
        <v>16.874118107680758</v>
      </c>
      <c r="I228" s="123">
        <v>16.400301459643821</v>
      </c>
      <c r="J228" s="123">
        <v>16.046934915755852</v>
      </c>
      <c r="K228" s="123">
        <v>10.846506907370202</v>
      </c>
      <c r="L228" s="123">
        <v>13.687586498605736</v>
      </c>
      <c r="M228" s="123">
        <v>13.545799750185134</v>
      </c>
      <c r="N228" s="123">
        <v>11.404754736429256</v>
      </c>
      <c r="O228" s="123">
        <v>12.36355001174441</v>
      </c>
      <c r="P228" s="123">
        <v>11.829820573314331</v>
      </c>
      <c r="Q228" s="123">
        <v>12.019471971946395</v>
      </c>
      <c r="R228" s="123">
        <v>11.016615414314161</v>
      </c>
      <c r="S228" s="123">
        <v>11.264971142163864</v>
      </c>
      <c r="T228" s="123">
        <v>13.493338394697584</v>
      </c>
      <c r="U228" s="123">
        <v>13.562384966845269</v>
      </c>
      <c r="V228" s="123">
        <v>12.699842585362106</v>
      </c>
      <c r="W228" s="123">
        <v>10.470122544738571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14.249149841672175</v>
      </c>
      <c r="C233" s="102">
        <v>11.827793989223435</v>
      </c>
      <c r="D233" s="102">
        <v>14.376371953798998</v>
      </c>
      <c r="E233" s="102">
        <v>13.923753350649694</v>
      </c>
      <c r="F233" s="102">
        <v>16.620337843027048</v>
      </c>
      <c r="G233" s="102">
        <v>16.966278083241896</v>
      </c>
      <c r="H233" s="102">
        <v>17.31023225382134</v>
      </c>
      <c r="I233" s="102">
        <v>16.912947749168861</v>
      </c>
      <c r="J233" s="102">
        <v>16.620030780955961</v>
      </c>
      <c r="K233" s="102">
        <v>11.261488481883367</v>
      </c>
      <c r="L233" s="102">
        <v>14.975097966950406</v>
      </c>
      <c r="M233" s="102">
        <v>14.973853244040624</v>
      </c>
      <c r="N233" s="102">
        <v>13.036234669753751</v>
      </c>
      <c r="O233" s="102">
        <v>14.098349838306811</v>
      </c>
      <c r="P233" s="102">
        <v>13.728330440192446</v>
      </c>
      <c r="Q233" s="102">
        <v>13.805028370913146</v>
      </c>
      <c r="R233" s="102">
        <v>12.916799441835312</v>
      </c>
      <c r="S233" s="102">
        <v>13.165969030708368</v>
      </c>
      <c r="T233" s="102">
        <v>15.282064342216529</v>
      </c>
      <c r="U233" s="102">
        <v>15.223231752125375</v>
      </c>
      <c r="V233" s="102">
        <v>14.219148528598469</v>
      </c>
      <c r="W233" s="102">
        <v>11.356020953342751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8.6117498764786813</v>
      </c>
      <c r="E234" s="105">
        <v>8.4000176544357714</v>
      </c>
      <c r="F234" s="105">
        <v>10.111113443278636</v>
      </c>
      <c r="G234" s="105">
        <v>10.398274384990591</v>
      </c>
      <c r="H234" s="105">
        <v>10.681733346630642</v>
      </c>
      <c r="I234" s="105">
        <v>10.461541205161772</v>
      </c>
      <c r="J234" s="105">
        <v>10.29848295930935</v>
      </c>
      <c r="K234" s="105">
        <v>8.3924958849072695</v>
      </c>
      <c r="L234" s="105">
        <v>8.8651115702344807</v>
      </c>
      <c r="M234" s="105">
        <v>9.3483408781074804</v>
      </c>
      <c r="N234" s="105">
        <v>8.16346446747791</v>
      </c>
      <c r="O234" s="105">
        <v>8.6421153458556788</v>
      </c>
      <c r="P234" s="105">
        <v>8.3392059130099501</v>
      </c>
      <c r="Q234" s="105">
        <v>8.7386713510110514</v>
      </c>
      <c r="R234" s="105">
        <v>8.2593881985591189</v>
      </c>
      <c r="S234" s="105">
        <v>8.7565207200120181</v>
      </c>
      <c r="T234" s="105">
        <v>11.010699754524435</v>
      </c>
      <c r="U234" s="105">
        <v>10.935878423636089</v>
      </c>
      <c r="V234" s="105">
        <v>9.9777617945472468</v>
      </c>
      <c r="W234" s="105">
        <v>8.1909876538334796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2.4414781905739575</v>
      </c>
      <c r="E235" s="99">
        <v>2.3780507250283747</v>
      </c>
      <c r="F235" s="99">
        <v>2.857422864705403</v>
      </c>
      <c r="G235" s="99">
        <v>2.9401402295110111</v>
      </c>
      <c r="H235" s="99">
        <v>3.0109068360637252</v>
      </c>
      <c r="I235" s="99">
        <v>2.9336977015665071</v>
      </c>
      <c r="J235" s="99">
        <v>2.886582768096821</v>
      </c>
      <c r="K235" s="99">
        <v>5.0333065666674521</v>
      </c>
      <c r="L235" s="99">
        <v>1.5539456386414694</v>
      </c>
      <c r="M235" s="99">
        <v>2.6031832593572175</v>
      </c>
      <c r="N235" s="99">
        <v>2.2671669832652275</v>
      </c>
      <c r="O235" s="99">
        <v>1.8241290019646215</v>
      </c>
      <c r="P235" s="99">
        <v>1.3723079744824986</v>
      </c>
      <c r="Q235" s="99">
        <v>1.6428054232264782</v>
      </c>
      <c r="R235" s="99">
        <v>1.2704633814074346</v>
      </c>
      <c r="S235" s="99">
        <v>1.6909974926349067</v>
      </c>
      <c r="T235" s="99">
        <v>3.7934776194837987</v>
      </c>
      <c r="U235" s="99">
        <v>3.3674793904451219</v>
      </c>
      <c r="V235" s="99">
        <v>2.1275066294043952</v>
      </c>
      <c r="W235" s="99">
        <v>1.9991390819436905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6.170271685904722</v>
      </c>
      <c r="E236" s="99">
        <v>6.0219669294073972</v>
      </c>
      <c r="F236" s="99">
        <v>7.2536905785732344</v>
      </c>
      <c r="G236" s="99">
        <v>7.4581341554795797</v>
      </c>
      <c r="H236" s="99">
        <v>7.6708265105669167</v>
      </c>
      <c r="I236" s="99">
        <v>7.5278435035952658</v>
      </c>
      <c r="J236" s="99">
        <v>7.4119001912125295</v>
      </c>
      <c r="K236" s="99">
        <v>3.3591893182398174</v>
      </c>
      <c r="L236" s="99">
        <v>7.3111659315930142</v>
      </c>
      <c r="M236" s="99">
        <v>6.7451576187502607</v>
      </c>
      <c r="N236" s="99">
        <v>5.8962974842126838</v>
      </c>
      <c r="O236" s="99">
        <v>6.8179863438910564</v>
      </c>
      <c r="P236" s="99">
        <v>6.9668979385274508</v>
      </c>
      <c r="Q236" s="99">
        <v>7.0958659277845726</v>
      </c>
      <c r="R236" s="99">
        <v>6.9889248171516849</v>
      </c>
      <c r="S236" s="99">
        <v>7.0655232273771098</v>
      </c>
      <c r="T236" s="99">
        <v>7.217222135040636</v>
      </c>
      <c r="U236" s="99">
        <v>7.5683990331909667</v>
      </c>
      <c r="V236" s="99">
        <v>7.850255165142852</v>
      </c>
      <c r="W236" s="99">
        <v>6.19184857188979</v>
      </c>
      <c r="DA236" s="63" t="s">
        <v>2910</v>
      </c>
    </row>
    <row r="237" spans="1:105" ht="12" customHeight="1" x14ac:dyDescent="0.25">
      <c r="A237" s="121" t="s">
        <v>54</v>
      </c>
      <c r="B237" s="123">
        <v>11.060000511006429</v>
      </c>
      <c r="C237" s="123">
        <v>10.093534568118628</v>
      </c>
      <c r="D237" s="123">
        <v>10.059247687436237</v>
      </c>
      <c r="E237" s="123">
        <v>9.3765927311299624</v>
      </c>
      <c r="F237" s="123">
        <v>10.518123554685639</v>
      </c>
      <c r="G237" s="123">
        <v>10.187813860763669</v>
      </c>
      <c r="H237" s="123">
        <v>9.0354508530974211</v>
      </c>
      <c r="I237" s="123">
        <v>8.3826779616978904</v>
      </c>
      <c r="J237" s="123">
        <v>9.3550745831989595</v>
      </c>
      <c r="K237" s="123">
        <v>9.8433400363134513</v>
      </c>
      <c r="L237" s="123">
        <v>9.8143180364274851</v>
      </c>
      <c r="M237" s="123">
        <v>9.2017866929675076</v>
      </c>
      <c r="N237" s="123">
        <v>8.5744821523292796</v>
      </c>
      <c r="O237" s="123">
        <v>9.566351335558787</v>
      </c>
      <c r="P237" s="123">
        <v>8.7904835584058709</v>
      </c>
      <c r="Q237" s="123">
        <v>9.2528107197783935</v>
      </c>
      <c r="R237" s="123">
        <v>9.4516888146476497</v>
      </c>
      <c r="S237" s="123">
        <v>7.7057558373079393</v>
      </c>
      <c r="T237" s="123">
        <v>7.7211717915177029</v>
      </c>
      <c r="U237" s="123">
        <v>7.1381211251397563</v>
      </c>
      <c r="V237" s="123">
        <v>6.7653811976234577</v>
      </c>
      <c r="W237" s="123">
        <v>6.2838272773544244</v>
      </c>
      <c r="DA237" s="130" t="s">
        <v>2911</v>
      </c>
    </row>
    <row r="238" spans="1:105" ht="12" customHeight="1" x14ac:dyDescent="0.25">
      <c r="A238" s="97" t="s">
        <v>50</v>
      </c>
      <c r="B238" s="99">
        <v>11.282612284783815</v>
      </c>
      <c r="C238" s="99">
        <v>10.959682944616624</v>
      </c>
      <c r="D238" s="99">
        <v>10.525873464736424</v>
      </c>
      <c r="E238" s="99">
        <v>9.5884915996973152</v>
      </c>
      <c r="F238" s="99">
        <v>11.200520351849374</v>
      </c>
      <c r="G238" s="99">
        <v>10.793708920213223</v>
      </c>
      <c r="H238" s="99">
        <v>9.3596105249368922</v>
      </c>
      <c r="I238" s="99">
        <v>8.7015431332887356</v>
      </c>
      <c r="J238" s="99">
        <v>9.9544490516953772</v>
      </c>
      <c r="K238" s="99">
        <v>10.648591292005845</v>
      </c>
      <c r="L238" s="99">
        <v>9.9964595419122961</v>
      </c>
      <c r="M238" s="99">
        <v>9.3020049467297756</v>
      </c>
      <c r="N238" s="99">
        <v>9.2898385407298445</v>
      </c>
      <c r="O238" s="99">
        <v>10.046018729991602</v>
      </c>
      <c r="P238" s="99">
        <v>9.3387224604073555</v>
      </c>
      <c r="Q238" s="99">
        <v>9.7892625903177191</v>
      </c>
      <c r="R238" s="99">
        <v>9.2641942246404945</v>
      </c>
      <c r="S238" s="99">
        <v>8.5903175877320681</v>
      </c>
      <c r="T238" s="99">
        <v>8.2404766709610264</v>
      </c>
      <c r="U238" s="99">
        <v>7.4693737000676164</v>
      </c>
      <c r="V238" s="99">
        <v>7.114971466792186</v>
      </c>
      <c r="W238" s="99">
        <v>6.7404191205148898</v>
      </c>
      <c r="DA238" s="63" t="s">
        <v>2912</v>
      </c>
    </row>
    <row r="239" spans="1:105" ht="12" customHeight="1" x14ac:dyDescent="0.25">
      <c r="A239" s="109" t="s">
        <v>120</v>
      </c>
      <c r="B239" s="110">
        <v>10.099844266617749</v>
      </c>
      <c r="C239" s="110">
        <v>6.3815351870932746</v>
      </c>
      <c r="D239" s="110">
        <v>8.4648619031387646</v>
      </c>
      <c r="E239" s="110">
        <v>8.7537702354221061</v>
      </c>
      <c r="F239" s="110">
        <v>8.5836128812446209</v>
      </c>
      <c r="G239" s="110">
        <v>8.4197493984906053</v>
      </c>
      <c r="H239" s="110">
        <v>7.9902656521497564</v>
      </c>
      <c r="I239" s="110">
        <v>7.1958644392207578</v>
      </c>
      <c r="J239" s="110">
        <v>6.8044642936125648</v>
      </c>
      <c r="K239" s="110">
        <v>6.2618332348397265</v>
      </c>
      <c r="L239" s="110">
        <v>8.9932071595498311</v>
      </c>
      <c r="M239" s="110">
        <v>8.7548204205113116</v>
      </c>
      <c r="N239" s="110">
        <v>5.2861376036583154</v>
      </c>
      <c r="O239" s="110">
        <v>7.6792126890350714</v>
      </c>
      <c r="P239" s="110">
        <v>7.0993313169859888</v>
      </c>
      <c r="Q239" s="110">
        <v>7.8245076144674393</v>
      </c>
      <c r="R239" s="110">
        <v>9.9961217285147601</v>
      </c>
      <c r="S239" s="110">
        <v>4.1058365576533813</v>
      </c>
      <c r="T239" s="110">
        <v>5.7020240510105831</v>
      </c>
      <c r="U239" s="110">
        <v>5.8832408750752059</v>
      </c>
      <c r="V239" s="110">
        <v>5.4985859075274437</v>
      </c>
      <c r="W239" s="110">
        <v>4.6634225296164669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39.992450882731362</v>
      </c>
      <c r="C241" s="118">
        <f t="shared" si="98"/>
        <v>42.438140383765194</v>
      </c>
      <c r="D241" s="118">
        <f t="shared" si="98"/>
        <v>38.201968817734731</v>
      </c>
      <c r="E241" s="118">
        <f t="shared" si="98"/>
        <v>49.506563408438041</v>
      </c>
      <c r="F241" s="118">
        <f t="shared" si="98"/>
        <v>35.062292450169785</v>
      </c>
      <c r="G241" s="118">
        <f t="shared" si="98"/>
        <v>33.762861812737803</v>
      </c>
      <c r="H241" s="118">
        <f t="shared" si="98"/>
        <v>38.009208833626637</v>
      </c>
      <c r="I241" s="118">
        <f t="shared" si="98"/>
        <v>38.498243960107281</v>
      </c>
      <c r="J241" s="118">
        <f t="shared" si="98"/>
        <v>35.725881771146248</v>
      </c>
      <c r="K241" s="118">
        <f t="shared" si="98"/>
        <v>33.967862954059541</v>
      </c>
      <c r="L241" s="118">
        <f t="shared" si="98"/>
        <v>35.210582407085909</v>
      </c>
      <c r="M241" s="118">
        <f t="shared" si="98"/>
        <v>36.151391571999923</v>
      </c>
      <c r="N241" s="118">
        <f t="shared" si="98"/>
        <v>48.9436752015311</v>
      </c>
      <c r="O241" s="118">
        <f t="shared" si="98"/>
        <v>37.738070294027516</v>
      </c>
      <c r="P241" s="118">
        <f t="shared" si="98"/>
        <v>35.268083071013976</v>
      </c>
      <c r="Q241" s="118">
        <f t="shared" si="98"/>
        <v>31.066034395858399</v>
      </c>
      <c r="R241" s="118">
        <f t="shared" ref="R241:V241" si="99">R242+R244+R246+R255</f>
        <v>29.062392512917821</v>
      </c>
      <c r="S241" s="118">
        <f t="shared" si="99"/>
        <v>42.540777873474028</v>
      </c>
      <c r="T241" s="118">
        <f t="shared" si="99"/>
        <v>43.778352731494437</v>
      </c>
      <c r="U241" s="118">
        <f t="shared" si="99"/>
        <v>46.384334829723926</v>
      </c>
      <c r="V241" s="118">
        <f t="shared" si="99"/>
        <v>50.021680911220713</v>
      </c>
      <c r="W241" s="118">
        <f t="shared" ref="W241" si="100">W242+W244+W246+W255</f>
        <v>64.739277182420295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2.8389035230224464</v>
      </c>
      <c r="C242" s="123">
        <f t="shared" si="101"/>
        <v>1.8254013060099119</v>
      </c>
      <c r="D242" s="123">
        <f t="shared" si="101"/>
        <v>2.5527143177248632</v>
      </c>
      <c r="E242" s="123">
        <f t="shared" si="101"/>
        <v>3.4041442413137384</v>
      </c>
      <c r="F242" s="123">
        <f t="shared" si="101"/>
        <v>3.8213878994915644</v>
      </c>
      <c r="G242" s="123">
        <f t="shared" si="101"/>
        <v>3.419219396581501</v>
      </c>
      <c r="H242" s="123">
        <f t="shared" si="101"/>
        <v>4.0179754898792002</v>
      </c>
      <c r="I242" s="123">
        <f t="shared" si="101"/>
        <v>3.969522300558372</v>
      </c>
      <c r="J242" s="123">
        <f t="shared" si="101"/>
        <v>4.2044421181416416</v>
      </c>
      <c r="K242" s="123">
        <f t="shared" si="101"/>
        <v>3.19958394094802</v>
      </c>
      <c r="L242" s="123">
        <f t="shared" si="101"/>
        <v>5.4776511166094402</v>
      </c>
      <c r="M242" s="123">
        <f t="shared" si="101"/>
        <v>5.3406519344255861</v>
      </c>
      <c r="N242" s="123">
        <f t="shared" si="101"/>
        <v>5.5355886854549148</v>
      </c>
      <c r="O242" s="123">
        <f t="shared" si="101"/>
        <v>5.3016147413421519</v>
      </c>
      <c r="P242" s="123">
        <f t="shared" si="101"/>
        <v>4.9352374392071443</v>
      </c>
      <c r="Q242" s="123">
        <f t="shared" si="101"/>
        <v>5.137224022731302</v>
      </c>
      <c r="R242" s="123">
        <f t="shared" si="101"/>
        <v>4.1638366920777754</v>
      </c>
      <c r="S242" s="123">
        <f t="shared" si="101"/>
        <v>9.73932668895349</v>
      </c>
      <c r="T242" s="123">
        <f t="shared" si="101"/>
        <v>8.8797934576549586</v>
      </c>
      <c r="U242" s="123">
        <f t="shared" si="101"/>
        <v>7.5029470850444762</v>
      </c>
      <c r="V242" s="123">
        <f t="shared" si="101"/>
        <v>9.3384062994652446</v>
      </c>
      <c r="W242" s="123">
        <f t="shared" si="101"/>
        <v>11.031213209686834</v>
      </c>
      <c r="DA242" s="130" t="s">
        <v>3066</v>
      </c>
    </row>
    <row r="243" spans="1:105" ht="12" customHeight="1" x14ac:dyDescent="0.25">
      <c r="A243" s="97" t="s">
        <v>53</v>
      </c>
      <c r="B243" s="99">
        <v>2.8389035230224464</v>
      </c>
      <c r="C243" s="99">
        <v>1.8254013060099119</v>
      </c>
      <c r="D243" s="99">
        <v>2.5527143177248632</v>
      </c>
      <c r="E243" s="99">
        <v>3.4041442413137384</v>
      </c>
      <c r="F243" s="99">
        <v>3.8213878994915644</v>
      </c>
      <c r="G243" s="99">
        <v>3.419219396581501</v>
      </c>
      <c r="H243" s="99">
        <v>4.0179754898792002</v>
      </c>
      <c r="I243" s="99">
        <v>3.969522300558372</v>
      </c>
      <c r="J243" s="99">
        <v>4.2044421181416416</v>
      </c>
      <c r="K243" s="99">
        <v>3.19958394094802</v>
      </c>
      <c r="L243" s="99">
        <v>5.4776511166094402</v>
      </c>
      <c r="M243" s="99">
        <v>5.3406519344255861</v>
      </c>
      <c r="N243" s="99">
        <v>5.5355886854549148</v>
      </c>
      <c r="O243" s="99">
        <v>5.3016147413421519</v>
      </c>
      <c r="P243" s="99">
        <v>4.9352374392071443</v>
      </c>
      <c r="Q243" s="99">
        <v>5.137224022731302</v>
      </c>
      <c r="R243" s="99">
        <v>4.1638366920777754</v>
      </c>
      <c r="S243" s="99">
        <v>9.73932668895349</v>
      </c>
      <c r="T243" s="99">
        <v>8.8797934576549586</v>
      </c>
      <c r="U243" s="99">
        <v>7.5029470850444762</v>
      </c>
      <c r="V243" s="99">
        <v>9.3384062994652446</v>
      </c>
      <c r="W243" s="99">
        <v>11.031213209686834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23.128263274937769</v>
      </c>
      <c r="C244" s="123">
        <f t="shared" si="102"/>
        <v>28.447008265035027</v>
      </c>
      <c r="D244" s="123">
        <f t="shared" si="102"/>
        <v>22.011265301049761</v>
      </c>
      <c r="E244" s="123">
        <f t="shared" si="102"/>
        <v>32.978598664357499</v>
      </c>
      <c r="F244" s="123">
        <f t="shared" si="102"/>
        <v>15.940130432695687</v>
      </c>
      <c r="G244" s="123">
        <f t="shared" si="102"/>
        <v>14.980141595951414</v>
      </c>
      <c r="H244" s="123">
        <f t="shared" si="102"/>
        <v>19.074872662833116</v>
      </c>
      <c r="I244" s="123">
        <f t="shared" si="102"/>
        <v>20.229042077174828</v>
      </c>
      <c r="J244" s="123">
        <f t="shared" si="102"/>
        <v>16.817954650131398</v>
      </c>
      <c r="K244" s="123">
        <f t="shared" si="102"/>
        <v>18.677593558831905</v>
      </c>
      <c r="L244" s="123">
        <f t="shared" si="102"/>
        <v>15.544421875211626</v>
      </c>
      <c r="M244" s="123">
        <f t="shared" si="102"/>
        <v>16.955547310976847</v>
      </c>
      <c r="N244" s="123">
        <f t="shared" si="102"/>
        <v>31.049482076223995</v>
      </c>
      <c r="O244" s="123">
        <f t="shared" si="102"/>
        <v>18.65899622697329</v>
      </c>
      <c r="P244" s="123">
        <f t="shared" si="102"/>
        <v>17.044880041287026</v>
      </c>
      <c r="Q244" s="123">
        <f t="shared" si="102"/>
        <v>11.959270292785833</v>
      </c>
      <c r="R244" s="123">
        <f t="shared" si="102"/>
        <v>10.989669934119556</v>
      </c>
      <c r="S244" s="123">
        <f t="shared" si="102"/>
        <v>19.914766650018578</v>
      </c>
      <c r="T244" s="123">
        <f t="shared" si="102"/>
        <v>20.423800469394084</v>
      </c>
      <c r="U244" s="123">
        <f t="shared" si="102"/>
        <v>24.62772114380012</v>
      </c>
      <c r="V244" s="123">
        <f t="shared" si="102"/>
        <v>27.141646651524358</v>
      </c>
      <c r="W244" s="123">
        <f t="shared" si="102"/>
        <v>42.187953518654069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23.128263274937769</v>
      </c>
      <c r="C245" s="99">
        <f>RES_hhdet_tess!C165</f>
        <v>28.447008265035027</v>
      </c>
      <c r="D245" s="99">
        <f>RES_hhdet_tess!D165</f>
        <v>22.011265301049761</v>
      </c>
      <c r="E245" s="99">
        <f>RES_hhdet_tess!E165</f>
        <v>32.978598664357499</v>
      </c>
      <c r="F245" s="99">
        <f>RES_hhdet_tess!F165</f>
        <v>15.940130432695687</v>
      </c>
      <c r="G245" s="99">
        <f>RES_hhdet_tess!G165</f>
        <v>14.980141595951414</v>
      </c>
      <c r="H245" s="99">
        <f>RES_hhdet_tess!H165</f>
        <v>19.074872662833116</v>
      </c>
      <c r="I245" s="99">
        <f>RES_hhdet_tess!I165</f>
        <v>20.229042077174828</v>
      </c>
      <c r="J245" s="99">
        <f>RES_hhdet_tess!J165</f>
        <v>16.817954650131398</v>
      </c>
      <c r="K245" s="99">
        <f>RES_hhdet_tess!K165</f>
        <v>18.677593558831905</v>
      </c>
      <c r="L245" s="99">
        <f>RES_hhdet_tess!L165</f>
        <v>15.544421875211626</v>
      </c>
      <c r="M245" s="99">
        <f>RES_hhdet_tess!M165</f>
        <v>16.955547310976847</v>
      </c>
      <c r="N245" s="99">
        <f>RES_hhdet_tess!N165</f>
        <v>31.049482076223995</v>
      </c>
      <c r="O245" s="99">
        <f>RES_hhdet_tess!O165</f>
        <v>18.65899622697329</v>
      </c>
      <c r="P245" s="99">
        <f>RES_hhdet_tess!P165</f>
        <v>17.044880041287026</v>
      </c>
      <c r="Q245" s="99">
        <f>RES_hhdet_tess!Q165</f>
        <v>11.959270292785833</v>
      </c>
      <c r="R245" s="99">
        <f>RES_hhdet_tess!R165</f>
        <v>10.989669934119556</v>
      </c>
      <c r="S245" s="99">
        <f>RES_hhdet_tess!S165</f>
        <v>19.914766650018578</v>
      </c>
      <c r="T245" s="99">
        <f>RES_hhdet_tess!T165</f>
        <v>20.423800469394084</v>
      </c>
      <c r="U245" s="99">
        <f>RES_hhdet_tess!U165</f>
        <v>24.62772114380012</v>
      </c>
      <c r="V245" s="99">
        <f>RES_hhdet_tess!V165</f>
        <v>27.141646651524358</v>
      </c>
      <c r="W245" s="99">
        <f>RES_hhdet_tess!W165</f>
        <v>42.187953518654069</v>
      </c>
      <c r="DA245" s="63" t="s">
        <v>3069</v>
      </c>
    </row>
    <row r="246" spans="1:105" ht="12" customHeight="1" x14ac:dyDescent="0.25">
      <c r="A246" s="121" t="s">
        <v>55</v>
      </c>
      <c r="B246" s="123">
        <v>7.3112325184003248</v>
      </c>
      <c r="C246" s="123">
        <v>6.107107171850954</v>
      </c>
      <c r="D246" s="123">
        <v>7.4704849376720848</v>
      </c>
      <c r="E246" s="123">
        <v>7.2889019886694593</v>
      </c>
      <c r="F246" s="123">
        <v>8.776988390742412</v>
      </c>
      <c r="G246" s="123">
        <v>9.0303655065590434</v>
      </c>
      <c r="H246" s="123">
        <v>9.2868373518191163</v>
      </c>
      <c r="I246" s="123">
        <v>9.1083124299739673</v>
      </c>
      <c r="J246" s="123">
        <v>8.9722490351845945</v>
      </c>
      <c r="K246" s="123">
        <v>6.0907749906092645</v>
      </c>
      <c r="L246" s="123">
        <v>8.119462422695614</v>
      </c>
      <c r="M246" s="123">
        <v>8.1459432164788854</v>
      </c>
      <c r="N246" s="123">
        <v>7.1262488752302975</v>
      </c>
      <c r="O246" s="123">
        <v>7.8422448651770651</v>
      </c>
      <c r="P246" s="123">
        <v>7.7692528123061315</v>
      </c>
      <c r="Q246" s="123">
        <v>8.08677429955039</v>
      </c>
      <c r="R246" s="123">
        <v>7.7978034494694022</v>
      </c>
      <c r="S246" s="123">
        <v>8.1352899855598277</v>
      </c>
      <c r="T246" s="123">
        <v>9.6180975752806059</v>
      </c>
      <c r="U246" s="123">
        <v>9.7140195025211291</v>
      </c>
      <c r="V246" s="123">
        <v>9.2105932052471271</v>
      </c>
      <c r="W246" s="123">
        <v>7.4888537550132801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7.3112325184003248</v>
      </c>
      <c r="C251" s="102">
        <v>6.107107171850954</v>
      </c>
      <c r="D251" s="102">
        <v>7.4703620567151976</v>
      </c>
      <c r="E251" s="102">
        <v>7.2887197671261239</v>
      </c>
      <c r="F251" s="102">
        <v>8.7767680730091051</v>
      </c>
      <c r="G251" s="102">
        <v>9.030159128173409</v>
      </c>
      <c r="H251" s="102">
        <v>9.2867299335641071</v>
      </c>
      <c r="I251" s="102">
        <v>9.1082471755076053</v>
      </c>
      <c r="J251" s="102">
        <v>8.9721404241534817</v>
      </c>
      <c r="K251" s="102">
        <v>6.0892908462645519</v>
      </c>
      <c r="L251" s="102">
        <v>8.1081420957375254</v>
      </c>
      <c r="M251" s="102">
        <v>8.1361864340361763</v>
      </c>
      <c r="N251" s="102">
        <v>7.1147141150814575</v>
      </c>
      <c r="O251" s="102">
        <v>7.8490582283036749</v>
      </c>
      <c r="P251" s="102">
        <v>7.7882665591168125</v>
      </c>
      <c r="Q251" s="102">
        <v>8.1105470098753969</v>
      </c>
      <c r="R251" s="102">
        <v>7.825721943273682</v>
      </c>
      <c r="S251" s="102">
        <v>8.1467319289879363</v>
      </c>
      <c r="T251" s="102">
        <v>9.6163408863442701</v>
      </c>
      <c r="U251" s="102">
        <v>9.7131530036915201</v>
      </c>
      <c r="V251" s="102">
        <v>9.2066656680856713</v>
      </c>
      <c r="W251" s="102">
        <v>7.492368025755697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7.4735690680924698</v>
      </c>
      <c r="E252" s="105">
        <v>7.2924690930509843</v>
      </c>
      <c r="F252" s="105">
        <v>8.7813077874972087</v>
      </c>
      <c r="G252" s="105">
        <v>9.0336854054768558</v>
      </c>
      <c r="H252" s="105">
        <v>9.2883625836220212</v>
      </c>
      <c r="I252" s="105">
        <v>9.1090683715250389</v>
      </c>
      <c r="J252" s="105">
        <v>8.9733384607627773</v>
      </c>
      <c r="K252" s="105">
        <v>6.0995515407130281</v>
      </c>
      <c r="L252" s="105">
        <v>8.1618635929209482</v>
      </c>
      <c r="M252" s="105">
        <v>8.1746211989237327</v>
      </c>
      <c r="N252" s="105">
        <v>7.1491651888553962</v>
      </c>
      <c r="O252" s="105">
        <v>7.8276290660846213</v>
      </c>
      <c r="P252" s="105">
        <v>7.7342939930118071</v>
      </c>
      <c r="Q252" s="105">
        <v>8.0430940647279403</v>
      </c>
      <c r="R252" s="105">
        <v>7.7572928305897895</v>
      </c>
      <c r="S252" s="105">
        <v>8.1201918373738504</v>
      </c>
      <c r="T252" s="105">
        <v>9.6205357485726992</v>
      </c>
      <c r="U252" s="105">
        <v>9.7153898064322561</v>
      </c>
      <c r="V252" s="105">
        <v>9.2176300193331979</v>
      </c>
      <c r="W252" s="105">
        <v>7.4798126539261407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1.3032973821877483</v>
      </c>
      <c r="E253" s="99">
        <v>1.2705021636435856</v>
      </c>
      <c r="F253" s="99">
        <v>1.5276172089239732</v>
      </c>
      <c r="G253" s="99">
        <v>1.5755512499972737</v>
      </c>
      <c r="H253" s="99">
        <v>1.6175360730551038</v>
      </c>
      <c r="I253" s="99">
        <v>1.5812248679297733</v>
      </c>
      <c r="J253" s="99">
        <v>1.5614382695502498</v>
      </c>
      <c r="K253" s="99">
        <v>2.7403622224732094</v>
      </c>
      <c r="L253" s="99">
        <v>0.85069766132793467</v>
      </c>
      <c r="M253" s="99">
        <v>1.4294635801734703</v>
      </c>
      <c r="N253" s="99">
        <v>1.2528677046427132</v>
      </c>
      <c r="O253" s="99">
        <v>1.0096427221935638</v>
      </c>
      <c r="P253" s="99">
        <v>0.76739605448435666</v>
      </c>
      <c r="Q253" s="99">
        <v>0.94722813694336816</v>
      </c>
      <c r="R253" s="99">
        <v>0.76836801343810579</v>
      </c>
      <c r="S253" s="99">
        <v>1.0546686099967415</v>
      </c>
      <c r="T253" s="99">
        <v>2.4033136135320619</v>
      </c>
      <c r="U253" s="99">
        <v>2.1469907732412881</v>
      </c>
      <c r="V253" s="99">
        <v>1.3673748541903445</v>
      </c>
      <c r="W253" s="99">
        <v>1.2879640820363516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6.170271685904722</v>
      </c>
      <c r="E254" s="99">
        <v>6.0219669294073972</v>
      </c>
      <c r="F254" s="99">
        <v>7.2536905785732344</v>
      </c>
      <c r="G254" s="99">
        <v>7.4581341554795797</v>
      </c>
      <c r="H254" s="99">
        <v>7.6708265105669167</v>
      </c>
      <c r="I254" s="99">
        <v>7.5278435035952658</v>
      </c>
      <c r="J254" s="99">
        <v>7.4119001912125295</v>
      </c>
      <c r="K254" s="99">
        <v>3.3591893182398174</v>
      </c>
      <c r="L254" s="99">
        <v>7.3111659315930142</v>
      </c>
      <c r="M254" s="99">
        <v>6.7451576187502607</v>
      </c>
      <c r="N254" s="99">
        <v>5.8962974842126838</v>
      </c>
      <c r="O254" s="99">
        <v>6.8179863438910564</v>
      </c>
      <c r="P254" s="99">
        <v>6.9668979385274508</v>
      </c>
      <c r="Q254" s="99">
        <v>7.0958659277845726</v>
      </c>
      <c r="R254" s="99">
        <v>6.9889248171516849</v>
      </c>
      <c r="S254" s="99">
        <v>7.0655232273771098</v>
      </c>
      <c r="T254" s="99">
        <v>7.217222135040636</v>
      </c>
      <c r="U254" s="99">
        <v>7.5683990331909667</v>
      </c>
      <c r="V254" s="99">
        <v>7.850255165142852</v>
      </c>
      <c r="W254" s="99">
        <v>6.19184857188979</v>
      </c>
      <c r="DA254" s="63" t="s">
        <v>3078</v>
      </c>
    </row>
    <row r="255" spans="1:105" ht="12" customHeight="1" x14ac:dyDescent="0.25">
      <c r="A255" s="121" t="s">
        <v>54</v>
      </c>
      <c r="B255" s="123">
        <v>6.7140515663708227</v>
      </c>
      <c r="C255" s="123">
        <v>6.0586236408692997</v>
      </c>
      <c r="D255" s="123">
        <v>6.1675042612880224</v>
      </c>
      <c r="E255" s="123">
        <v>5.8349185140973461</v>
      </c>
      <c r="F255" s="123">
        <v>6.5237857272401243</v>
      </c>
      <c r="G255" s="123">
        <v>6.3331353136458413</v>
      </c>
      <c r="H255" s="123">
        <v>5.6295233290952069</v>
      </c>
      <c r="I255" s="123">
        <v>5.1913671524001117</v>
      </c>
      <c r="J255" s="123">
        <v>5.7312359676886091</v>
      </c>
      <c r="K255" s="123">
        <v>5.9999104636703473</v>
      </c>
      <c r="L255" s="123">
        <v>6.0690469925692296</v>
      </c>
      <c r="M255" s="123">
        <v>5.7092491101186074</v>
      </c>
      <c r="N255" s="123">
        <v>5.2323555646218978</v>
      </c>
      <c r="O255" s="123">
        <v>5.9352144605350059</v>
      </c>
      <c r="P255" s="123">
        <v>5.5187127782136747</v>
      </c>
      <c r="Q255" s="123">
        <v>5.882765780790872</v>
      </c>
      <c r="R255" s="123">
        <v>6.1110824372510892</v>
      </c>
      <c r="S255" s="123">
        <v>4.7513945489421312</v>
      </c>
      <c r="T255" s="123">
        <v>4.8566612291647857</v>
      </c>
      <c r="U255" s="123">
        <v>4.5396470983582002</v>
      </c>
      <c r="V255" s="123">
        <v>4.3310347549839836</v>
      </c>
      <c r="W255" s="123">
        <v>4.0312566990661116</v>
      </c>
      <c r="DA255" s="130" t="s">
        <v>3079</v>
      </c>
    </row>
    <row r="256" spans="1:105" ht="12" customHeight="1" x14ac:dyDescent="0.25">
      <c r="A256" s="97" t="s">
        <v>50</v>
      </c>
      <c r="B256" s="99">
        <v>6.5486160022860647</v>
      </c>
      <c r="C256" s="99">
        <v>6.3735143507386232</v>
      </c>
      <c r="D256" s="99">
        <v>6.1330488005189627</v>
      </c>
      <c r="E256" s="99">
        <v>5.5989099656288017</v>
      </c>
      <c r="F256" s="99">
        <v>6.5584912929312562</v>
      </c>
      <c r="G256" s="99">
        <v>6.3369468118053129</v>
      </c>
      <c r="H256" s="99">
        <v>5.5092492403359454</v>
      </c>
      <c r="I256" s="99">
        <v>5.1283099829557388</v>
      </c>
      <c r="J256" s="99">
        <v>5.8710674345969682</v>
      </c>
      <c r="K256" s="99">
        <v>6.2843298652184805</v>
      </c>
      <c r="L256" s="99">
        <v>5.9026721101672521</v>
      </c>
      <c r="M256" s="99">
        <v>5.4962328489374306</v>
      </c>
      <c r="N256" s="99">
        <v>5.4933795541704944</v>
      </c>
      <c r="O256" s="99">
        <v>5.9461195404200522</v>
      </c>
      <c r="P256" s="99">
        <v>5.5313121440988331</v>
      </c>
      <c r="Q256" s="99">
        <v>5.8017591676889957</v>
      </c>
      <c r="R256" s="99">
        <v>5.5001993500638307</v>
      </c>
      <c r="S256" s="99">
        <v>5.1158277553337603</v>
      </c>
      <c r="T256" s="99">
        <v>4.92035608890719</v>
      </c>
      <c r="U256" s="99">
        <v>4.469561317976126</v>
      </c>
      <c r="V256" s="99">
        <v>4.2709859040369214</v>
      </c>
      <c r="W256" s="99">
        <v>4.0646036321748351</v>
      </c>
      <c r="DA256" s="63" t="s">
        <v>3080</v>
      </c>
    </row>
    <row r="257" spans="1:105" ht="12" customHeight="1" x14ac:dyDescent="0.25">
      <c r="A257" s="109" t="s">
        <v>120</v>
      </c>
      <c r="B257" s="110">
        <v>7.4275986856655489</v>
      </c>
      <c r="C257" s="110">
        <v>4.7091156906823484</v>
      </c>
      <c r="D257" s="110">
        <v>6.2852330699266163</v>
      </c>
      <c r="E257" s="110">
        <v>6.5286052438065481</v>
      </c>
      <c r="F257" s="110">
        <v>6.425399733143502</v>
      </c>
      <c r="G257" s="110">
        <v>6.3220129677235848</v>
      </c>
      <c r="H257" s="110">
        <v>6.0173220238412322</v>
      </c>
      <c r="I257" s="110">
        <v>5.4260654137760556</v>
      </c>
      <c r="J257" s="110">
        <v>5.136189636804481</v>
      </c>
      <c r="K257" s="110">
        <v>4.7349015438893627</v>
      </c>
      <c r="L257" s="110">
        <v>6.8190804636107618</v>
      </c>
      <c r="M257" s="110">
        <v>6.6592864601862196</v>
      </c>
      <c r="N257" s="110">
        <v>4.032482568417036</v>
      </c>
      <c r="O257" s="110">
        <v>5.8923109863081722</v>
      </c>
      <c r="P257" s="110">
        <v>5.4798475211526263</v>
      </c>
      <c r="Q257" s="110">
        <v>6.0984458881746146</v>
      </c>
      <c r="R257" s="110">
        <v>7.8849195339737301</v>
      </c>
      <c r="S257" s="110">
        <v>3.2682531795504359</v>
      </c>
      <c r="T257" s="110">
        <v>4.6090045303318021</v>
      </c>
      <c r="U257" s="110">
        <v>4.8051522393551549</v>
      </c>
      <c r="V257" s="110">
        <v>4.5486312050690998</v>
      </c>
      <c r="W257" s="110">
        <v>3.9129113331965617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2.0805773307946507</v>
      </c>
      <c r="C259" s="118">
        <f t="shared" si="103"/>
        <v>2.0185891773004254</v>
      </c>
      <c r="D259" s="118">
        <f t="shared" si="103"/>
        <v>1.8497072141371624</v>
      </c>
      <c r="E259" s="118">
        <f t="shared" si="103"/>
        <v>1.6251928888649252</v>
      </c>
      <c r="F259" s="118">
        <f t="shared" si="103"/>
        <v>1.8808442024718923</v>
      </c>
      <c r="G259" s="118">
        <f t="shared" si="103"/>
        <v>1.826111735643219</v>
      </c>
      <c r="H259" s="118">
        <f t="shared" si="103"/>
        <v>1.6228188696970163</v>
      </c>
      <c r="I259" s="118">
        <f t="shared" si="103"/>
        <v>1.5580389777922747</v>
      </c>
      <c r="J259" s="118">
        <f t="shared" si="103"/>
        <v>1.8309848176026478</v>
      </c>
      <c r="K259" s="118">
        <f t="shared" si="103"/>
        <v>1.9749045771088272</v>
      </c>
      <c r="L259" s="118">
        <f t="shared" si="103"/>
        <v>1.8585304375004563</v>
      </c>
      <c r="M259" s="118">
        <f t="shared" si="103"/>
        <v>1.7260341005899249</v>
      </c>
      <c r="N259" s="118">
        <f t="shared" si="103"/>
        <v>1.7332280637536541</v>
      </c>
      <c r="O259" s="118">
        <f t="shared" si="103"/>
        <v>1.8195625223299994</v>
      </c>
      <c r="P259" s="118">
        <f t="shared" si="103"/>
        <v>1.6020352877229609</v>
      </c>
      <c r="Q259" s="118">
        <f t="shared" si="103"/>
        <v>1.616567418339693</v>
      </c>
      <c r="R259" s="118">
        <f t="shared" ref="R259:V259" si="104">R260+R262+R264+R273</f>
        <v>1.565365713527979</v>
      </c>
      <c r="S259" s="118">
        <f t="shared" si="104"/>
        <v>1.5664684481257052</v>
      </c>
      <c r="T259" s="118">
        <f t="shared" si="104"/>
        <v>1.4889606821174404</v>
      </c>
      <c r="U259" s="118">
        <f t="shared" si="104"/>
        <v>1.3423902200224735</v>
      </c>
      <c r="V259" s="118">
        <f t="shared" si="104"/>
        <v>1.2666787971276681</v>
      </c>
      <c r="W259" s="118">
        <f t="shared" ref="W259" si="105">W260+W262+W264+W273</f>
        <v>1.1945559207201364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2.0805773307946507</v>
      </c>
      <c r="C273" s="123">
        <v>2.0185891773004254</v>
      </c>
      <c r="D273" s="123">
        <v>1.8497072141371624</v>
      </c>
      <c r="E273" s="123">
        <v>1.6251928888649252</v>
      </c>
      <c r="F273" s="123">
        <v>1.8808442024718923</v>
      </c>
      <c r="G273" s="123">
        <v>1.826111735643219</v>
      </c>
      <c r="H273" s="123">
        <v>1.6228188696970163</v>
      </c>
      <c r="I273" s="123">
        <v>1.5580389777922747</v>
      </c>
      <c r="J273" s="123">
        <v>1.8309848176026478</v>
      </c>
      <c r="K273" s="123">
        <v>1.9749045771088272</v>
      </c>
      <c r="L273" s="123">
        <v>1.8585304375004563</v>
      </c>
      <c r="M273" s="123">
        <v>1.7260341005899249</v>
      </c>
      <c r="N273" s="123">
        <v>1.7332280637536541</v>
      </c>
      <c r="O273" s="123">
        <v>1.8195625223299994</v>
      </c>
      <c r="P273" s="123">
        <v>1.6020352877229609</v>
      </c>
      <c r="Q273" s="123">
        <v>1.616567418339693</v>
      </c>
      <c r="R273" s="123">
        <v>1.565365713527979</v>
      </c>
      <c r="S273" s="123">
        <v>1.5664684481257052</v>
      </c>
      <c r="T273" s="123">
        <v>1.4889606821174404</v>
      </c>
      <c r="U273" s="123">
        <v>1.3423902200224735</v>
      </c>
      <c r="V273" s="123">
        <v>1.2666787971276681</v>
      </c>
      <c r="W273" s="123">
        <v>1.1945559207201364</v>
      </c>
      <c r="DA273" s="130" t="s">
        <v>3247</v>
      </c>
    </row>
    <row r="274" spans="1:105" ht="12" customHeight="1" x14ac:dyDescent="0.25">
      <c r="A274" s="97" t="s">
        <v>50</v>
      </c>
      <c r="B274" s="99">
        <v>2.562958206611492</v>
      </c>
      <c r="C274" s="99">
        <v>2.4896015776991134</v>
      </c>
      <c r="D274" s="99">
        <v>2.3910574162495268</v>
      </c>
      <c r="E274" s="99">
        <v>2.1781217517872427</v>
      </c>
      <c r="F274" s="99">
        <v>2.5443102031261033</v>
      </c>
      <c r="G274" s="99">
        <v>2.4518989183156368</v>
      </c>
      <c r="H274" s="99">
        <v>2.1261291268446647</v>
      </c>
      <c r="I274" s="99">
        <v>1.9766425381578694</v>
      </c>
      <c r="J274" s="99">
        <v>2.2612526465831215</v>
      </c>
      <c r="K274" s="99">
        <v>2.4189339978920481</v>
      </c>
      <c r="L274" s="99">
        <v>2.2707957495407975</v>
      </c>
      <c r="M274" s="99">
        <v>2.1130434436991363</v>
      </c>
      <c r="N274" s="99">
        <v>2.1102797229121917</v>
      </c>
      <c r="O274" s="99">
        <v>2.2820536147048922</v>
      </c>
      <c r="P274" s="99">
        <v>2.1213841941061351</v>
      </c>
      <c r="Q274" s="99">
        <v>2.2237288900165733</v>
      </c>
      <c r="R274" s="99">
        <v>2.1044543600693353</v>
      </c>
      <c r="S274" s="99">
        <v>1.9513765432292172</v>
      </c>
      <c r="T274" s="99">
        <v>1.8719066805755074</v>
      </c>
      <c r="U274" s="99">
        <v>1.6967429297073597</v>
      </c>
      <c r="V274" s="99">
        <v>1.6162369183965135</v>
      </c>
      <c r="W274" s="99">
        <v>1.5311536074161625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9.3009793611323957E-2</v>
      </c>
      <c r="D279" s="117">
        <f t="shared" si="108"/>
        <v>0.11794365484360367</v>
      </c>
      <c r="E279" s="117">
        <f t="shared" si="108"/>
        <v>0.11912477433660512</v>
      </c>
      <c r="F279" s="117">
        <f t="shared" si="108"/>
        <v>0.22394757217922531</v>
      </c>
      <c r="G279" s="117">
        <f t="shared" si="108"/>
        <v>0.21507747224095974</v>
      </c>
      <c r="H279" s="117">
        <f t="shared" si="108"/>
        <v>0.27315335358743886</v>
      </c>
      <c r="I279" s="117">
        <f t="shared" si="108"/>
        <v>0.17609657177274121</v>
      </c>
      <c r="J279" s="117">
        <f t="shared" si="108"/>
        <v>0.1970996491863361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0.48409482412748234</v>
      </c>
      <c r="R279" s="117">
        <f t="shared" ref="R279:V279" si="109">R280+R282+R284+R293</f>
        <v>0.75442153162923975</v>
      </c>
      <c r="S279" s="117">
        <f t="shared" si="109"/>
        <v>1.2942306788743492</v>
      </c>
      <c r="T279" s="117">
        <f t="shared" si="109"/>
        <v>1.0219839526121899</v>
      </c>
      <c r="U279" s="117">
        <f t="shared" si="109"/>
        <v>0.79579691835693489</v>
      </c>
      <c r="V279" s="117">
        <f t="shared" si="109"/>
        <v>1.1335841108389948</v>
      </c>
      <c r="W279" s="117">
        <f t="shared" ref="W279" si="110">W280+W282+W284+W293</f>
        <v>1.1999402205380569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9.7471028377158521E-3</v>
      </c>
      <c r="D280" s="122">
        <f t="shared" si="111"/>
        <v>1.7705719868475526E-2</v>
      </c>
      <c r="E280" s="122">
        <f t="shared" si="111"/>
        <v>2.3379736173682632E-2</v>
      </c>
      <c r="F280" s="122">
        <f t="shared" si="111"/>
        <v>4.018445017510159E-2</v>
      </c>
      <c r="G280" s="122">
        <f t="shared" si="111"/>
        <v>3.6716078618163034E-2</v>
      </c>
      <c r="H280" s="122">
        <f t="shared" si="111"/>
        <v>5.2790736727059445E-2</v>
      </c>
      <c r="I280" s="122">
        <f t="shared" si="111"/>
        <v>3.2873901835934083E-2</v>
      </c>
      <c r="J280" s="122">
        <f t="shared" si="111"/>
        <v>3.7124567913266918E-2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0.10173586844746077</v>
      </c>
      <c r="R280" s="122">
        <f t="shared" si="111"/>
        <v>0.13825658549618761</v>
      </c>
      <c r="S280" s="122">
        <f t="shared" si="111"/>
        <v>0.41455867534877083</v>
      </c>
      <c r="T280" s="122">
        <f t="shared" si="111"/>
        <v>0.29346318353958006</v>
      </c>
      <c r="U280" s="122">
        <f t="shared" si="111"/>
        <v>0.19084990752565345</v>
      </c>
      <c r="V280" s="122">
        <f t="shared" si="111"/>
        <v>0.31573667889317913</v>
      </c>
      <c r="W280" s="122">
        <f t="shared" si="111"/>
        <v>0.30541222075836205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9.7471028377158521E-3</v>
      </c>
      <c r="D281" s="98">
        <v>1.7705719868475526E-2</v>
      </c>
      <c r="E281" s="98">
        <v>2.3379736173682632E-2</v>
      </c>
      <c r="F281" s="98">
        <v>4.018445017510159E-2</v>
      </c>
      <c r="G281" s="98">
        <v>3.6716078618163034E-2</v>
      </c>
      <c r="H281" s="98">
        <v>5.2790736727059445E-2</v>
      </c>
      <c r="I281" s="98">
        <v>3.2873901835934083E-2</v>
      </c>
      <c r="J281" s="98">
        <v>3.7124567913266918E-2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0.10173586844746077</v>
      </c>
      <c r="R281" s="98">
        <v>0.13825658549618761</v>
      </c>
      <c r="S281" s="98">
        <v>0.41455867534877083</v>
      </c>
      <c r="T281" s="98">
        <v>0.29346318353958006</v>
      </c>
      <c r="U281" s="98">
        <v>0.19084990752565345</v>
      </c>
      <c r="V281" s="98">
        <v>0.31573667889317913</v>
      </c>
      <c r="W281" s="98">
        <v>0.30541222075836205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1.850997449347952E-2</v>
      </c>
      <c r="D282" s="122">
        <f t="shared" si="112"/>
        <v>1.000246305533879E-2</v>
      </c>
      <c r="E282" s="122">
        <f t="shared" si="112"/>
        <v>5.1930113152853369E-3</v>
      </c>
      <c r="F282" s="122">
        <f t="shared" si="112"/>
        <v>1.599420855213371E-2</v>
      </c>
      <c r="G282" s="122">
        <f t="shared" si="112"/>
        <v>4.853088088830078E-3</v>
      </c>
      <c r="H282" s="122">
        <f t="shared" si="112"/>
        <v>9.2594031731228765E-3</v>
      </c>
      <c r="I282" s="122">
        <f t="shared" si="112"/>
        <v>1.5279607009923401E-2</v>
      </c>
      <c r="J282" s="122">
        <f t="shared" si="112"/>
        <v>1.6280338577631174E-2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3.7343105609537484E-2</v>
      </c>
      <c r="R282" s="122">
        <f t="shared" si="112"/>
        <v>5.0332427515013212E-2</v>
      </c>
      <c r="S282" s="122">
        <f t="shared" si="112"/>
        <v>0.15697423337108504</v>
      </c>
      <c r="T282" s="122">
        <f t="shared" si="112"/>
        <v>7.9344125685873873E-2</v>
      </c>
      <c r="U282" s="122">
        <f t="shared" si="112"/>
        <v>7.7694921184728566E-2</v>
      </c>
      <c r="V282" s="122">
        <f t="shared" si="112"/>
        <v>0.13999188553223516</v>
      </c>
      <c r="W282" s="122">
        <f t="shared" si="112"/>
        <v>0.38980057531414614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1.850997449347952E-2</v>
      </c>
      <c r="D283" s="98">
        <v>1.000246305533879E-2</v>
      </c>
      <c r="E283" s="98">
        <v>5.1930113152853369E-3</v>
      </c>
      <c r="F283" s="98">
        <v>1.599420855213371E-2</v>
      </c>
      <c r="G283" s="98">
        <v>4.853088088830078E-3</v>
      </c>
      <c r="H283" s="98">
        <v>9.2594031731228765E-3</v>
      </c>
      <c r="I283" s="98">
        <v>1.5279607009923401E-2</v>
      </c>
      <c r="J283" s="98">
        <v>1.6280338577631174E-2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3.7343105609537484E-2</v>
      </c>
      <c r="R283" s="98">
        <v>5.0332427515013212E-2</v>
      </c>
      <c r="S283" s="98">
        <v>0.15697423337108504</v>
      </c>
      <c r="T283" s="98">
        <v>7.9344125685873873E-2</v>
      </c>
      <c r="U283" s="98">
        <v>7.7694921184728566E-2</v>
      </c>
      <c r="V283" s="98">
        <v>0.13999188553223516</v>
      </c>
      <c r="W283" s="98">
        <v>0.38980057531414614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3.4605842305180691E-2</v>
      </c>
      <c r="D284" s="122">
        <v>5.1604760975573941E-2</v>
      </c>
      <c r="E284" s="122">
        <v>5.3293704871990324E-2</v>
      </c>
      <c r="F284" s="122">
        <v>0.10150254452444323</v>
      </c>
      <c r="G284" s="122">
        <v>0.10598666874046217</v>
      </c>
      <c r="H284" s="122">
        <v>0.13601907444163625</v>
      </c>
      <c r="I284" s="122">
        <v>8.2508546136690633E-2</v>
      </c>
      <c r="J284" s="122">
        <v>8.8126063589960557E-2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0.19041586698157892</v>
      </c>
      <c r="R284" s="122">
        <v>0.29278697560140443</v>
      </c>
      <c r="S284" s="122">
        <v>0.40704161621916035</v>
      </c>
      <c r="T284" s="122">
        <v>0.4085980709779462</v>
      </c>
      <c r="U284" s="122">
        <v>0.34750310112789307</v>
      </c>
      <c r="V284" s="122">
        <v>0.44319024136231683</v>
      </c>
      <c r="W284" s="122">
        <v>0.31900129213338407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3.4605842305180691E-2</v>
      </c>
      <c r="D289" s="101">
        <v>4.4933669908326583E-2</v>
      </c>
      <c r="E289" s="101">
        <v>5.1149753991769957E-2</v>
      </c>
      <c r="F289" s="101">
        <v>9.9990220945579619E-2</v>
      </c>
      <c r="G289" s="101">
        <v>0.10113508880932291</v>
      </c>
      <c r="H289" s="101">
        <v>0.13027776003738561</v>
      </c>
      <c r="I289" s="101">
        <v>7.4385489339494362E-2</v>
      </c>
      <c r="J289" s="101">
        <v>7.9203515179448264E-2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0.14603417962597409</v>
      </c>
      <c r="R289" s="101">
        <v>0.17894740613137419</v>
      </c>
      <c r="S289" s="101">
        <v>0.24503074289300711</v>
      </c>
      <c r="T289" s="101">
        <v>0.27830028637201798</v>
      </c>
      <c r="U289" s="101">
        <v>0.29936116593406414</v>
      </c>
      <c r="V289" s="101">
        <v>0.37246733632284756</v>
      </c>
      <c r="W289" s="101">
        <v>0.31689892986779167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6.671091067247354E-3</v>
      </c>
      <c r="E290" s="104">
        <v>2.1439508802203666E-3</v>
      </c>
      <c r="F290" s="104">
        <v>1.5123235788636088E-3</v>
      </c>
      <c r="G290" s="104">
        <v>4.8515799311392603E-3</v>
      </c>
      <c r="H290" s="104">
        <v>5.7413144042506416E-3</v>
      </c>
      <c r="I290" s="104">
        <v>8.123056797196276E-3</v>
      </c>
      <c r="J290" s="104">
        <v>8.9225484105122915E-3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4.4381687355604826E-2</v>
      </c>
      <c r="R290" s="104">
        <v>0.11383956947003024</v>
      </c>
      <c r="S290" s="104">
        <v>0.16201087332615327</v>
      </c>
      <c r="T290" s="104">
        <v>0.13029778460592822</v>
      </c>
      <c r="U290" s="104">
        <v>4.8141935193828894E-2</v>
      </c>
      <c r="V290" s="104">
        <v>7.0722905039469278E-2</v>
      </c>
      <c r="W290" s="104">
        <v>2.1023622655924187E-3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1.8912908040330828E-3</v>
      </c>
      <c r="E291" s="98">
        <v>6.0586463166384082E-4</v>
      </c>
      <c r="F291" s="98">
        <v>4.2579041138440864E-4</v>
      </c>
      <c r="G291" s="98">
        <v>1.365487046953917E-3</v>
      </c>
      <c r="H291" s="98">
        <v>1.6094369302890597E-3</v>
      </c>
      <c r="I291" s="98">
        <v>2.2642136377460909E-3</v>
      </c>
      <c r="J291" s="98">
        <v>2.4844058424095491E-3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7.9086262963734347E-3</v>
      </c>
      <c r="R291" s="98">
        <v>1.6955378569299E-2</v>
      </c>
      <c r="S291" s="98">
        <v>3.0614372978085821E-2</v>
      </c>
      <c r="T291" s="98">
        <v>4.4016896061713752E-2</v>
      </c>
      <c r="U291" s="98">
        <v>1.4409749182978715E-2</v>
      </c>
      <c r="V291" s="98">
        <v>1.4521139530488586E-2</v>
      </c>
      <c r="W291" s="98">
        <v>4.9131468478783816E-4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4.7798002632142714E-3</v>
      </c>
      <c r="E292" s="98">
        <v>1.5380862485565258E-3</v>
      </c>
      <c r="F292" s="98">
        <v>1.0865331674792002E-3</v>
      </c>
      <c r="G292" s="98">
        <v>3.4860928841853435E-3</v>
      </c>
      <c r="H292" s="98">
        <v>4.1318774739615817E-3</v>
      </c>
      <c r="I292" s="98">
        <v>5.8588431594501847E-3</v>
      </c>
      <c r="J292" s="98">
        <v>6.4381425681027428E-3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3.6473061059231392E-2</v>
      </c>
      <c r="R292" s="98">
        <v>9.6884190900731235E-2</v>
      </c>
      <c r="S292" s="98">
        <v>0.13139650034806744</v>
      </c>
      <c r="T292" s="98">
        <v>8.6280888544214465E-2</v>
      </c>
      <c r="U292" s="98">
        <v>3.3732186010850179E-2</v>
      </c>
      <c r="V292" s="98">
        <v>5.6201765508980692E-2</v>
      </c>
      <c r="W292" s="98">
        <v>1.6110475808045804E-3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3.0146873974947891E-2</v>
      </c>
      <c r="D293" s="122">
        <v>3.8630710944215406E-2</v>
      </c>
      <c r="E293" s="122">
        <v>3.7258321975646824E-2</v>
      </c>
      <c r="F293" s="122">
        <v>6.6266368927546782E-2</v>
      </c>
      <c r="G293" s="122">
        <v>6.7521636793504466E-2</v>
      </c>
      <c r="H293" s="122">
        <v>7.5084139245620296E-2</v>
      </c>
      <c r="I293" s="122">
        <v>4.5434516790193079E-2</v>
      </c>
      <c r="J293" s="122">
        <v>5.5568679105477463E-2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0.15459998308890516</v>
      </c>
      <c r="R293" s="122">
        <v>0.27304554301663453</v>
      </c>
      <c r="S293" s="122">
        <v>0.31565615393533297</v>
      </c>
      <c r="T293" s="122">
        <v>0.24057857240878977</v>
      </c>
      <c r="U293" s="122">
        <v>0.17974898851865984</v>
      </c>
      <c r="V293" s="122">
        <v>0.23466530505126379</v>
      </c>
      <c r="W293" s="122">
        <v>0.1857261323321647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2.64948853777578E-2</v>
      </c>
      <c r="D294" s="98">
        <v>2.5993771496873524E-2</v>
      </c>
      <c r="E294" s="98">
        <v>2.5199242340539725E-2</v>
      </c>
      <c r="F294" s="98">
        <v>5.2801572628042526E-2</v>
      </c>
      <c r="G294" s="98">
        <v>5.6570990368428824E-2</v>
      </c>
      <c r="H294" s="98">
        <v>6.5145124072495106E-2</v>
      </c>
      <c r="I294" s="98">
        <v>4.3126611173089476E-2</v>
      </c>
      <c r="J294" s="98">
        <v>5.1677548048198449E-2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0.11866439099896715</v>
      </c>
      <c r="R294" s="98">
        <v>0.21158290436286215</v>
      </c>
      <c r="S294" s="98">
        <v>0.29911963844427047</v>
      </c>
      <c r="T294" s="98">
        <v>0.19767260693324487</v>
      </c>
      <c r="U294" s="98">
        <v>0.14309827458430913</v>
      </c>
      <c r="V294" s="98">
        <v>0.18523544942302467</v>
      </c>
      <c r="W294" s="98">
        <v>0.15294931297646841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3.6519885971900913E-3</v>
      </c>
      <c r="D295" s="33">
        <v>1.2636939447341884E-2</v>
      </c>
      <c r="E295" s="33">
        <v>1.2059079635107103E-2</v>
      </c>
      <c r="F295" s="33">
        <v>1.3464796299504256E-2</v>
      </c>
      <c r="G295" s="33">
        <v>1.0950646425075644E-2</v>
      </c>
      <c r="H295" s="33">
        <v>9.9390151731251868E-3</v>
      </c>
      <c r="I295" s="33">
        <v>2.3079056171036033E-3</v>
      </c>
      <c r="J295" s="33">
        <v>3.8911310572790109E-3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3.5935592089938018E-2</v>
      </c>
      <c r="R295" s="33">
        <v>6.1462638653772377E-2</v>
      </c>
      <c r="S295" s="33">
        <v>1.6536515491062505E-2</v>
      </c>
      <c r="T295" s="33">
        <v>4.2905965475544913E-2</v>
      </c>
      <c r="U295" s="33">
        <v>3.6650713934350709E-2</v>
      </c>
      <c r="V295" s="33">
        <v>4.9429855628239129E-2</v>
      </c>
      <c r="W295" s="33">
        <v>3.2776819355696298E-2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8.9672295006331795E-2</v>
      </c>
      <c r="D297" s="117">
        <f t="shared" si="113"/>
        <v>9.1596969431346931E-2</v>
      </c>
      <c r="E297" s="117">
        <f t="shared" si="113"/>
        <v>8.1574170153671105E-2</v>
      </c>
      <c r="F297" s="117">
        <f t="shared" si="113"/>
        <v>0.16618351163375958</v>
      </c>
      <c r="G297" s="117">
        <f t="shared" si="113"/>
        <v>0.13740407166270943</v>
      </c>
      <c r="H297" s="117">
        <f t="shared" si="113"/>
        <v>0.18260803256582747</v>
      </c>
      <c r="I297" s="117">
        <f t="shared" si="113"/>
        <v>0.1431035129859895</v>
      </c>
      <c r="J297" s="117">
        <f t="shared" si="113"/>
        <v>0.16056903396561589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0.46316723382510533</v>
      </c>
      <c r="R297" s="117">
        <f t="shared" ref="R297:V297" si="114">R298+R300+R302+R311</f>
        <v>0.71895899061924462</v>
      </c>
      <c r="S297" s="117">
        <f t="shared" si="114"/>
        <v>1.5225874409484716</v>
      </c>
      <c r="T297" s="117">
        <f t="shared" si="114"/>
        <v>1.0503458174266573</v>
      </c>
      <c r="U297" s="117">
        <f t="shared" si="114"/>
        <v>0.87524636047779181</v>
      </c>
      <c r="V297" s="117">
        <f t="shared" si="114"/>
        <v>1.3917473637318927</v>
      </c>
      <c r="W297" s="117">
        <f t="shared" ref="W297" si="115">W298+W300+W302+W311</f>
        <v>2.418191575022123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5.8049061492471618E-3</v>
      </c>
      <c r="D298" s="122">
        <f t="shared" si="116"/>
        <v>1.0661619918398304E-2</v>
      </c>
      <c r="E298" s="122">
        <f t="shared" si="116"/>
        <v>1.4236649188115459E-2</v>
      </c>
      <c r="F298" s="122">
        <f t="shared" si="116"/>
        <v>2.4742704456964588E-2</v>
      </c>
      <c r="G298" s="122">
        <f t="shared" si="116"/>
        <v>2.2862422232189449E-2</v>
      </c>
      <c r="H298" s="122">
        <f t="shared" si="116"/>
        <v>3.3246244076364666E-2</v>
      </c>
      <c r="I298" s="122">
        <f t="shared" si="116"/>
        <v>2.0941962233726588E-2</v>
      </c>
      <c r="J298" s="122">
        <f t="shared" si="116"/>
        <v>2.3930878412179311E-2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7.6620388766068317E-2</v>
      </c>
      <c r="R298" s="122">
        <f t="shared" si="116"/>
        <v>0.10773057623093653</v>
      </c>
      <c r="S298" s="122">
        <f t="shared" si="116"/>
        <v>0.33561621442199441</v>
      </c>
      <c r="T298" s="122">
        <f t="shared" si="116"/>
        <v>0.24659743328890432</v>
      </c>
      <c r="U298" s="122">
        <f t="shared" si="116"/>
        <v>0.16555603807331234</v>
      </c>
      <c r="V298" s="122">
        <f t="shared" si="116"/>
        <v>0.2801033647348391</v>
      </c>
      <c r="W298" s="122">
        <f t="shared" si="116"/>
        <v>0.27396276759234583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5.8049061492471618E-3</v>
      </c>
      <c r="D299" s="98">
        <v>1.0661619918398304E-2</v>
      </c>
      <c r="E299" s="98">
        <v>1.4236649188115459E-2</v>
      </c>
      <c r="F299" s="98">
        <v>2.4742704456964588E-2</v>
      </c>
      <c r="G299" s="98">
        <v>2.2862422232189449E-2</v>
      </c>
      <c r="H299" s="98">
        <v>3.3246244076364666E-2</v>
      </c>
      <c r="I299" s="98">
        <v>2.0941962233726588E-2</v>
      </c>
      <c r="J299" s="98">
        <v>2.3930878412179311E-2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7.6620388766068317E-2</v>
      </c>
      <c r="R299" s="98">
        <v>0.10773057623093653</v>
      </c>
      <c r="S299" s="98">
        <v>0.33561621442199441</v>
      </c>
      <c r="T299" s="98">
        <v>0.24659743328890432</v>
      </c>
      <c r="U299" s="98">
        <v>0.16555603807331234</v>
      </c>
      <c r="V299" s="98">
        <v>0.2801033647348391</v>
      </c>
      <c r="W299" s="98">
        <v>0.27396276759234583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4.7163082449589729E-2</v>
      </c>
      <c r="D300" s="122">
        <f t="shared" si="117"/>
        <v>2.6393922929727778E-2</v>
      </c>
      <c r="E300" s="122">
        <f t="shared" si="117"/>
        <v>1.4179314779626709E-2</v>
      </c>
      <c r="F300" s="122">
        <f t="shared" si="117"/>
        <v>4.5140104725736097E-2</v>
      </c>
      <c r="G300" s="122">
        <f t="shared" si="117"/>
        <v>1.4146595181627863E-2</v>
      </c>
      <c r="H300" s="122">
        <f t="shared" si="117"/>
        <v>2.7856267085378188E-2</v>
      </c>
      <c r="I300" s="122">
        <f t="shared" si="117"/>
        <v>4.7410338631365234E-2</v>
      </c>
      <c r="J300" s="122">
        <f t="shared" si="117"/>
        <v>5.208081879710412E-2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0.15650730525203504</v>
      </c>
      <c r="R300" s="122">
        <f t="shared" si="117"/>
        <v>0.21607596934477744</v>
      </c>
      <c r="S300" s="122">
        <f t="shared" si="117"/>
        <v>0.68662039180633017</v>
      </c>
      <c r="T300" s="122">
        <f t="shared" si="117"/>
        <v>0.35243661296067208</v>
      </c>
      <c r="U300" s="122">
        <f t="shared" si="117"/>
        <v>0.34990506958828371</v>
      </c>
      <c r="V300" s="122">
        <f t="shared" si="117"/>
        <v>0.63927156695176734</v>
      </c>
      <c r="W300" s="122">
        <f t="shared" si="117"/>
        <v>1.8040293735026978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4.7163082449589729E-2</v>
      </c>
      <c r="D301" s="98">
        <v>2.6393922929727778E-2</v>
      </c>
      <c r="E301" s="98">
        <v>1.4179314779626709E-2</v>
      </c>
      <c r="F301" s="98">
        <v>4.5140104725736097E-2</v>
      </c>
      <c r="G301" s="98">
        <v>1.4146595181627863E-2</v>
      </c>
      <c r="H301" s="98">
        <v>2.7856267085378188E-2</v>
      </c>
      <c r="I301" s="98">
        <v>4.7410338631365234E-2</v>
      </c>
      <c r="J301" s="98">
        <v>5.208081879710412E-2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0.15650730525203504</v>
      </c>
      <c r="R301" s="98">
        <v>0.21607596934477744</v>
      </c>
      <c r="S301" s="98">
        <v>0.68662039180633017</v>
      </c>
      <c r="T301" s="98">
        <v>0.35243661296067208</v>
      </c>
      <c r="U301" s="98">
        <v>0.34990506958828371</v>
      </c>
      <c r="V301" s="98">
        <v>0.63927156695176734</v>
      </c>
      <c r="W301" s="98">
        <v>1.8040293735026978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1.8415687952195017E-2</v>
      </c>
      <c r="D302" s="122">
        <v>2.9775660948382202E-2</v>
      </c>
      <c r="E302" s="122">
        <v>2.9258495359029569E-2</v>
      </c>
      <c r="F302" s="122">
        <v>5.505071462669129E-2</v>
      </c>
      <c r="G302" s="122">
        <v>5.8767618314747347E-2</v>
      </c>
      <c r="H302" s="122">
        <v>7.5530186218114095E-2</v>
      </c>
      <c r="I302" s="122">
        <v>4.7519681062501561E-2</v>
      </c>
      <c r="J302" s="122">
        <v>5.1033653899899105E-2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0.13124499572157708</v>
      </c>
      <c r="R302" s="122">
        <v>0.21995213451413481</v>
      </c>
      <c r="S302" s="122">
        <v>0.3079923216455886</v>
      </c>
      <c r="T302" s="122">
        <v>0.29666794956823617</v>
      </c>
      <c r="U302" s="122">
        <v>0.2420982105543186</v>
      </c>
      <c r="V302" s="122">
        <v>0.31708796622291391</v>
      </c>
      <c r="W302" s="122">
        <v>0.21809495662512046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1.8415687952195017E-2</v>
      </c>
      <c r="D307" s="101">
        <v>2.398626151554659E-2</v>
      </c>
      <c r="E307" s="101">
        <v>2.7395906845753066E-2</v>
      </c>
      <c r="F307" s="101">
        <v>5.3735359076077793E-2</v>
      </c>
      <c r="G307" s="101">
        <v>5.4545078768865878E-2</v>
      </c>
      <c r="H307" s="101">
        <v>7.0527025727339418E-2</v>
      </c>
      <c r="I307" s="101">
        <v>4.043018685450097E-2</v>
      </c>
      <c r="J307" s="101">
        <v>4.3239211067179387E-2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8.9903140631094322E-2</v>
      </c>
      <c r="R307" s="101">
        <v>0.11241641777165157</v>
      </c>
      <c r="S307" s="101">
        <v>0.1569823036682009</v>
      </c>
      <c r="T307" s="101">
        <v>0.18165578046398592</v>
      </c>
      <c r="U307" s="101">
        <v>0.19879693446127972</v>
      </c>
      <c r="V307" s="101">
        <v>0.25109685255881703</v>
      </c>
      <c r="W307" s="101">
        <v>0.21614879564571826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5.7893994328356109E-3</v>
      </c>
      <c r="E308" s="104">
        <v>1.8625885132765036E-3</v>
      </c>
      <c r="F308" s="104">
        <v>1.3153555506134936E-3</v>
      </c>
      <c r="G308" s="104">
        <v>4.2225395458814728E-3</v>
      </c>
      <c r="H308" s="104">
        <v>5.0031604907746835E-3</v>
      </c>
      <c r="I308" s="104">
        <v>7.0894942080005907E-3</v>
      </c>
      <c r="J308" s="104">
        <v>7.7944428327197156E-3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4.134185509048275E-2</v>
      </c>
      <c r="R308" s="104">
        <v>0.10753571674248324</v>
      </c>
      <c r="S308" s="104">
        <v>0.15101001797738769</v>
      </c>
      <c r="T308" s="104">
        <v>0.11501216910425027</v>
      </c>
      <c r="U308" s="104">
        <v>4.3301276093038882E-2</v>
      </c>
      <c r="V308" s="104">
        <v>6.5991113664096865E-2</v>
      </c>
      <c r="W308" s="104">
        <v>1.9461609794022079E-3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1.0095991696213397E-3</v>
      </c>
      <c r="E309" s="98">
        <v>3.2450226471997782E-4</v>
      </c>
      <c r="F309" s="98">
        <v>2.288223831342935E-4</v>
      </c>
      <c r="G309" s="98">
        <v>7.3644666169612972E-4</v>
      </c>
      <c r="H309" s="98">
        <v>8.7128301681310173E-4</v>
      </c>
      <c r="I309" s="98">
        <v>1.2306510485504065E-3</v>
      </c>
      <c r="J309" s="98">
        <v>1.3563002646169728E-3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4.8687940312513592E-3</v>
      </c>
      <c r="R309" s="98">
        <v>1.065152584175201E-2</v>
      </c>
      <c r="S309" s="98">
        <v>1.9613517629320249E-2</v>
      </c>
      <c r="T309" s="98">
        <v>2.8731280560035811E-2</v>
      </c>
      <c r="U309" s="98">
        <v>9.5690900821886991E-3</v>
      </c>
      <c r="V309" s="98">
        <v>9.7893481551161697E-3</v>
      </c>
      <c r="W309" s="98">
        <v>3.3511339859762762E-4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4.7798002632142714E-3</v>
      </c>
      <c r="E310" s="98">
        <v>1.5380862485565258E-3</v>
      </c>
      <c r="F310" s="98">
        <v>1.0865331674792002E-3</v>
      </c>
      <c r="G310" s="98">
        <v>3.4860928841853435E-3</v>
      </c>
      <c r="H310" s="98">
        <v>4.1318774739615817E-3</v>
      </c>
      <c r="I310" s="98">
        <v>5.8588431594501847E-3</v>
      </c>
      <c r="J310" s="98">
        <v>6.4381425681027428E-3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3.6473061059231392E-2</v>
      </c>
      <c r="R310" s="98">
        <v>9.6884190900731235E-2</v>
      </c>
      <c r="S310" s="98">
        <v>0.13139650034806744</v>
      </c>
      <c r="T310" s="98">
        <v>8.6280888544214465E-2</v>
      </c>
      <c r="U310" s="98">
        <v>3.3732186010850179E-2</v>
      </c>
      <c r="V310" s="98">
        <v>5.6201765508980692E-2</v>
      </c>
      <c r="W310" s="98">
        <v>1.6110475808045804E-3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1.8288618455299888E-2</v>
      </c>
      <c r="D311" s="122">
        <v>2.4765765634838642E-2</v>
      </c>
      <c r="E311" s="122">
        <v>2.389971082689938E-2</v>
      </c>
      <c r="F311" s="122">
        <v>4.1249987824367625E-2</v>
      </c>
      <c r="G311" s="122">
        <v>4.1627435934144773E-2</v>
      </c>
      <c r="H311" s="122">
        <v>4.5975335185970509E-2</v>
      </c>
      <c r="I311" s="122">
        <v>2.7231531058396138E-2</v>
      </c>
      <c r="J311" s="122">
        <v>3.3523682856433361E-2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9.8794544085424915E-2</v>
      </c>
      <c r="R311" s="122">
        <v>0.17520031052939572</v>
      </c>
      <c r="S311" s="122">
        <v>0.19235851307455834</v>
      </c>
      <c r="T311" s="122">
        <v>0.15464382160884466</v>
      </c>
      <c r="U311" s="122">
        <v>0.11768704226187721</v>
      </c>
      <c r="V311" s="122">
        <v>0.15528446582237229</v>
      </c>
      <c r="W311" s="122">
        <v>0.12210447730195867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1.555094661411917E-2</v>
      </c>
      <c r="D312" s="98">
        <v>1.5274030347987575E-2</v>
      </c>
      <c r="E312" s="98">
        <v>1.4823609242958747E-2</v>
      </c>
      <c r="F312" s="98">
        <v>3.1095244933399997E-2</v>
      </c>
      <c r="G312" s="98">
        <v>3.3351447700949645E-2</v>
      </c>
      <c r="H312" s="98">
        <v>3.8447705270412219E-2</v>
      </c>
      <c r="I312" s="98">
        <v>2.547967893489585E-2</v>
      </c>
      <c r="J312" s="98">
        <v>3.0563122998032783E-2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7.0352273389500022E-2</v>
      </c>
      <c r="R312" s="98">
        <v>0.1258439351852737</v>
      </c>
      <c r="S312" s="98">
        <v>0.17884077526831788</v>
      </c>
      <c r="T312" s="98">
        <v>0.11890535549466862</v>
      </c>
      <c r="U312" s="98">
        <v>8.6616364309168775E-2</v>
      </c>
      <c r="V312" s="98">
        <v>0.11277120621233848</v>
      </c>
      <c r="W312" s="98">
        <v>9.3612006241296494E-2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2.7376718411807185E-3</v>
      </c>
      <c r="D313" s="33">
        <v>9.4917352868510649E-3</v>
      </c>
      <c r="E313" s="33">
        <v>9.0761015839406316E-3</v>
      </c>
      <c r="F313" s="33">
        <v>1.0154742890967626E-2</v>
      </c>
      <c r="G313" s="33">
        <v>8.2759882331951279E-3</v>
      </c>
      <c r="H313" s="33">
        <v>7.5276299155582907E-3</v>
      </c>
      <c r="I313" s="33">
        <v>1.7518521235002889E-3</v>
      </c>
      <c r="J313" s="33">
        <v>2.9605598584005774E-3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2.8442270695924896E-2</v>
      </c>
      <c r="R313" s="33">
        <v>4.9356375344122023E-2</v>
      </c>
      <c r="S313" s="33">
        <v>1.3517737806240458E-2</v>
      </c>
      <c r="T313" s="33">
        <v>3.573846611417604E-2</v>
      </c>
      <c r="U313" s="33">
        <v>3.1070677952708427E-2</v>
      </c>
      <c r="V313" s="33">
        <v>4.2513259610033806E-2</v>
      </c>
      <c r="W313" s="33">
        <v>2.8492471060662179E-2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0.96411669701215397</v>
      </c>
      <c r="D315" s="154">
        <f t="shared" si="118"/>
        <v>0.77661633898667015</v>
      </c>
      <c r="E315" s="154">
        <f t="shared" si="118"/>
        <v>0.68477922084595866</v>
      </c>
      <c r="F315" s="154">
        <f t="shared" si="118"/>
        <v>0.74206435915618174</v>
      </c>
      <c r="G315" s="154">
        <f t="shared" si="118"/>
        <v>0.63885850168803482</v>
      </c>
      <c r="H315" s="154">
        <f t="shared" si="118"/>
        <v>0.66851836218577854</v>
      </c>
      <c r="I315" s="154">
        <f t="shared" si="118"/>
        <v>0.81264224252286743</v>
      </c>
      <c r="J315" s="154">
        <f t="shared" si="118"/>
        <v>0.81465915656610577</v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>
        <f t="shared" si="118"/>
        <v>0.95676964664909137</v>
      </c>
      <c r="R315" s="154">
        <f t="shared" ref="R315:V315" si="119">IF(R297=0,"",R297/R279)</f>
        <v>0.95299373159006917</v>
      </c>
      <c r="S315" s="154">
        <f t="shared" si="119"/>
        <v>1.1764420870263519</v>
      </c>
      <c r="T315" s="154">
        <f t="shared" si="119"/>
        <v>1.027751771191685</v>
      </c>
      <c r="U315" s="154">
        <f t="shared" si="119"/>
        <v>1.0998363279477061</v>
      </c>
      <c r="V315" s="154">
        <f t="shared" si="119"/>
        <v>1.2277407123339306</v>
      </c>
      <c r="W315" s="154">
        <f t="shared" ref="W315" si="120">IF(W297=0,"",W297/W279)</f>
        <v>2.0152600384857493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0.59555195486246559</v>
      </c>
      <c r="D316" s="155">
        <f t="shared" si="121"/>
        <v>0.60215681698324963</v>
      </c>
      <c r="E316" s="155">
        <f t="shared" si="121"/>
        <v>0.60893113088850526</v>
      </c>
      <c r="F316" s="155">
        <f t="shared" si="121"/>
        <v>0.61572833146029315</v>
      </c>
      <c r="G316" s="155">
        <f t="shared" si="121"/>
        <v>0.62268148159154624</v>
      </c>
      <c r="H316" s="155">
        <f t="shared" si="121"/>
        <v>0.62977420164176878</v>
      </c>
      <c r="I316" s="155">
        <f t="shared" si="121"/>
        <v>0.63703914242498505</v>
      </c>
      <c r="J316" s="155">
        <f t="shared" si="121"/>
        <v>0.64461028793892894</v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>
        <f t="shared" si="121"/>
        <v>0.75313053238089001</v>
      </c>
      <c r="R316" s="155">
        <f t="shared" ref="R316:V316" si="122">IF(R298=0,"",R298/R280)</f>
        <v>0.77920755705273204</v>
      </c>
      <c r="S316" s="155">
        <f t="shared" si="122"/>
        <v>0.80957469805604321</v>
      </c>
      <c r="T316" s="155">
        <f t="shared" si="122"/>
        <v>0.84030109097363193</v>
      </c>
      <c r="U316" s="155">
        <f t="shared" si="122"/>
        <v>0.86746721661921067</v>
      </c>
      <c r="V316" s="155">
        <f t="shared" si="122"/>
        <v>0.88714230388672832</v>
      </c>
      <c r="W316" s="155">
        <f t="shared" ref="W316" si="123">IF(W298=0,"",W298/W280)</f>
        <v>0.89702621235023006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0.59555195486246559</v>
      </c>
      <c r="D317" s="156">
        <f t="shared" si="124"/>
        <v>0.60215681698324963</v>
      </c>
      <c r="E317" s="156">
        <f t="shared" si="124"/>
        <v>0.60893113088850526</v>
      </c>
      <c r="F317" s="156">
        <f t="shared" si="124"/>
        <v>0.61572833146029315</v>
      </c>
      <c r="G317" s="156">
        <f t="shared" si="124"/>
        <v>0.62268148159154624</v>
      </c>
      <c r="H317" s="156">
        <f t="shared" si="124"/>
        <v>0.62977420164176878</v>
      </c>
      <c r="I317" s="156">
        <f t="shared" si="124"/>
        <v>0.63703914242498505</v>
      </c>
      <c r="J317" s="156">
        <f t="shared" si="124"/>
        <v>0.64461028793892894</v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>
        <f t="shared" si="124"/>
        <v>0.75313053238089001</v>
      </c>
      <c r="R317" s="156">
        <f t="shared" ref="R317:V317" si="125">IF(R299=0,"",R299/R281)</f>
        <v>0.77920755705273204</v>
      </c>
      <c r="S317" s="156">
        <f t="shared" si="125"/>
        <v>0.80957469805604321</v>
      </c>
      <c r="T317" s="156">
        <f t="shared" si="125"/>
        <v>0.84030109097363193</v>
      </c>
      <c r="U317" s="156">
        <f t="shared" si="125"/>
        <v>0.86746721661921067</v>
      </c>
      <c r="V317" s="156">
        <f t="shared" si="125"/>
        <v>0.88714230388672832</v>
      </c>
      <c r="W317" s="156">
        <f t="shared" ref="W317" si="126">IF(W299=0,"",W299/W281)</f>
        <v>0.89702621235023006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2.5479820334816665</v>
      </c>
      <c r="D318" s="155">
        <f t="shared" si="127"/>
        <v>2.6387423561279824</v>
      </c>
      <c r="E318" s="155">
        <f t="shared" si="127"/>
        <v>2.7304609828002286</v>
      </c>
      <c r="F318" s="155">
        <f t="shared" si="127"/>
        <v>2.8222781126431027</v>
      </c>
      <c r="G318" s="155">
        <f t="shared" si="127"/>
        <v>2.9149677324398513</v>
      </c>
      <c r="H318" s="155">
        <f t="shared" si="127"/>
        <v>3.0084300861027562</v>
      </c>
      <c r="I318" s="155">
        <f t="shared" si="127"/>
        <v>3.1028506558168938</v>
      </c>
      <c r="J318" s="155">
        <f t="shared" si="127"/>
        <v>3.1990009635709922</v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>
        <f t="shared" si="127"/>
        <v>4.1910629203818237</v>
      </c>
      <c r="R318" s="155">
        <f t="shared" ref="R318:V318" si="128">IF(R300=0,"",R300/R282)</f>
        <v>4.2929773113034546</v>
      </c>
      <c r="S318" s="155">
        <f t="shared" si="128"/>
        <v>4.3740961625413295</v>
      </c>
      <c r="T318" s="155">
        <f t="shared" si="128"/>
        <v>4.4418740507139844</v>
      </c>
      <c r="U318" s="155">
        <f t="shared" si="128"/>
        <v>4.5035771225810803</v>
      </c>
      <c r="V318" s="155">
        <f t="shared" si="128"/>
        <v>4.566490154206587</v>
      </c>
      <c r="W318" s="155">
        <f t="shared" ref="W318" si="129">IF(W300=0,"",W300/W282)</f>
        <v>4.6280828909726557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2.5479820334816665</v>
      </c>
      <c r="D319" s="156">
        <f t="shared" si="130"/>
        <v>2.6387423561279824</v>
      </c>
      <c r="E319" s="156">
        <f t="shared" si="130"/>
        <v>2.7304609828002286</v>
      </c>
      <c r="F319" s="156">
        <f t="shared" si="130"/>
        <v>2.8222781126431027</v>
      </c>
      <c r="G319" s="156">
        <f t="shared" si="130"/>
        <v>2.9149677324398513</v>
      </c>
      <c r="H319" s="156">
        <f t="shared" si="130"/>
        <v>3.0084300861027562</v>
      </c>
      <c r="I319" s="156">
        <f t="shared" si="130"/>
        <v>3.1028506558168938</v>
      </c>
      <c r="J319" s="156">
        <f t="shared" si="130"/>
        <v>3.1990009635709922</v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>
        <f t="shared" si="130"/>
        <v>4.1910629203818237</v>
      </c>
      <c r="R319" s="156">
        <f t="shared" ref="R319:V319" si="131">IF(R301=0,"",R301/R283)</f>
        <v>4.2929773113034546</v>
      </c>
      <c r="S319" s="156">
        <f t="shared" si="131"/>
        <v>4.3740961625413295</v>
      </c>
      <c r="T319" s="156">
        <f t="shared" si="131"/>
        <v>4.4418740507139844</v>
      </c>
      <c r="U319" s="156">
        <f t="shared" si="131"/>
        <v>4.5035771225810803</v>
      </c>
      <c r="V319" s="156">
        <f t="shared" si="131"/>
        <v>4.566490154206587</v>
      </c>
      <c r="W319" s="156">
        <f t="shared" ref="W319" si="132">IF(W301=0,"",W301/W283)</f>
        <v>4.6280828909726557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0.53215546062400232</v>
      </c>
      <c r="D320" s="155">
        <f t="shared" si="133"/>
        <v>0.57699445526888304</v>
      </c>
      <c r="E320" s="155">
        <f t="shared" si="133"/>
        <v>0.54900471696061448</v>
      </c>
      <c r="F320" s="155">
        <f t="shared" si="133"/>
        <v>0.54235797619274773</v>
      </c>
      <c r="G320" s="155">
        <f t="shared" si="133"/>
        <v>0.55448122875393135</v>
      </c>
      <c r="H320" s="155">
        <f t="shared" si="133"/>
        <v>0.55529113492477833</v>
      </c>
      <c r="I320" s="155">
        <f t="shared" si="133"/>
        <v>0.57593647309911922</v>
      </c>
      <c r="J320" s="155">
        <f t="shared" si="133"/>
        <v>0.57909830328235523</v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>
        <f t="shared" si="133"/>
        <v>0.68925451330310561</v>
      </c>
      <c r="R320" s="155">
        <f t="shared" ref="R320:V320" si="134">IF(R302=0,"",R302/R284)</f>
        <v>0.75123606185807312</v>
      </c>
      <c r="S320" s="155">
        <f t="shared" si="134"/>
        <v>0.75666052161054365</v>
      </c>
      <c r="T320" s="155">
        <f t="shared" si="134"/>
        <v>0.7260630204596551</v>
      </c>
      <c r="U320" s="155">
        <f t="shared" si="134"/>
        <v>0.69667928075616836</v>
      </c>
      <c r="V320" s="155">
        <f t="shared" si="134"/>
        <v>0.71546694089703156</v>
      </c>
      <c r="W320" s="155">
        <f t="shared" ref="W320" si="135">IF(W302=0,"",W302/W284)</f>
        <v>0.68368048030955431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0.53215546062400232</v>
      </c>
      <c r="D325" s="157">
        <f t="shared" si="148"/>
        <v>0.53381487789631299</v>
      </c>
      <c r="E325" s="157">
        <f t="shared" si="148"/>
        <v>0.53560192782473781</v>
      </c>
      <c r="F325" s="157">
        <f t="shared" si="148"/>
        <v>0.53740614400005815</v>
      </c>
      <c r="G325" s="157">
        <f t="shared" si="148"/>
        <v>0.5393289254108784</v>
      </c>
      <c r="H325" s="157">
        <f t="shared" si="148"/>
        <v>0.54135890659388353</v>
      </c>
      <c r="I325" s="157">
        <f t="shared" si="148"/>
        <v>0.54352249630271499</v>
      </c>
      <c r="J325" s="157">
        <f t="shared" si="148"/>
        <v>0.54592540456334571</v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>
        <f t="shared" si="148"/>
        <v>0.61563081233007366</v>
      </c>
      <c r="R325" s="157">
        <f t="shared" ref="R325:V325" si="149">IF(R307=0,"",R307/R289)</f>
        <v>0.62820926104467301</v>
      </c>
      <c r="S325" s="157">
        <f t="shared" si="149"/>
        <v>0.64066370535695338</v>
      </c>
      <c r="T325" s="157">
        <f t="shared" si="149"/>
        <v>0.65273299870470669</v>
      </c>
      <c r="U325" s="157">
        <f t="shared" si="149"/>
        <v>0.66407055117184366</v>
      </c>
      <c r="V325" s="157">
        <f t="shared" si="149"/>
        <v>0.67414462443270751</v>
      </c>
      <c r="W325" s="157">
        <f t="shared" ref="W325" si="150">IF(W307=0,"",W307/W289)</f>
        <v>0.68207486764279779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0.8678339681584426</v>
      </c>
      <c r="E326" s="158">
        <f t="shared" si="151"/>
        <v>0.86876454608188458</v>
      </c>
      <c r="F326" s="158">
        <f t="shared" si="151"/>
        <v>0.86975801276726705</v>
      </c>
      <c r="G326" s="158">
        <f t="shared" si="151"/>
        <v>0.87034318836625357</v>
      </c>
      <c r="H326" s="158">
        <f t="shared" si="151"/>
        <v>0.87143119824104076</v>
      </c>
      <c r="I326" s="158">
        <f t="shared" si="151"/>
        <v>0.87276186600684291</v>
      </c>
      <c r="J326" s="158">
        <f t="shared" si="151"/>
        <v>0.8735668862873891</v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>
        <f t="shared" si="151"/>
        <v>0.93150705964003455</v>
      </c>
      <c r="R326" s="158">
        <f t="shared" ref="R326:V326" si="152">IF(R308=0,"",R308/R290)</f>
        <v>0.94462511798934234</v>
      </c>
      <c r="S326" s="158">
        <f t="shared" si="152"/>
        <v>0.93209804303308008</v>
      </c>
      <c r="T326" s="158">
        <f t="shared" si="152"/>
        <v>0.88268706526432761</v>
      </c>
      <c r="U326" s="158">
        <f t="shared" si="152"/>
        <v>0.89945025929471745</v>
      </c>
      <c r="V326" s="158">
        <f t="shared" si="152"/>
        <v>0.93309393367351523</v>
      </c>
      <c r="W326" s="158">
        <f t="shared" ref="W326" si="153">IF(W308=0,"",W308/W290)</f>
        <v>0.9257020120905779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0.53381487789631299</v>
      </c>
      <c r="E327" s="156">
        <f t="shared" si="154"/>
        <v>0.53560192782473781</v>
      </c>
      <c r="F327" s="156">
        <f t="shared" si="154"/>
        <v>0.53740614400005815</v>
      </c>
      <c r="G327" s="156">
        <f t="shared" si="154"/>
        <v>0.5393289254108784</v>
      </c>
      <c r="H327" s="156">
        <f t="shared" si="154"/>
        <v>0.54135890659388353</v>
      </c>
      <c r="I327" s="156">
        <f t="shared" si="154"/>
        <v>0.54352249630271499</v>
      </c>
      <c r="J327" s="156">
        <f t="shared" si="154"/>
        <v>0.54592540456334571</v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>
        <f t="shared" si="154"/>
        <v>0.61563081233007366</v>
      </c>
      <c r="R327" s="156">
        <f t="shared" ref="R327:V327" si="155">IF(R309=0,"",R309/R291)</f>
        <v>0.62820926104467301</v>
      </c>
      <c r="S327" s="156">
        <f t="shared" si="155"/>
        <v>0.64066370535695338</v>
      </c>
      <c r="T327" s="156">
        <f t="shared" si="155"/>
        <v>0.65273299870470669</v>
      </c>
      <c r="U327" s="156">
        <f t="shared" si="155"/>
        <v>0.66407055117184366</v>
      </c>
      <c r="V327" s="156">
        <f t="shared" si="155"/>
        <v>0.67414462443270751</v>
      </c>
      <c r="W327" s="156">
        <f t="shared" ref="W327" si="156">IF(W309=0,"",W309/W291)</f>
        <v>0.68207486764279779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0.60665057579428516</v>
      </c>
      <c r="D329" s="155">
        <f t="shared" si="160"/>
        <v>0.64109008168660397</v>
      </c>
      <c r="E329" s="155">
        <f t="shared" si="160"/>
        <v>0.64145966752128447</v>
      </c>
      <c r="F329" s="155">
        <f t="shared" si="160"/>
        <v>0.62248752258432705</v>
      </c>
      <c r="G329" s="155">
        <f t="shared" si="160"/>
        <v>0.61650513688597819</v>
      </c>
      <c r="H329" s="155">
        <f t="shared" si="160"/>
        <v>0.61231753667139865</v>
      </c>
      <c r="I329" s="155">
        <f t="shared" si="160"/>
        <v>0.59935777867178708</v>
      </c>
      <c r="J329" s="155">
        <f t="shared" si="160"/>
        <v>0.60328378136900673</v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>
        <f t="shared" si="160"/>
        <v>0.63903334341641915</v>
      </c>
      <c r="R329" s="155">
        <f t="shared" ref="R329:V329" si="161">IF(R311=0,"",R311/R293)</f>
        <v>0.6416523360673283</v>
      </c>
      <c r="S329" s="155">
        <f t="shared" si="161"/>
        <v>0.60939256427095012</v>
      </c>
      <c r="T329" s="155">
        <f t="shared" si="161"/>
        <v>0.64279964778440346</v>
      </c>
      <c r="U329" s="155">
        <f t="shared" si="161"/>
        <v>0.65472992772729877</v>
      </c>
      <c r="V329" s="155">
        <f t="shared" si="161"/>
        <v>0.66172741551397907</v>
      </c>
      <c r="W329" s="155">
        <f t="shared" ref="W329" si="162">IF(W311=0,"",W311/W293)</f>
        <v>0.65744370901763616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0.58694145652632412</v>
      </c>
      <c r="D330" s="156">
        <f t="shared" si="163"/>
        <v>0.58760347069392005</v>
      </c>
      <c r="E330" s="156">
        <f t="shared" si="163"/>
        <v>0.58825614844423335</v>
      </c>
      <c r="F330" s="156">
        <f t="shared" si="163"/>
        <v>0.58890755304673525</v>
      </c>
      <c r="G330" s="156">
        <f t="shared" si="163"/>
        <v>0.58955035935807909</v>
      </c>
      <c r="H330" s="156">
        <f t="shared" si="163"/>
        <v>0.59018546388255644</v>
      </c>
      <c r="I330" s="156">
        <f t="shared" si="163"/>
        <v>0.59081106170463227</v>
      </c>
      <c r="J330" s="156">
        <f t="shared" si="163"/>
        <v>0.59141975872243913</v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>
        <f t="shared" si="163"/>
        <v>0.59286760583562392</v>
      </c>
      <c r="R330" s="156">
        <f t="shared" ref="R330:V330" si="164">IF(R312=0,"",R312/R294)</f>
        <v>0.59477364470549499</v>
      </c>
      <c r="S330" s="156">
        <f t="shared" si="164"/>
        <v>0.59789045011712938</v>
      </c>
      <c r="T330" s="156">
        <f t="shared" si="164"/>
        <v>0.60152672309736677</v>
      </c>
      <c r="U330" s="156">
        <f t="shared" si="164"/>
        <v>0.60529286296975626</v>
      </c>
      <c r="V330" s="156">
        <f t="shared" si="164"/>
        <v>0.6087992690578431</v>
      </c>
      <c r="W330" s="156">
        <f t="shared" ref="W330" si="165">IF(W312=0,"",W312/W294)</f>
        <v>0.61204594136162549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0.74963866077981045</v>
      </c>
      <c r="D331" s="159">
        <f t="shared" si="166"/>
        <v>0.75111029267831175</v>
      </c>
      <c r="E331" s="159">
        <f t="shared" si="166"/>
        <v>0.75263634195745344</v>
      </c>
      <c r="F331" s="159">
        <f t="shared" si="166"/>
        <v>0.75416981178850073</v>
      </c>
      <c r="G331" s="159">
        <f t="shared" si="166"/>
        <v>0.75575339682633935</v>
      </c>
      <c r="H331" s="159">
        <f t="shared" si="166"/>
        <v>0.75738187178874494</v>
      </c>
      <c r="I331" s="159">
        <f t="shared" si="166"/>
        <v>0.75906575663992903</v>
      </c>
      <c r="J331" s="159">
        <f t="shared" si="166"/>
        <v>0.76084814796005273</v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>
        <f t="shared" si="166"/>
        <v>0.79147911699189022</v>
      </c>
      <c r="R331" s="159">
        <f t="shared" ref="R331:V331" si="167">IF(R313=0,"",R313/R295)</f>
        <v>0.80303053082626952</v>
      </c>
      <c r="S331" s="159">
        <f t="shared" si="167"/>
        <v>0.81744777571468386</v>
      </c>
      <c r="T331" s="159">
        <f t="shared" si="167"/>
        <v>0.83294865219956116</v>
      </c>
      <c r="U331" s="159">
        <f t="shared" si="167"/>
        <v>0.84775096082337376</v>
      </c>
      <c r="V331" s="159">
        <f t="shared" si="167"/>
        <v>0.860072502128574</v>
      </c>
      <c r="W331" s="159">
        <f t="shared" ref="W331" si="168">IF(W313=0,"",W313/W295)</f>
        <v>0.86928724692472215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6.9996064028845312E-2</v>
      </c>
      <c r="D333" s="117">
        <f t="shared" si="169"/>
        <v>6.867218589946246E-2</v>
      </c>
      <c r="E333" s="117">
        <f t="shared" si="169"/>
        <v>6.657314252159556E-2</v>
      </c>
      <c r="F333" s="117">
        <f t="shared" si="169"/>
        <v>0.13949493292010484</v>
      </c>
      <c r="G333" s="117">
        <f t="shared" si="169"/>
        <v>0.14945324758143338</v>
      </c>
      <c r="H333" s="117">
        <f t="shared" si="169"/>
        <v>0.17210500104950194</v>
      </c>
      <c r="I333" s="117">
        <f t="shared" si="169"/>
        <v>0.11393493476113885</v>
      </c>
      <c r="J333" s="117">
        <f t="shared" si="169"/>
        <v>0.13652540520413251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0.31349598957995423</v>
      </c>
      <c r="R333" s="117">
        <f t="shared" ref="R333:V333" si="170">R334+R336+R338+R347</f>
        <v>0.55897469681543821</v>
      </c>
      <c r="S333" s="117">
        <f t="shared" si="170"/>
        <v>0.79023543851247569</v>
      </c>
      <c r="T333" s="117">
        <f t="shared" si="170"/>
        <v>0.52222548821681725</v>
      </c>
      <c r="U333" s="117">
        <f t="shared" si="170"/>
        <v>0.37804715315466847</v>
      </c>
      <c r="V333" s="117">
        <f t="shared" si="170"/>
        <v>0.48936812495556581</v>
      </c>
      <c r="W333" s="117">
        <f t="shared" ref="W333" si="171">W334+W336+W338+W347</f>
        <v>0.40407232383259306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6.9996064028845312E-2</v>
      </c>
      <c r="D347" s="122">
        <v>6.867218589946246E-2</v>
      </c>
      <c r="E347" s="122">
        <v>6.657314252159556E-2</v>
      </c>
      <c r="F347" s="122">
        <v>0.13949493292010484</v>
      </c>
      <c r="G347" s="122">
        <v>0.14945324758143338</v>
      </c>
      <c r="H347" s="122">
        <v>0.17210500104950194</v>
      </c>
      <c r="I347" s="122">
        <v>0.11393493476113885</v>
      </c>
      <c r="J347" s="122">
        <v>0.13652540520413251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0.31349598957995423</v>
      </c>
      <c r="R347" s="122">
        <v>0.55897469681543821</v>
      </c>
      <c r="S347" s="122">
        <v>0.79023543851247569</v>
      </c>
      <c r="T347" s="122">
        <v>0.52222548821681725</v>
      </c>
      <c r="U347" s="122">
        <v>0.37804715315466847</v>
      </c>
      <c r="V347" s="122">
        <v>0.48936812495556581</v>
      </c>
      <c r="W347" s="122">
        <v>0.40407232383259306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6.9996064028845312E-2</v>
      </c>
      <c r="D348" s="98">
        <v>6.867218589946246E-2</v>
      </c>
      <c r="E348" s="98">
        <v>6.657314252159556E-2</v>
      </c>
      <c r="F348" s="98">
        <v>0.13949493292010484</v>
      </c>
      <c r="G348" s="98">
        <v>0.14945324758143338</v>
      </c>
      <c r="H348" s="98">
        <v>0.17210500104950194</v>
      </c>
      <c r="I348" s="98">
        <v>0.11393493476113885</v>
      </c>
      <c r="J348" s="98">
        <v>0.13652540520413251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0.31349598957995423</v>
      </c>
      <c r="R348" s="98">
        <v>0.55897469681543821</v>
      </c>
      <c r="S348" s="98">
        <v>0.79023543851247569</v>
      </c>
      <c r="T348" s="98">
        <v>0.52222548821681725</v>
      </c>
      <c r="U348" s="98">
        <v>0.37804715315466847</v>
      </c>
      <c r="V348" s="98">
        <v>0.48936812495556581</v>
      </c>
      <c r="W348" s="98">
        <v>0.40407232383259306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3153.6556842556779</v>
      </c>
      <c r="D351" s="117">
        <f t="shared" si="174"/>
        <v>3028.0015581260718</v>
      </c>
      <c r="E351" s="117">
        <f t="shared" si="174"/>
        <v>3038.2042226638546</v>
      </c>
      <c r="F351" s="117">
        <f t="shared" si="174"/>
        <v>3658.0200343320089</v>
      </c>
      <c r="G351" s="117">
        <f t="shared" si="174"/>
        <v>3389.3645015750158</v>
      </c>
      <c r="H351" s="117">
        <f t="shared" si="174"/>
        <v>3449.265474725205</v>
      </c>
      <c r="I351" s="117">
        <f t="shared" si="174"/>
        <v>3471.1917452830166</v>
      </c>
      <c r="J351" s="117">
        <f t="shared" si="174"/>
        <v>3570.5123365063691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3127.790447001455</v>
      </c>
      <c r="R351" s="117">
        <f t="shared" ref="R351:V351" si="175">R352+R354+R356+R365</f>
        <v>2825.7399075195035</v>
      </c>
      <c r="S351" s="117">
        <f t="shared" si="175"/>
        <v>3635.7253128764933</v>
      </c>
      <c r="T351" s="117">
        <f t="shared" si="175"/>
        <v>3542.6746255975463</v>
      </c>
      <c r="U351" s="117">
        <f t="shared" si="175"/>
        <v>3435.4558873389578</v>
      </c>
      <c r="V351" s="117">
        <f t="shared" si="175"/>
        <v>3567.9521540074452</v>
      </c>
      <c r="W351" s="117">
        <f t="shared" ref="W351" si="176">W352+W354+W356+W365</f>
        <v>4475.7231445983334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330.49214578027801</v>
      </c>
      <c r="D352" s="122">
        <f t="shared" si="177"/>
        <v>454.56406638050851</v>
      </c>
      <c r="E352" s="122">
        <f t="shared" si="177"/>
        <v>596.28581513142331</v>
      </c>
      <c r="F352" s="122">
        <f t="shared" si="177"/>
        <v>656.38364541633632</v>
      </c>
      <c r="G352" s="122">
        <f t="shared" si="177"/>
        <v>578.60161833229824</v>
      </c>
      <c r="H352" s="122">
        <f t="shared" si="177"/>
        <v>666.61918364354108</v>
      </c>
      <c r="I352" s="122">
        <f t="shared" si="177"/>
        <v>648.00589551171765</v>
      </c>
      <c r="J352" s="122">
        <f t="shared" si="177"/>
        <v>672.5213782418914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657.32675002442716</v>
      </c>
      <c r="R352" s="122">
        <f t="shared" si="177"/>
        <v>517.84994825142087</v>
      </c>
      <c r="S352" s="122">
        <f t="shared" si="177"/>
        <v>1164.5694189145422</v>
      </c>
      <c r="T352" s="122">
        <f t="shared" si="177"/>
        <v>1017.2807226722254</v>
      </c>
      <c r="U352" s="122">
        <f t="shared" si="177"/>
        <v>823.89919247340379</v>
      </c>
      <c r="V352" s="122">
        <f t="shared" si="177"/>
        <v>993.78012869490476</v>
      </c>
      <c r="W352" s="122">
        <f t="shared" si="177"/>
        <v>1139.173870243666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330.49214578027801</v>
      </c>
      <c r="D353" s="98">
        <v>454.56406638050851</v>
      </c>
      <c r="E353" s="98">
        <v>596.28581513142331</v>
      </c>
      <c r="F353" s="98">
        <v>656.38364541633632</v>
      </c>
      <c r="G353" s="98">
        <v>578.60161833229824</v>
      </c>
      <c r="H353" s="98">
        <v>666.61918364354108</v>
      </c>
      <c r="I353" s="98">
        <v>648.00589551171765</v>
      </c>
      <c r="J353" s="98">
        <v>672.5213782418914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657.32675002442716</v>
      </c>
      <c r="R353" s="98">
        <v>517.84994825142087</v>
      </c>
      <c r="S353" s="98">
        <v>1164.5694189145422</v>
      </c>
      <c r="T353" s="98">
        <v>1017.2807226722254</v>
      </c>
      <c r="U353" s="98">
        <v>823.89919247340379</v>
      </c>
      <c r="V353" s="98">
        <v>993.78012869490476</v>
      </c>
      <c r="W353" s="98">
        <v>1139.173870243666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627.61225469144836</v>
      </c>
      <c r="D354" s="122">
        <f t="shared" si="178"/>
        <v>256.79612656421665</v>
      </c>
      <c r="E354" s="122">
        <f t="shared" si="178"/>
        <v>132.444564905194</v>
      </c>
      <c r="F354" s="122">
        <f t="shared" si="178"/>
        <v>261.25371553555487</v>
      </c>
      <c r="G354" s="122">
        <f t="shared" si="178"/>
        <v>76.478881399856107</v>
      </c>
      <c r="H354" s="122">
        <f t="shared" si="178"/>
        <v>116.92384245756683</v>
      </c>
      <c r="I354" s="122">
        <f t="shared" si="178"/>
        <v>301.18954156849009</v>
      </c>
      <c r="J354" s="122">
        <f t="shared" si="178"/>
        <v>294.92264432687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241.27795457717826</v>
      </c>
      <c r="R354" s="122">
        <f t="shared" si="178"/>
        <v>188.52371400953416</v>
      </c>
      <c r="S354" s="122">
        <f t="shared" si="178"/>
        <v>440.96867973568089</v>
      </c>
      <c r="T354" s="122">
        <f t="shared" si="178"/>
        <v>275.04386936712763</v>
      </c>
      <c r="U354" s="122">
        <f t="shared" si="178"/>
        <v>335.40903243444444</v>
      </c>
      <c r="V354" s="122">
        <f t="shared" si="178"/>
        <v>440.62398612717044</v>
      </c>
      <c r="W354" s="122">
        <f t="shared" si="178"/>
        <v>1453.9386436509044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627.61225469144836</v>
      </c>
      <c r="D355" s="98">
        <f>RES_hhdet_in_fech!D165</f>
        <v>256.79612656421665</v>
      </c>
      <c r="E355" s="98">
        <f>RES_hhdet_in_fech!E165</f>
        <v>132.444564905194</v>
      </c>
      <c r="F355" s="98">
        <f>RES_hhdet_in_fech!F165</f>
        <v>261.25371553555487</v>
      </c>
      <c r="G355" s="98">
        <f>RES_hhdet_in_fech!G165</f>
        <v>76.478881399856107</v>
      </c>
      <c r="H355" s="98">
        <f>RES_hhdet_in_fech!H165</f>
        <v>116.92384245756683</v>
      </c>
      <c r="I355" s="98">
        <f>RES_hhdet_in_fech!I165</f>
        <v>301.18954156849009</v>
      </c>
      <c r="J355" s="98">
        <f>RES_hhdet_in_fech!J165</f>
        <v>294.92264432687</v>
      </c>
      <c r="K355" s="98">
        <f>RES_hhdet_in_fech!K165</f>
        <v>0</v>
      </c>
      <c r="L355" s="98">
        <f>RES_hhdet_in_fech!L165</f>
        <v>0</v>
      </c>
      <c r="M355" s="98">
        <f>RES_hhdet_in_fech!M165</f>
        <v>0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241.27795457717826</v>
      </c>
      <c r="R355" s="98">
        <f>RES_hhdet_in_fech!R165</f>
        <v>188.52371400953416</v>
      </c>
      <c r="S355" s="98">
        <f>RES_hhdet_in_fech!S165</f>
        <v>440.96867973568089</v>
      </c>
      <c r="T355" s="98">
        <f>RES_hhdet_in_fech!T165</f>
        <v>275.04386936712763</v>
      </c>
      <c r="U355" s="98">
        <f>RES_hhdet_in_fech!U165</f>
        <v>335.40903243444444</v>
      </c>
      <c r="V355" s="98">
        <f>RES_hhdet_in_fech!V165</f>
        <v>440.62398612717044</v>
      </c>
      <c r="W355" s="98">
        <f>RES_hhdet_in_fech!W165</f>
        <v>1453.9386436509044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1173.3701049832403</v>
      </c>
      <c r="D356" s="122">
        <v>1324.8639517570084</v>
      </c>
      <c r="E356" s="122">
        <v>1359.2232185553671</v>
      </c>
      <c r="F356" s="122">
        <v>1657.9699337349364</v>
      </c>
      <c r="G356" s="122">
        <v>1670.2235195820799</v>
      </c>
      <c r="H356" s="122">
        <v>1717.5915697678929</v>
      </c>
      <c r="I356" s="122">
        <v>1626.3972738469695</v>
      </c>
      <c r="J356" s="122">
        <v>1596.4269774941454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1230.2980738865349</v>
      </c>
      <c r="R356" s="122">
        <v>1096.6545978242621</v>
      </c>
      <c r="S356" s="122">
        <v>1143.45265619054</v>
      </c>
      <c r="T356" s="122">
        <v>1416.3921208564868</v>
      </c>
      <c r="U356" s="122">
        <v>1500.1711455521145</v>
      </c>
      <c r="V356" s="122">
        <v>1394.9397853974951</v>
      </c>
      <c r="W356" s="122">
        <v>1189.8604963153484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1173.3701049832403</v>
      </c>
      <c r="D361" s="101">
        <v>1431.7221398187348</v>
      </c>
      <c r="E361" s="101">
        <v>1393.1420115322824</v>
      </c>
      <c r="F361" s="101">
        <v>1673.2176540965336</v>
      </c>
      <c r="G361" s="101">
        <v>1717.0818727772635</v>
      </c>
      <c r="H361" s="101">
        <v>1761.7794758544126</v>
      </c>
      <c r="I361" s="101">
        <v>1723.3132291201582</v>
      </c>
      <c r="J361" s="101">
        <v>1693.2663263547488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1381.9182335639371</v>
      </c>
      <c r="R361" s="101">
        <v>1316.3556820416711</v>
      </c>
      <c r="S361" s="101">
        <v>1351.2126789216088</v>
      </c>
      <c r="T361" s="101">
        <v>1574.2375148378253</v>
      </c>
      <c r="U361" s="101">
        <v>1573.9468172753914</v>
      </c>
      <c r="V361" s="101">
        <v>1480.9555970716979</v>
      </c>
      <c r="W361" s="101">
        <v>1192.7296292435008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881.64533081916738</v>
      </c>
      <c r="E362" s="104">
        <v>859.79823230906425</v>
      </c>
      <c r="F362" s="104">
        <v>1034.6072483637513</v>
      </c>
      <c r="G362" s="104">
        <v>1064.6014075311246</v>
      </c>
      <c r="H362" s="104">
        <v>1094.6145331382781</v>
      </c>
      <c r="I362" s="104">
        <v>1073.5358017203716</v>
      </c>
      <c r="J362" s="104">
        <v>1058.8697756556933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903.95625909927173</v>
      </c>
      <c r="R362" s="104">
        <v>868.73634707116253</v>
      </c>
      <c r="S362" s="104">
        <v>927.71366655990289</v>
      </c>
      <c r="T362" s="104">
        <v>1166.5613818067325</v>
      </c>
      <c r="U362" s="104">
        <v>1161.5989757349173</v>
      </c>
      <c r="V362" s="104">
        <v>1068.191409881854</v>
      </c>
      <c r="W362" s="104">
        <v>873.23118388713669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249.95127330573584</v>
      </c>
      <c r="E363" s="98">
        <v>242.97260918105064</v>
      </c>
      <c r="F363" s="98">
        <v>291.29073437651016</v>
      </c>
      <c r="G363" s="98">
        <v>299.63423313347272</v>
      </c>
      <c r="H363" s="98">
        <v>306.84838523379938</v>
      </c>
      <c r="I363" s="98">
        <v>299.23641598848906</v>
      </c>
      <c r="J363" s="98">
        <v>294.83306068594959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161.08112754259724</v>
      </c>
      <c r="R363" s="98">
        <v>129.39045456755076</v>
      </c>
      <c r="S363" s="98">
        <v>175.30534600449931</v>
      </c>
      <c r="T363" s="98">
        <v>394.08506635699069</v>
      </c>
      <c r="U363" s="98">
        <v>347.68751659344906</v>
      </c>
      <c r="V363" s="98">
        <v>219.32578277867825</v>
      </c>
      <c r="W363" s="98">
        <v>204.07106371723421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631.69405751343152</v>
      </c>
      <c r="E364" s="98">
        <v>616.82562312801372</v>
      </c>
      <c r="F364" s="98">
        <v>743.31651398724102</v>
      </c>
      <c r="G364" s="98">
        <v>764.96717439765177</v>
      </c>
      <c r="H364" s="98">
        <v>787.76614790447854</v>
      </c>
      <c r="I364" s="98">
        <v>774.29938573188235</v>
      </c>
      <c r="J364" s="98">
        <v>764.0367149697438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742.87513155667443</v>
      </c>
      <c r="R364" s="98">
        <v>739.34589250361182</v>
      </c>
      <c r="S364" s="98">
        <v>752.40832055540341</v>
      </c>
      <c r="T364" s="98">
        <v>772.47631544974149</v>
      </c>
      <c r="U364" s="98">
        <v>813.91145914146796</v>
      </c>
      <c r="V364" s="98">
        <v>848.86562710317583</v>
      </c>
      <c r="W364" s="98">
        <v>669.16012016990248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1022.1811788007113</v>
      </c>
      <c r="D365" s="122">
        <v>991.77741342433808</v>
      </c>
      <c r="E365" s="122">
        <v>950.25062407186977</v>
      </c>
      <c r="F365" s="122">
        <v>1082.4127396451813</v>
      </c>
      <c r="G365" s="122">
        <v>1064.0604822607816</v>
      </c>
      <c r="H365" s="122">
        <v>948.13087885620416</v>
      </c>
      <c r="I365" s="122">
        <v>895.59903435583988</v>
      </c>
      <c r="J365" s="122">
        <v>1006.6413364434625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998.88766851331491</v>
      </c>
      <c r="R365" s="122">
        <v>1022.7116474342865</v>
      </c>
      <c r="S365" s="122">
        <v>886.73455803573006</v>
      </c>
      <c r="T365" s="122">
        <v>833.95791270170628</v>
      </c>
      <c r="U365" s="122">
        <v>775.97651687899554</v>
      </c>
      <c r="V365" s="122">
        <v>738.60825378787501</v>
      </c>
      <c r="W365" s="122">
        <v>692.75013438841427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1112.4025882430442</v>
      </c>
      <c r="D366" s="98">
        <v>1072.0126330093583</v>
      </c>
      <c r="E366" s="98">
        <v>980.15782080427095</v>
      </c>
      <c r="F366" s="98">
        <v>1149.966834577031</v>
      </c>
      <c r="G366" s="98">
        <v>1113.2328561503</v>
      </c>
      <c r="H366" s="98">
        <v>970.08680276967743</v>
      </c>
      <c r="I366" s="98">
        <v>905.34745116070508</v>
      </c>
      <c r="J366" s="98">
        <v>1039.8094875442007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1061.589897936914</v>
      </c>
      <c r="R366" s="98">
        <v>1009.3146750369511</v>
      </c>
      <c r="S366" s="98">
        <v>939.69783768418847</v>
      </c>
      <c r="T366" s="98">
        <v>905.09150339907001</v>
      </c>
      <c r="U366" s="98">
        <v>823.87768980966098</v>
      </c>
      <c r="V366" s="98">
        <v>789.40574451805674</v>
      </c>
      <c r="W366" s="98">
        <v>750.86555927240511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643.52465735334488</v>
      </c>
      <c r="D367" s="33">
        <v>859.45968288062045</v>
      </c>
      <c r="E367" s="33">
        <v>893.29360609105493</v>
      </c>
      <c r="F367" s="33">
        <v>879.75045484963186</v>
      </c>
      <c r="G367" s="33">
        <v>866.36746886822959</v>
      </c>
      <c r="H367" s="33">
        <v>825.64818902461366</v>
      </c>
      <c r="I367" s="33">
        <v>745.58173130319176</v>
      </c>
      <c r="J367" s="33">
        <v>707.09147181492028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835.86187201195833</v>
      </c>
      <c r="R367" s="33">
        <v>1071.6798913693742</v>
      </c>
      <c r="S367" s="33">
        <v>439.086016349445</v>
      </c>
      <c r="T367" s="33">
        <v>612.26549506820527</v>
      </c>
      <c r="U367" s="33">
        <v>632.41513806602188</v>
      </c>
      <c r="V367" s="33">
        <v>595.10271320540471</v>
      </c>
      <c r="W367" s="33">
        <v>508.9377958701574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3040.492101818189</v>
      </c>
      <c r="D369" s="117">
        <f t="shared" si="179"/>
        <v>2351.595484517803</v>
      </c>
      <c r="E369" s="117">
        <f t="shared" si="179"/>
        <v>2080.4991203666559</v>
      </c>
      <c r="F369" s="117">
        <f t="shared" si="179"/>
        <v>2714.4862925570569</v>
      </c>
      <c r="G369" s="117">
        <f t="shared" si="179"/>
        <v>2165.3243271508277</v>
      </c>
      <c r="H369" s="117">
        <f t="shared" si="179"/>
        <v>2305.8973059072459</v>
      </c>
      <c r="I369" s="117">
        <f t="shared" si="179"/>
        <v>2820.8370441136581</v>
      </c>
      <c r="J369" s="117">
        <f t="shared" si="179"/>
        <v>2908.750568567154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2992.5749607699863</v>
      </c>
      <c r="R369" s="117">
        <f t="shared" ref="R369:V369" si="180">R370+R372+R374+R383</f>
        <v>2692.9124189699883</v>
      </c>
      <c r="S369" s="117">
        <f t="shared" si="180"/>
        <v>4277.2202749349572</v>
      </c>
      <c r="T369" s="117">
        <f t="shared" si="180"/>
        <v>3640.9901212137179</v>
      </c>
      <c r="U369" s="117">
        <f t="shared" si="180"/>
        <v>3778.4391879572086</v>
      </c>
      <c r="V369" s="117">
        <f t="shared" si="180"/>
        <v>4380.5201191344822</v>
      </c>
      <c r="W369" s="117">
        <f t="shared" ref="W369" si="181">W370+W372+W374+W383</f>
        <v>9019.7459966347924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196.82524348613552</v>
      </c>
      <c r="D370" s="122">
        <f t="shared" si="182"/>
        <v>273.71885132664966</v>
      </c>
      <c r="E370" s="122">
        <f t="shared" si="182"/>
        <v>363.09699574075171</v>
      </c>
      <c r="F370" s="122">
        <f t="shared" si="182"/>
        <v>404.15400679002551</v>
      </c>
      <c r="G370" s="122">
        <f t="shared" si="182"/>
        <v>360.28451295442176</v>
      </c>
      <c r="H370" s="122">
        <f t="shared" si="182"/>
        <v>419.81956417819879</v>
      </c>
      <c r="I370" s="122">
        <f t="shared" si="182"/>
        <v>412.80511996311901</v>
      </c>
      <c r="J370" s="122">
        <f t="shared" si="182"/>
        <v>433.51419927359098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495.05284519409696</v>
      </c>
      <c r="R370" s="122">
        <f t="shared" si="182"/>
        <v>403.51259309687333</v>
      </c>
      <c r="S370" s="122">
        <f t="shared" si="182"/>
        <v>942.80593568304221</v>
      </c>
      <c r="T370" s="122">
        <f t="shared" si="182"/>
        <v>854.82210108791571</v>
      </c>
      <c r="U370" s="122">
        <f t="shared" si="182"/>
        <v>714.70553926971888</v>
      </c>
      <c r="V370" s="122">
        <f t="shared" si="182"/>
        <v>881.6243929272473</v>
      </c>
      <c r="W370" s="122">
        <f t="shared" si="182"/>
        <v>1021.8688220330282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196.82524348613552</v>
      </c>
      <c r="D371" s="98">
        <v>273.71885132664966</v>
      </c>
      <c r="E371" s="98">
        <v>363.09699574075171</v>
      </c>
      <c r="F371" s="98">
        <v>404.15400679002551</v>
      </c>
      <c r="G371" s="98">
        <v>360.28451295442176</v>
      </c>
      <c r="H371" s="98">
        <v>419.81956417819879</v>
      </c>
      <c r="I371" s="98">
        <v>412.80511996311901</v>
      </c>
      <c r="J371" s="98">
        <v>433.51419927359098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495.05284519409696</v>
      </c>
      <c r="R371" s="98">
        <v>403.51259309687333</v>
      </c>
      <c r="S371" s="98">
        <v>942.80593568304221</v>
      </c>
      <c r="T371" s="98">
        <v>854.82210108791571</v>
      </c>
      <c r="U371" s="98">
        <v>714.70553926971888</v>
      </c>
      <c r="V371" s="98">
        <v>881.6243929272473</v>
      </c>
      <c r="W371" s="98">
        <v>1021.8688220330282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1599.1447489467305</v>
      </c>
      <c r="D372" s="122">
        <f t="shared" si="183"/>
        <v>677.61881605460064</v>
      </c>
      <c r="E372" s="122">
        <f t="shared" si="183"/>
        <v>361.63471685758475</v>
      </c>
      <c r="F372" s="122">
        <f t="shared" si="183"/>
        <v>737.33064320268375</v>
      </c>
      <c r="G372" s="122">
        <f t="shared" si="183"/>
        <v>222.93347149367486</v>
      </c>
      <c r="H372" s="122">
        <f t="shared" si="183"/>
        <v>351.75720543208291</v>
      </c>
      <c r="I372" s="122">
        <f t="shared" si="183"/>
        <v>934.54616658097916</v>
      </c>
      <c r="J372" s="122">
        <f t="shared" si="183"/>
        <v>943.45782338056222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1011.2110889339821</v>
      </c>
      <c r="R372" s="122">
        <f t="shared" si="183"/>
        <v>809.3280268855915</v>
      </c>
      <c r="S372" s="122">
        <f t="shared" si="183"/>
        <v>1928.8394098327585</v>
      </c>
      <c r="T372" s="122">
        <f t="shared" si="183"/>
        <v>1221.7102261498112</v>
      </c>
      <c r="U372" s="122">
        <f t="shared" si="183"/>
        <v>1510.5404451788195</v>
      </c>
      <c r="V372" s="122">
        <f t="shared" si="183"/>
        <v>2012.1050943569835</v>
      </c>
      <c r="W372" s="122">
        <f t="shared" si="183"/>
        <v>6728.9485612047383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1599.1447489467305</v>
      </c>
      <c r="D373" s="98">
        <f>RES_hhdet_in_tesh!D165</f>
        <v>677.61881605460064</v>
      </c>
      <c r="E373" s="98">
        <f>RES_hhdet_in_tesh!E165</f>
        <v>361.63471685758475</v>
      </c>
      <c r="F373" s="98">
        <f>RES_hhdet_in_tesh!F165</f>
        <v>737.33064320268375</v>
      </c>
      <c r="G373" s="98">
        <f>RES_hhdet_in_tesh!G165</f>
        <v>222.93347149367486</v>
      </c>
      <c r="H373" s="98">
        <f>RES_hhdet_in_tesh!H165</f>
        <v>351.75720543208291</v>
      </c>
      <c r="I373" s="98">
        <f>RES_hhdet_in_tesh!I165</f>
        <v>934.54616658097916</v>
      </c>
      <c r="J373" s="98">
        <f>RES_hhdet_in_tesh!J165</f>
        <v>943.45782338056222</v>
      </c>
      <c r="K373" s="98">
        <f>RES_hhdet_in_tesh!K165</f>
        <v>0</v>
      </c>
      <c r="L373" s="98">
        <f>RES_hhdet_in_tesh!L165</f>
        <v>0</v>
      </c>
      <c r="M373" s="98">
        <f>RES_hhdet_in_tesh!M165</f>
        <v>0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1011.2110889339821</v>
      </c>
      <c r="R373" s="98">
        <f>RES_hhdet_in_tesh!R165</f>
        <v>809.3280268855915</v>
      </c>
      <c r="S373" s="98">
        <f>RES_hhdet_in_tesh!S165</f>
        <v>1928.8394098327585</v>
      </c>
      <c r="T373" s="98">
        <f>RES_hhdet_in_tesh!T165</f>
        <v>1221.7102261498112</v>
      </c>
      <c r="U373" s="98">
        <f>RES_hhdet_in_tesh!U165</f>
        <v>1510.5404451788195</v>
      </c>
      <c r="V373" s="98">
        <f>RES_hhdet_in_tesh!V165</f>
        <v>2012.1050943569835</v>
      </c>
      <c r="W373" s="98">
        <f>RES_hhdet_in_tesh!W165</f>
        <v>6728.9485612047383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624.41530869979033</v>
      </c>
      <c r="D374" s="122">
        <v>764.439154149415</v>
      </c>
      <c r="E374" s="122">
        <v>746.21995838928478</v>
      </c>
      <c r="F374" s="122">
        <v>899.21321784890404</v>
      </c>
      <c r="G374" s="122">
        <v>926.10758943158771</v>
      </c>
      <c r="H374" s="122">
        <v>953.76337211364489</v>
      </c>
      <c r="I374" s="122">
        <v>936.70150975744593</v>
      </c>
      <c r="J374" s="122">
        <v>924.48815398103818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847.98850013441188</v>
      </c>
      <c r="R374" s="122">
        <v>823.8464812880477</v>
      </c>
      <c r="S374" s="122">
        <v>865.20548327009544</v>
      </c>
      <c r="T374" s="122">
        <v>1028.3899414243178</v>
      </c>
      <c r="U374" s="122">
        <v>1045.1381546944044</v>
      </c>
      <c r="V374" s="122">
        <v>998.03330099390757</v>
      </c>
      <c r="W374" s="122">
        <v>813.48439562224212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624.41530869979033</v>
      </c>
      <c r="D379" s="101">
        <v>764.27457924878581</v>
      </c>
      <c r="E379" s="101">
        <v>746.16954711032349</v>
      </c>
      <c r="F379" s="101">
        <v>899.19744756084128</v>
      </c>
      <c r="G379" s="101">
        <v>926.07192128745999</v>
      </c>
      <c r="H379" s="101">
        <v>953.75501070808991</v>
      </c>
      <c r="I379" s="101">
        <v>936.65950820288106</v>
      </c>
      <c r="J379" s="101">
        <v>924.39710424870634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850.75144470270698</v>
      </c>
      <c r="R379" s="101">
        <v>826.94683028735471</v>
      </c>
      <c r="S379" s="101">
        <v>865.67292160321313</v>
      </c>
      <c r="T379" s="101">
        <v>1027.5567737335391</v>
      </c>
      <c r="U379" s="101">
        <v>1045.2117304632384</v>
      </c>
      <c r="V379" s="101">
        <v>998.37825478941613</v>
      </c>
      <c r="W379" s="101">
        <v>813.5309039999039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765.12176595316089</v>
      </c>
      <c r="E380" s="104">
        <v>746.96222101399087</v>
      </c>
      <c r="F380" s="104">
        <v>899.85794433146657</v>
      </c>
      <c r="G380" s="104">
        <v>926.56858336984021</v>
      </c>
      <c r="H380" s="104">
        <v>953.88125422474695</v>
      </c>
      <c r="I380" s="104">
        <v>936.94110953462359</v>
      </c>
      <c r="J380" s="104">
        <v>924.99357290337048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842.04163695676777</v>
      </c>
      <c r="R380" s="104">
        <v>820.63017435372717</v>
      </c>
      <c r="S380" s="104">
        <v>864.72009309552868</v>
      </c>
      <c r="T380" s="104">
        <v>1029.7086425576833</v>
      </c>
      <c r="U380" s="104">
        <v>1044.8004999212492</v>
      </c>
      <c r="V380" s="104">
        <v>996.72292456291757</v>
      </c>
      <c r="W380" s="104">
        <v>808.35186394456002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133.42770843972932</v>
      </c>
      <c r="E381" s="98">
        <v>130.13659788597732</v>
      </c>
      <c r="F381" s="98">
        <v>156.54143034422549</v>
      </c>
      <c r="G381" s="98">
        <v>161.60140897218847</v>
      </c>
      <c r="H381" s="98">
        <v>166.11510632026841</v>
      </c>
      <c r="I381" s="98">
        <v>162.64172380274121</v>
      </c>
      <c r="J381" s="98">
        <v>160.95685793362648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99.166505400093357</v>
      </c>
      <c r="R381" s="98">
        <v>81.284281850115406</v>
      </c>
      <c r="S381" s="98">
        <v>112.3117725401253</v>
      </c>
      <c r="T381" s="98">
        <v>257.23232710794184</v>
      </c>
      <c r="U381" s="98">
        <v>230.88904077978128</v>
      </c>
      <c r="V381" s="98">
        <v>147.85729745974163</v>
      </c>
      <c r="W381" s="98">
        <v>139.19174377465748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631.69405751343152</v>
      </c>
      <c r="E382" s="98">
        <v>616.82562312801372</v>
      </c>
      <c r="F382" s="98">
        <v>743.31651398724102</v>
      </c>
      <c r="G382" s="98">
        <v>764.96717439765177</v>
      </c>
      <c r="H382" s="98">
        <v>787.76614790447854</v>
      </c>
      <c r="I382" s="98">
        <v>774.29938573188235</v>
      </c>
      <c r="J382" s="98">
        <v>764.0367149697438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742.87513155667443</v>
      </c>
      <c r="R382" s="98">
        <v>739.34589250361182</v>
      </c>
      <c r="S382" s="98">
        <v>752.40832055540341</v>
      </c>
      <c r="T382" s="98">
        <v>772.47631544974149</v>
      </c>
      <c r="U382" s="98">
        <v>813.91145914146796</v>
      </c>
      <c r="V382" s="98">
        <v>848.86562710317583</v>
      </c>
      <c r="W382" s="98">
        <v>669.16012016990248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620.10680068553256</v>
      </c>
      <c r="D383" s="122">
        <v>635.81866298713783</v>
      </c>
      <c r="E383" s="122">
        <v>609.54744937903467</v>
      </c>
      <c r="F383" s="122">
        <v>673.78842471544317</v>
      </c>
      <c r="G383" s="122">
        <v>655.9987532711433</v>
      </c>
      <c r="H383" s="122">
        <v>580.55716418331929</v>
      </c>
      <c r="I383" s="122">
        <v>536.78424781211379</v>
      </c>
      <c r="J383" s="122">
        <v>607.29039193196263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638.32252650749535</v>
      </c>
      <c r="R383" s="122">
        <v>656.2253176994758</v>
      </c>
      <c r="S383" s="122">
        <v>540.36944614906122</v>
      </c>
      <c r="T383" s="122">
        <v>536.06785255167313</v>
      </c>
      <c r="U383" s="122">
        <v>508.05504881426572</v>
      </c>
      <c r="V383" s="122">
        <v>488.75733085634363</v>
      </c>
      <c r="W383" s="122">
        <v>455.44421777478493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652.91519538702516</v>
      </c>
      <c r="D384" s="98">
        <v>629.91834378402655</v>
      </c>
      <c r="E384" s="98">
        <v>576.58386453381343</v>
      </c>
      <c r="F384" s="98">
        <v>677.22415463565915</v>
      </c>
      <c r="G384" s="98">
        <v>656.30683039262999</v>
      </c>
      <c r="H384" s="98">
        <v>572.53112969896813</v>
      </c>
      <c r="I384" s="98">
        <v>534.88928883183894</v>
      </c>
      <c r="J384" s="98">
        <v>614.96387624069416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629.38226116914257</v>
      </c>
      <c r="R384" s="98">
        <v>600.31376792646972</v>
      </c>
      <c r="S384" s="98">
        <v>561.83636314709258</v>
      </c>
      <c r="T384" s="98">
        <v>544.43672614291188</v>
      </c>
      <c r="U384" s="98">
        <v>498.68728560179841</v>
      </c>
      <c r="V384" s="98">
        <v>480.58964025265544</v>
      </c>
      <c r="W384" s="98">
        <v>459.56421806090248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482.41096231714783</v>
      </c>
      <c r="D385" s="33">
        <v>645.54901395367187</v>
      </c>
      <c r="E385" s="33">
        <v>672.32523198235367</v>
      </c>
      <c r="F385" s="33">
        <v>663.48123495479479</v>
      </c>
      <c r="G385" s="33">
        <v>654.7601574970023</v>
      </c>
      <c r="H385" s="33">
        <v>625.33097084244946</v>
      </c>
      <c r="I385" s="33">
        <v>565.94556100856562</v>
      </c>
      <c r="J385" s="33">
        <v>537.98923676872994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661.56721638721308</v>
      </c>
      <c r="R385" s="33">
        <v>860.59167204218772</v>
      </c>
      <c r="S385" s="33">
        <v>358.92988741227515</v>
      </c>
      <c r="T385" s="33">
        <v>509.98571890535874</v>
      </c>
      <c r="U385" s="33">
        <v>536.13054093471669</v>
      </c>
      <c r="V385" s="33">
        <v>511.83147957007571</v>
      </c>
      <c r="W385" s="33">
        <v>442.41313542790539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204.07015751849946</v>
      </c>
      <c r="D387" s="117">
        <f t="shared" si="184"/>
        <v>151.5942293586368</v>
      </c>
      <c r="E387" s="117">
        <f t="shared" si="184"/>
        <v>145.99373359999024</v>
      </c>
      <c r="F387" s="117">
        <f t="shared" si="184"/>
        <v>195.91984960688885</v>
      </c>
      <c r="G387" s="117">
        <f t="shared" si="184"/>
        <v>202.51117558459808</v>
      </c>
      <c r="H387" s="117">
        <f t="shared" si="184"/>
        <v>186.86753642725509</v>
      </c>
      <c r="I387" s="117">
        <f t="shared" si="184"/>
        <v>193.11005891718449</v>
      </c>
      <c r="J387" s="117">
        <f t="shared" si="184"/>
        <v>212.65639439896032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174.16443865553015</v>
      </c>
      <c r="R387" s="117">
        <f t="shared" ref="R387:V387" si="185">R388+R390+R392+R401</f>
        <v>180.02405694539073</v>
      </c>
      <c r="S387" s="117">
        <f t="shared" si="185"/>
        <v>190.87812524455936</v>
      </c>
      <c r="T387" s="117">
        <f t="shared" si="185"/>
        <v>155.6558832240886</v>
      </c>
      <c r="U387" s="117">
        <f t="shared" si="185"/>
        <v>140.32930703588286</v>
      </c>
      <c r="V387" s="117">
        <f t="shared" si="185"/>
        <v>132.4406292166619</v>
      </c>
      <c r="W387" s="117">
        <f t="shared" ref="W387" si="186">W388+W390+W392+W401</f>
        <v>129.59343291616199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204.07015751849946</v>
      </c>
      <c r="D401" s="122">
        <v>151.5942293586368</v>
      </c>
      <c r="E401" s="122">
        <v>145.99373359999024</v>
      </c>
      <c r="F401" s="122">
        <v>195.91984960688885</v>
      </c>
      <c r="G401" s="122">
        <v>202.51117558459808</v>
      </c>
      <c r="H401" s="122">
        <v>186.86753642725509</v>
      </c>
      <c r="I401" s="122">
        <v>193.11005891718449</v>
      </c>
      <c r="J401" s="122">
        <v>212.65639439896032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174.16443865553015</v>
      </c>
      <c r="R401" s="122">
        <v>180.02405694539073</v>
      </c>
      <c r="S401" s="122">
        <v>190.87812524455936</v>
      </c>
      <c r="T401" s="122">
        <v>155.6558832240886</v>
      </c>
      <c r="U401" s="122">
        <v>140.32930703588286</v>
      </c>
      <c r="V401" s="122">
        <v>132.4406292166619</v>
      </c>
      <c r="W401" s="122">
        <v>129.59343291616199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252.69337194528995</v>
      </c>
      <c r="D402" s="98">
        <v>243.51838971440591</v>
      </c>
      <c r="E402" s="98">
        <v>222.65265057389817</v>
      </c>
      <c r="F402" s="98">
        <v>261.22646614251846</v>
      </c>
      <c r="G402" s="98">
        <v>252.88197560310218</v>
      </c>
      <c r="H402" s="98">
        <v>220.36491811715996</v>
      </c>
      <c r="I402" s="98">
        <v>205.65872700566581</v>
      </c>
      <c r="J402" s="98">
        <v>236.20312319054068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241.15076121534941</v>
      </c>
      <c r="R402" s="98">
        <v>229.27592158139385</v>
      </c>
      <c r="S402" s="98">
        <v>213.46176080834027</v>
      </c>
      <c r="T402" s="98">
        <v>205.60058591213277</v>
      </c>
      <c r="U402" s="98">
        <v>187.15205601716261</v>
      </c>
      <c r="V402" s="98">
        <v>179.32140892472179</v>
      </c>
      <c r="W402" s="98">
        <v>170.56662044431957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28.601004788663332</v>
      </c>
      <c r="D405" s="118">
        <f t="shared" si="189"/>
        <v>27.312149145750602</v>
      </c>
      <c r="E405" s="118">
        <f t="shared" si="189"/>
        <v>27.23711772256414</v>
      </c>
      <c r="F405" s="118">
        <f t="shared" si="189"/>
        <v>32.700130850094936</v>
      </c>
      <c r="G405" s="118">
        <f t="shared" si="189"/>
        <v>30.036179599122264</v>
      </c>
      <c r="H405" s="118">
        <f t="shared" si="189"/>
        <v>30.482807844757133</v>
      </c>
      <c r="I405" s="118">
        <f t="shared" si="189"/>
        <v>30.438417161235577</v>
      </c>
      <c r="J405" s="118">
        <f t="shared" si="189"/>
        <v>31.210618226703168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26.486600814177073</v>
      </c>
      <c r="R405" s="118">
        <f t="shared" ref="R405:V405" si="190">R406+R408+R410+R419</f>
        <v>23.801285488698355</v>
      </c>
      <c r="S405" s="118">
        <f t="shared" si="190"/>
        <v>30.386332708878605</v>
      </c>
      <c r="T405" s="118">
        <f t="shared" si="190"/>
        <v>29.300403224224496</v>
      </c>
      <c r="U405" s="118">
        <f t="shared" si="190"/>
        <v>28.255107025533341</v>
      </c>
      <c r="V405" s="118">
        <f t="shared" si="190"/>
        <v>29.184503711899865</v>
      </c>
      <c r="W405" s="118">
        <f t="shared" ref="W405" si="191">W406+W408+W410+W419</f>
        <v>36.161930104554664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2.9972858138152443</v>
      </c>
      <c r="D406" s="123">
        <f t="shared" si="192"/>
        <v>4.1001040914148756</v>
      </c>
      <c r="E406" s="123">
        <f t="shared" si="192"/>
        <v>5.3456271378589957</v>
      </c>
      <c r="F406" s="123">
        <f t="shared" si="192"/>
        <v>5.8676089500685373</v>
      </c>
      <c r="G406" s="123">
        <f t="shared" si="192"/>
        <v>5.1275046152444812</v>
      </c>
      <c r="H406" s="123">
        <f t="shared" si="192"/>
        <v>5.8912323883257525</v>
      </c>
      <c r="I406" s="123">
        <f t="shared" si="192"/>
        <v>5.6822772171341152</v>
      </c>
      <c r="J406" s="123">
        <f t="shared" si="192"/>
        <v>5.878654379931862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5.5663419680395432</v>
      </c>
      <c r="R406" s="123">
        <f t="shared" si="192"/>
        <v>4.3618644539225579</v>
      </c>
      <c r="S406" s="123">
        <f t="shared" si="192"/>
        <v>9.7331318459054366</v>
      </c>
      <c r="T406" s="123">
        <f t="shared" si="192"/>
        <v>8.4136248785475676</v>
      </c>
      <c r="U406" s="123">
        <f t="shared" si="192"/>
        <v>6.7762068921857956</v>
      </c>
      <c r="V406" s="123">
        <f t="shared" si="192"/>
        <v>8.1287468561295757</v>
      </c>
      <c r="W406" s="123">
        <f t="shared" si="192"/>
        <v>9.2040379938164012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2.9972858138152443</v>
      </c>
      <c r="D407" s="99">
        <v>4.1001040914148756</v>
      </c>
      <c r="E407" s="99">
        <v>5.3456271378589957</v>
      </c>
      <c r="F407" s="99">
        <v>5.8676089500685373</v>
      </c>
      <c r="G407" s="99">
        <v>5.1275046152444812</v>
      </c>
      <c r="H407" s="99">
        <v>5.8912323883257525</v>
      </c>
      <c r="I407" s="99">
        <v>5.6822772171341152</v>
      </c>
      <c r="J407" s="99">
        <v>5.878654379931862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5.5663419680395432</v>
      </c>
      <c r="R407" s="99">
        <v>4.3618644539225579</v>
      </c>
      <c r="S407" s="99">
        <v>9.7331318459054366</v>
      </c>
      <c r="T407" s="99">
        <v>8.4136248785475676</v>
      </c>
      <c r="U407" s="99">
        <v>6.7762068921857956</v>
      </c>
      <c r="V407" s="99">
        <v>8.1287468561295757</v>
      </c>
      <c r="W407" s="99">
        <v>9.2040379938164012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5.6919153195668288</v>
      </c>
      <c r="D408" s="123">
        <f t="shared" si="193"/>
        <v>2.3162650263342162</v>
      </c>
      <c r="E408" s="123">
        <f t="shared" si="193"/>
        <v>1.1873488224151145</v>
      </c>
      <c r="F408" s="123">
        <f t="shared" si="193"/>
        <v>2.3354247934418892</v>
      </c>
      <c r="G408" s="123">
        <f t="shared" si="193"/>
        <v>0.67774752942582195</v>
      </c>
      <c r="H408" s="123">
        <f t="shared" si="193"/>
        <v>1.0333118886387296</v>
      </c>
      <c r="I408" s="123">
        <f t="shared" si="193"/>
        <v>2.6410908943076929</v>
      </c>
      <c r="J408" s="123">
        <f t="shared" si="193"/>
        <v>2.5779824268867317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2.0431780761634557</v>
      </c>
      <c r="R408" s="123">
        <f t="shared" si="193"/>
        <v>1.5879404635189955</v>
      </c>
      <c r="S408" s="123">
        <f t="shared" si="193"/>
        <v>3.6854877262556598</v>
      </c>
      <c r="T408" s="123">
        <f t="shared" si="193"/>
        <v>2.2748056563191907</v>
      </c>
      <c r="U408" s="123">
        <f t="shared" si="193"/>
        <v>2.7585911213974388</v>
      </c>
      <c r="V408" s="123">
        <f t="shared" si="193"/>
        <v>3.6041381172214244</v>
      </c>
      <c r="W408" s="123">
        <f t="shared" si="193"/>
        <v>11.747202833908416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5.6919153195668288</v>
      </c>
      <c r="D409" s="99">
        <f>RES_hhdet_in_fecs!D165</f>
        <v>2.3162650263342162</v>
      </c>
      <c r="E409" s="99">
        <f>RES_hhdet_in_fecs!E165</f>
        <v>1.1873488224151145</v>
      </c>
      <c r="F409" s="99">
        <f>RES_hhdet_in_fecs!F165</f>
        <v>2.3354247934418892</v>
      </c>
      <c r="G409" s="99">
        <f>RES_hhdet_in_fecs!G165</f>
        <v>0.67774752942582195</v>
      </c>
      <c r="H409" s="99">
        <f>RES_hhdet_in_fecs!H165</f>
        <v>1.0333118886387296</v>
      </c>
      <c r="I409" s="99">
        <f>RES_hhdet_in_fecs!I165</f>
        <v>2.6410908943076929</v>
      </c>
      <c r="J409" s="99">
        <f>RES_hhdet_in_fecs!J165</f>
        <v>2.5779824268867317</v>
      </c>
      <c r="K409" s="99">
        <f>RES_hhdet_in_fecs!K165</f>
        <v>0</v>
      </c>
      <c r="L409" s="99">
        <f>RES_hhdet_in_fecs!L165</f>
        <v>0</v>
      </c>
      <c r="M409" s="99">
        <f>RES_hhdet_in_fecs!M165</f>
        <v>0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2.0431780761634557</v>
      </c>
      <c r="R409" s="99">
        <f>RES_hhdet_in_fecs!R165</f>
        <v>1.5879404635189955</v>
      </c>
      <c r="S409" s="99">
        <f>RES_hhdet_in_fecs!S165</f>
        <v>3.6854877262556598</v>
      </c>
      <c r="T409" s="99">
        <f>RES_hhdet_in_fecs!T165</f>
        <v>2.2748056563191907</v>
      </c>
      <c r="U409" s="99">
        <f>RES_hhdet_in_fecs!U165</f>
        <v>2.7585911213974388</v>
      </c>
      <c r="V409" s="99">
        <f>RES_hhdet_in_fecs!V165</f>
        <v>3.6041381172214244</v>
      </c>
      <c r="W409" s="99">
        <f>RES_hhdet_in_fecs!W165</f>
        <v>11.747202833908416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10.641480031901688</v>
      </c>
      <c r="D410" s="123">
        <v>11.950086931464313</v>
      </c>
      <c r="E410" s="123">
        <v>12.185264749113966</v>
      </c>
      <c r="F410" s="123">
        <v>14.821087164591214</v>
      </c>
      <c r="G410" s="123">
        <v>14.801339183653193</v>
      </c>
      <c r="H410" s="123">
        <v>15.179177758470622</v>
      </c>
      <c r="I410" s="123">
        <v>14.261660641052849</v>
      </c>
      <c r="J410" s="123">
        <v>13.954712440549089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10.418349476296747</v>
      </c>
      <c r="R410" s="123">
        <v>9.2371520449741826</v>
      </c>
      <c r="S410" s="123">
        <v>9.5566440965164947</v>
      </c>
      <c r="T410" s="123">
        <v>11.714555992482543</v>
      </c>
      <c r="U410" s="123">
        <v>12.338244956195474</v>
      </c>
      <c r="V410" s="123">
        <v>11.410081634386469</v>
      </c>
      <c r="W410" s="123">
        <v>9.6135642692411896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10.641480031901688</v>
      </c>
      <c r="D415" s="102">
        <v>12.913932792756642</v>
      </c>
      <c r="E415" s="102">
        <v>12.489342450812867</v>
      </c>
      <c r="F415" s="102">
        <v>14.957391079362127</v>
      </c>
      <c r="G415" s="102">
        <v>15.216592813540331</v>
      </c>
      <c r="H415" s="102">
        <v>15.569687407602476</v>
      </c>
      <c r="I415" s="102">
        <v>15.111503718777859</v>
      </c>
      <c r="J415" s="102">
        <v>14.801206069967032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11.702291835225267</v>
      </c>
      <c r="R415" s="102">
        <v>11.087700361087746</v>
      </c>
      <c r="S415" s="102">
        <v>11.293041824901454</v>
      </c>
      <c r="T415" s="102">
        <v>13.020048079540835</v>
      </c>
      <c r="U415" s="102">
        <v>12.945017264960715</v>
      </c>
      <c r="V415" s="102">
        <v>12.113658550985058</v>
      </c>
      <c r="W415" s="102">
        <v>9.6367456370462428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7.9523171658768241</v>
      </c>
      <c r="E416" s="105">
        <v>7.7079827275473898</v>
      </c>
      <c r="F416" s="105">
        <v>9.2486624136626308</v>
      </c>
      <c r="G416" s="105">
        <v>9.4343818917156632</v>
      </c>
      <c r="H416" s="105">
        <v>9.6736318854642338</v>
      </c>
      <c r="I416" s="105">
        <v>9.4136921749397384</v>
      </c>
      <c r="J416" s="105">
        <v>9.2558090282698924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7.6548378140845736</v>
      </c>
      <c r="R416" s="105">
        <v>7.3173903075886555</v>
      </c>
      <c r="S416" s="105">
        <v>7.7535604878685982</v>
      </c>
      <c r="T416" s="105">
        <v>9.6482806029584154</v>
      </c>
      <c r="U416" s="105">
        <v>9.5536384271732349</v>
      </c>
      <c r="V416" s="105">
        <v>8.7374030875671505</v>
      </c>
      <c r="W416" s="105">
        <v>7.0553347507552449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2.2545254104563099</v>
      </c>
      <c r="E417" s="99">
        <v>2.1782188011773571</v>
      </c>
      <c r="F417" s="99">
        <v>2.603934653209611</v>
      </c>
      <c r="G417" s="99">
        <v>2.6553259869984704</v>
      </c>
      <c r="H417" s="99">
        <v>2.7117658623539547</v>
      </c>
      <c r="I417" s="99">
        <v>2.6239641967539957</v>
      </c>
      <c r="J417" s="99">
        <v>2.5771993569649343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1.3640592604304773</v>
      </c>
      <c r="R417" s="99">
        <v>1.0898593817780358</v>
      </c>
      <c r="S417" s="99">
        <v>1.4651509976487473</v>
      </c>
      <c r="T417" s="99">
        <v>3.259359825334645</v>
      </c>
      <c r="U417" s="99">
        <v>2.859576229459099</v>
      </c>
      <c r="V417" s="99">
        <v>1.7940022302233825</v>
      </c>
      <c r="W417" s="99">
        <v>1.6488069757869299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5.6977917554205133</v>
      </c>
      <c r="E418" s="99">
        <v>5.5297639263700331</v>
      </c>
      <c r="F418" s="99">
        <v>6.6447277604530184</v>
      </c>
      <c r="G418" s="99">
        <v>6.7790559047171914</v>
      </c>
      <c r="H418" s="99">
        <v>6.9618660231102778</v>
      </c>
      <c r="I418" s="99">
        <v>6.7897279781857414</v>
      </c>
      <c r="J418" s="99">
        <v>6.6786096713049581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6.2907785536540963</v>
      </c>
      <c r="R418" s="99">
        <v>6.22753092581062</v>
      </c>
      <c r="S418" s="99">
        <v>6.2884094902198493</v>
      </c>
      <c r="T418" s="99">
        <v>6.3889207776237686</v>
      </c>
      <c r="U418" s="99">
        <v>6.6940621977141328</v>
      </c>
      <c r="V418" s="99">
        <v>6.943400857343768</v>
      </c>
      <c r="W418" s="99">
        <v>5.4065277749683149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9.2703236233795696</v>
      </c>
      <c r="D419" s="123">
        <v>8.9456930965371981</v>
      </c>
      <c r="E419" s="123">
        <v>8.5188770131760627</v>
      </c>
      <c r="F419" s="123">
        <v>9.6760099419932946</v>
      </c>
      <c r="G419" s="123">
        <v>9.429588270798769</v>
      </c>
      <c r="H419" s="123">
        <v>8.379085809322028</v>
      </c>
      <c r="I419" s="123">
        <v>7.8533884087409191</v>
      </c>
      <c r="J419" s="123">
        <v>8.7992689793354888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8.4587312936773262</v>
      </c>
      <c r="R419" s="123">
        <v>8.6143285262826197</v>
      </c>
      <c r="S419" s="123">
        <v>7.4110690402010118</v>
      </c>
      <c r="T419" s="123">
        <v>6.8974166968751991</v>
      </c>
      <c r="U419" s="123">
        <v>6.3820640557546309</v>
      </c>
      <c r="V419" s="123">
        <v>6.0415371041623933</v>
      </c>
      <c r="W419" s="123">
        <v>5.5971250075886605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10.088555929583011</v>
      </c>
      <c r="D420" s="99">
        <v>9.6694035180748603</v>
      </c>
      <c r="E420" s="99">
        <v>8.7869912604263938</v>
      </c>
      <c r="F420" s="99">
        <v>10.279896121674815</v>
      </c>
      <c r="G420" s="99">
        <v>9.8653485004153936</v>
      </c>
      <c r="H420" s="99">
        <v>8.5731208044862779</v>
      </c>
      <c r="I420" s="99">
        <v>7.9388709747130539</v>
      </c>
      <c r="J420" s="99">
        <v>9.0891989400042856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8.9897032206790097</v>
      </c>
      <c r="R420" s="99">
        <v>8.501485456803838</v>
      </c>
      <c r="S420" s="99">
        <v>7.8537206979188365</v>
      </c>
      <c r="T420" s="99">
        <v>7.4857413697537165</v>
      </c>
      <c r="U420" s="99">
        <v>6.7760300422755328</v>
      </c>
      <c r="V420" s="99">
        <v>6.4570414306722306</v>
      </c>
      <c r="W420" s="99">
        <v>6.0666728023819365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5.8362274291620961</v>
      </c>
      <c r="D421" s="110">
        <v>7.7522057347031543</v>
      </c>
      <c r="E421" s="110">
        <v>8.0082645295591917</v>
      </c>
      <c r="F421" s="110">
        <v>7.8643514029487305</v>
      </c>
      <c r="G421" s="110">
        <v>7.6776542864217419</v>
      </c>
      <c r="H421" s="110">
        <v>7.2966477291557554</v>
      </c>
      <c r="I421" s="110">
        <v>6.537906699058615</v>
      </c>
      <c r="J421" s="110">
        <v>6.1808390220454168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7.078204283472961</v>
      </c>
      <c r="R421" s="110">
        <v>9.0267894009292018</v>
      </c>
      <c r="S421" s="110">
        <v>3.6697529742846076</v>
      </c>
      <c r="T421" s="110">
        <v>5.0638649556341795</v>
      </c>
      <c r="U421" s="110">
        <v>5.2013351347275956</v>
      </c>
      <c r="V421" s="110">
        <v>4.8677158753369794</v>
      </c>
      <c r="W421" s="110">
        <v>4.1119998729220768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27.574706268074891</v>
      </c>
      <c r="D423" s="118">
        <f t="shared" si="194"/>
        <v>21.211061279430744</v>
      </c>
      <c r="E423" s="118">
        <f t="shared" si="194"/>
        <v>18.651412252147125</v>
      </c>
      <c r="F423" s="118">
        <f t="shared" si="194"/>
        <v>24.265601643598991</v>
      </c>
      <c r="G423" s="118">
        <f t="shared" si="194"/>
        <v>19.188868695127969</v>
      </c>
      <c r="H423" s="118">
        <f t="shared" si="194"/>
        <v>20.37831677520084</v>
      </c>
      <c r="I423" s="118">
        <f t="shared" si="194"/>
        <v>24.735543580753021</v>
      </c>
      <c r="J423" s="118">
        <f t="shared" si="194"/>
        <v>25.426015920472729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25.341575701915737</v>
      </c>
      <c r="R423" s="118">
        <f t="shared" ref="R423:V423" si="195">R424+R426+R428+R437</f>
        <v>22.682475874515205</v>
      </c>
      <c r="S423" s="118">
        <f t="shared" si="195"/>
        <v>35.747760669110242</v>
      </c>
      <c r="T423" s="118">
        <f t="shared" si="195"/>
        <v>30.113541310327292</v>
      </c>
      <c r="U423" s="118">
        <f t="shared" si="195"/>
        <v>31.075993156732022</v>
      </c>
      <c r="V423" s="118">
        <f t="shared" si="195"/>
        <v>35.831003376360172</v>
      </c>
      <c r="W423" s="118">
        <f t="shared" ref="W423" si="196">W424+W426+W428+W437</f>
        <v>72.875692654223798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1.7850394256992048</v>
      </c>
      <c r="D424" s="123">
        <f t="shared" si="197"/>
        <v>2.4689056289863807</v>
      </c>
      <c r="E424" s="123">
        <f t="shared" si="197"/>
        <v>3.255118778364761</v>
      </c>
      <c r="F424" s="123">
        <f t="shared" si="197"/>
        <v>3.6128530684871838</v>
      </c>
      <c r="G424" s="123">
        <f t="shared" si="197"/>
        <v>3.1928021706879242</v>
      </c>
      <c r="H424" s="123">
        <f t="shared" si="197"/>
        <v>3.7101461740439823</v>
      </c>
      <c r="I424" s="123">
        <f t="shared" si="197"/>
        <v>3.6198330054241468</v>
      </c>
      <c r="J424" s="123">
        <f t="shared" si="197"/>
        <v>3.7894410925413236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4.192182089803711</v>
      </c>
      <c r="R424" s="123">
        <f t="shared" si="197"/>
        <v>3.3987977453361449</v>
      </c>
      <c r="S424" s="123">
        <f t="shared" si="197"/>
        <v>7.8796972752885521</v>
      </c>
      <c r="T424" s="123">
        <f t="shared" si="197"/>
        <v>7.0699781644864119</v>
      </c>
      <c r="U424" s="123">
        <f t="shared" si="197"/>
        <v>5.8781373320003238</v>
      </c>
      <c r="V424" s="123">
        <f t="shared" si="197"/>
        <v>7.2113552136587931</v>
      </c>
      <c r="W424" s="123">
        <f t="shared" si="197"/>
        <v>8.2562633399207375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1.7850394256992048</v>
      </c>
      <c r="D425" s="99">
        <v>2.4689056289863807</v>
      </c>
      <c r="E425" s="99">
        <v>3.255118778364761</v>
      </c>
      <c r="F425" s="99">
        <v>3.6128530684871838</v>
      </c>
      <c r="G425" s="99">
        <v>3.1928021706879242</v>
      </c>
      <c r="H425" s="99">
        <v>3.7101461740439823</v>
      </c>
      <c r="I425" s="99">
        <v>3.6198330054241468</v>
      </c>
      <c r="J425" s="99">
        <v>3.7894410925413236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4.192182089803711</v>
      </c>
      <c r="R425" s="99">
        <v>3.3987977453361449</v>
      </c>
      <c r="S425" s="99">
        <v>7.8796972752885521</v>
      </c>
      <c r="T425" s="99">
        <v>7.0699781644864119</v>
      </c>
      <c r="U425" s="99">
        <v>5.8781373320003238</v>
      </c>
      <c r="V425" s="99">
        <v>7.2113552136587931</v>
      </c>
      <c r="W425" s="99">
        <v>8.2562633399207375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14.502897970355342</v>
      </c>
      <c r="D426" s="123">
        <f t="shared" si="198"/>
        <v>6.1120266330059936</v>
      </c>
      <c r="E426" s="123">
        <f t="shared" si="198"/>
        <v>3.2420096325782684</v>
      </c>
      <c r="F426" s="123">
        <f t="shared" si="198"/>
        <v>6.5912182782550826</v>
      </c>
      <c r="G426" s="123">
        <f t="shared" si="198"/>
        <v>1.9756121790170993</v>
      </c>
      <c r="H426" s="123">
        <f t="shared" si="198"/>
        <v>3.1086465741084148</v>
      </c>
      <c r="I426" s="123">
        <f t="shared" si="198"/>
        <v>8.1949106134746525</v>
      </c>
      <c r="J426" s="123">
        <f t="shared" si="198"/>
        <v>8.2469682676797404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8.5630878747457313</v>
      </c>
      <c r="R426" s="123">
        <f t="shared" si="198"/>
        <v>6.81699238158774</v>
      </c>
      <c r="S426" s="123">
        <f t="shared" si="198"/>
        <v>16.120677720508052</v>
      </c>
      <c r="T426" s="123">
        <f t="shared" si="198"/>
        <v>10.104400215221608</v>
      </c>
      <c r="U426" s="123">
        <f t="shared" si="198"/>
        <v>12.423527864880793</v>
      </c>
      <c r="V426" s="123">
        <f t="shared" si="198"/>
        <v>16.458261226692301</v>
      </c>
      <c r="W426" s="123">
        <f t="shared" si="198"/>
        <v>54.367028452397022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14.502897970355342</v>
      </c>
      <c r="D427" s="99">
        <f>RES_hhdet_in_tess!D165</f>
        <v>6.1120266330059936</v>
      </c>
      <c r="E427" s="99">
        <f>RES_hhdet_in_tess!E165</f>
        <v>3.2420096325782684</v>
      </c>
      <c r="F427" s="99">
        <f>RES_hhdet_in_tess!F165</f>
        <v>6.5912182782550826</v>
      </c>
      <c r="G427" s="99">
        <f>RES_hhdet_in_tess!G165</f>
        <v>1.9756121790170993</v>
      </c>
      <c r="H427" s="99">
        <f>RES_hhdet_in_tess!H165</f>
        <v>3.1086465741084148</v>
      </c>
      <c r="I427" s="99">
        <f>RES_hhdet_in_tess!I165</f>
        <v>8.1949106134746525</v>
      </c>
      <c r="J427" s="99">
        <f>RES_hhdet_in_tess!J165</f>
        <v>8.2469682676797404</v>
      </c>
      <c r="K427" s="99">
        <f>RES_hhdet_in_tess!K165</f>
        <v>0</v>
      </c>
      <c r="L427" s="99">
        <f>RES_hhdet_in_tess!L165</f>
        <v>0</v>
      </c>
      <c r="M427" s="99">
        <f>RES_hhdet_in_tess!M165</f>
        <v>0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8.5630878747457313</v>
      </c>
      <c r="R427" s="99">
        <f>RES_hhdet_in_tess!R165</f>
        <v>6.81699238158774</v>
      </c>
      <c r="S427" s="99">
        <f>RES_hhdet_in_tess!S165</f>
        <v>16.120677720508052</v>
      </c>
      <c r="T427" s="99">
        <f>RES_hhdet_in_tess!T165</f>
        <v>10.104400215221608</v>
      </c>
      <c r="U427" s="99">
        <f>RES_hhdet_in_tess!U165</f>
        <v>12.423527864880793</v>
      </c>
      <c r="V427" s="99">
        <f>RES_hhdet_in_tess!V165</f>
        <v>16.458261226692301</v>
      </c>
      <c r="W427" s="99">
        <f>RES_hhdet_in_tess!W165</f>
        <v>54.367028452397022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5.662921708097767</v>
      </c>
      <c r="D428" s="123">
        <v>6.8951338994360505</v>
      </c>
      <c r="E428" s="123">
        <v>6.6897678246774657</v>
      </c>
      <c r="F428" s="123">
        <v>8.0383348395639995</v>
      </c>
      <c r="G428" s="123">
        <v>8.2070647377557346</v>
      </c>
      <c r="H428" s="123">
        <v>8.4288628447261047</v>
      </c>
      <c r="I428" s="123">
        <v>8.2138105301445012</v>
      </c>
      <c r="J428" s="123">
        <v>8.0811502971151512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7.18089439770658</v>
      </c>
      <c r="R428" s="123">
        <v>6.9392817250506518</v>
      </c>
      <c r="S428" s="123">
        <v>7.2311353069164923</v>
      </c>
      <c r="T428" s="123">
        <v>8.5055059072456292</v>
      </c>
      <c r="U428" s="123">
        <v>8.5957996218756865</v>
      </c>
      <c r="V428" s="123">
        <v>8.1635362023398894</v>
      </c>
      <c r="W428" s="123">
        <v>6.5726062370815868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5.662921708097767</v>
      </c>
      <c r="D433" s="102">
        <v>6.8936494569265783</v>
      </c>
      <c r="E433" s="102">
        <v>6.6893158939187067</v>
      </c>
      <c r="F433" s="102">
        <v>8.0381938642608688</v>
      </c>
      <c r="G433" s="102">
        <v>8.2067486505416003</v>
      </c>
      <c r="H433" s="102">
        <v>8.428788950988233</v>
      </c>
      <c r="I433" s="102">
        <v>8.2134422241179035</v>
      </c>
      <c r="J433" s="102">
        <v>8.0803544117722002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7.2042914286433186</v>
      </c>
      <c r="R433" s="102">
        <v>6.9653960505236867</v>
      </c>
      <c r="S433" s="102">
        <v>7.2350420202924157</v>
      </c>
      <c r="T433" s="102">
        <v>8.4986150262381486</v>
      </c>
      <c r="U433" s="102">
        <v>8.5964047500714962</v>
      </c>
      <c r="V433" s="102">
        <v>8.1663577943598789</v>
      </c>
      <c r="W433" s="102">
        <v>6.572982004895624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6.9012909621173844</v>
      </c>
      <c r="E434" s="105">
        <v>6.6964221155047134</v>
      </c>
      <c r="F434" s="105">
        <v>8.0440982416625246</v>
      </c>
      <c r="G434" s="105">
        <v>8.2111500159006567</v>
      </c>
      <c r="H434" s="105">
        <v>8.4299046252928349</v>
      </c>
      <c r="I434" s="105">
        <v>8.2159115486144216</v>
      </c>
      <c r="J434" s="105">
        <v>8.0855682728964364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7.1305354642192702</v>
      </c>
      <c r="R434" s="105">
        <v>6.9121906826800039</v>
      </c>
      <c r="S434" s="105">
        <v>7.2270785572809322</v>
      </c>
      <c r="T434" s="105">
        <v>8.516412490272101</v>
      </c>
      <c r="U434" s="105">
        <v>8.5930225605289383</v>
      </c>
      <c r="V434" s="105">
        <v>8.1528178170691508</v>
      </c>
      <c r="W434" s="105">
        <v>6.5311375747467073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1.2034992066968699</v>
      </c>
      <c r="E435" s="99">
        <v>1.1666581891346817</v>
      </c>
      <c r="F435" s="99">
        <v>1.3993704812095056</v>
      </c>
      <c r="G435" s="99">
        <v>1.4320941111834653</v>
      </c>
      <c r="H435" s="99">
        <v>1.4680386021825569</v>
      </c>
      <c r="I435" s="99">
        <v>1.42618357042868</v>
      </c>
      <c r="J435" s="99">
        <v>1.4069586015914761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0.83975691056517432</v>
      </c>
      <c r="R435" s="99">
        <v>0.68465975686938396</v>
      </c>
      <c r="S435" s="99">
        <v>0.93866906706108333</v>
      </c>
      <c r="T435" s="99">
        <v>2.1274917126483315</v>
      </c>
      <c r="U435" s="99">
        <v>1.8989603628148066</v>
      </c>
      <c r="V435" s="99">
        <v>1.2094169597253819</v>
      </c>
      <c r="W435" s="99">
        <v>1.1246097997783919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5.6977917554205133</v>
      </c>
      <c r="E436" s="99">
        <v>5.5297639263700331</v>
      </c>
      <c r="F436" s="99">
        <v>6.6447277604530184</v>
      </c>
      <c r="G436" s="99">
        <v>6.7790559047171914</v>
      </c>
      <c r="H436" s="99">
        <v>6.9618660231102778</v>
      </c>
      <c r="I436" s="99">
        <v>6.7897279781857414</v>
      </c>
      <c r="J436" s="99">
        <v>6.6786096713049581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6.2907785536540963</v>
      </c>
      <c r="R436" s="99">
        <v>6.22753092581062</v>
      </c>
      <c r="S436" s="99">
        <v>6.2884094902198493</v>
      </c>
      <c r="T436" s="99">
        <v>6.3889207776237686</v>
      </c>
      <c r="U436" s="99">
        <v>6.6940621977141328</v>
      </c>
      <c r="V436" s="99">
        <v>6.943400857343768</v>
      </c>
      <c r="W436" s="99">
        <v>5.4065277749683149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5.6238471639225791</v>
      </c>
      <c r="D437" s="123">
        <v>5.7349951180023222</v>
      </c>
      <c r="E437" s="123">
        <v>5.4645160165266304</v>
      </c>
      <c r="F437" s="123">
        <v>6.0231954572927249</v>
      </c>
      <c r="G437" s="123">
        <v>5.8133896076672116</v>
      </c>
      <c r="H437" s="123">
        <v>5.1306611823223376</v>
      </c>
      <c r="I437" s="123">
        <v>4.7069894317097187</v>
      </c>
      <c r="J437" s="123">
        <v>5.308456263136514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5.4054113396597145</v>
      </c>
      <c r="R437" s="123">
        <v>5.5274040225406686</v>
      </c>
      <c r="S437" s="123">
        <v>4.5162503663971441</v>
      </c>
      <c r="T437" s="123">
        <v>4.4336570233736419</v>
      </c>
      <c r="U437" s="123">
        <v>4.1785283379752203</v>
      </c>
      <c r="V437" s="123">
        <v>3.9978507336691895</v>
      </c>
      <c r="W437" s="123">
        <v>3.6797946248244537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5.9213917115567369</v>
      </c>
      <c r="D438" s="99">
        <v>5.6817750667607889</v>
      </c>
      <c r="E438" s="99">
        <v>5.1690016352715693</v>
      </c>
      <c r="F438" s="99">
        <v>6.0539084705901391</v>
      </c>
      <c r="G438" s="99">
        <v>5.8161197536125808</v>
      </c>
      <c r="H438" s="99">
        <v>5.0597312789169289</v>
      </c>
      <c r="I438" s="99">
        <v>4.6903727893063092</v>
      </c>
      <c r="J438" s="99">
        <v>5.3755318440775826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5.3297038256167619</v>
      </c>
      <c r="R438" s="99">
        <v>5.056459490553979</v>
      </c>
      <c r="S438" s="99">
        <v>4.6956646031729079</v>
      </c>
      <c r="T438" s="99">
        <v>4.5028734761023479</v>
      </c>
      <c r="U438" s="99">
        <v>4.1014826238580353</v>
      </c>
      <c r="V438" s="99">
        <v>3.9310421032694642</v>
      </c>
      <c r="W438" s="99">
        <v>3.713082466266822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4.3750617140034693</v>
      </c>
      <c r="D439" s="110">
        <v>5.8227615182953736</v>
      </c>
      <c r="E439" s="110">
        <v>6.0273109209550544</v>
      </c>
      <c r="F439" s="110">
        <v>5.9310564174004758</v>
      </c>
      <c r="G439" s="110">
        <v>5.8024133066215358</v>
      </c>
      <c r="H439" s="110">
        <v>5.5263487148910819</v>
      </c>
      <c r="I439" s="110">
        <v>4.9627010953621893</v>
      </c>
      <c r="J439" s="110">
        <v>4.7026799227624787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5.6022508761713938</v>
      </c>
      <c r="R439" s="110">
        <v>7.2487874842851223</v>
      </c>
      <c r="S439" s="110">
        <v>2.9998314062512978</v>
      </c>
      <c r="T439" s="110">
        <v>4.2179394897160813</v>
      </c>
      <c r="U439" s="110">
        <v>4.4094368580296921</v>
      </c>
      <c r="V439" s="110">
        <v>4.1865885725520586</v>
      </c>
      <c r="W439" s="110">
        <v>3.5745090488872395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1.8507447029010187</v>
      </c>
      <c r="D441" s="118">
        <f t="shared" si="199"/>
        <v>1.3673586761430021</v>
      </c>
      <c r="E441" s="118">
        <f t="shared" si="199"/>
        <v>1.3088154111421477</v>
      </c>
      <c r="F441" s="118">
        <f t="shared" si="199"/>
        <v>1.7513859022497389</v>
      </c>
      <c r="G441" s="118">
        <f t="shared" si="199"/>
        <v>1.7946320137187364</v>
      </c>
      <c r="H441" s="118">
        <f t="shared" si="199"/>
        <v>1.651437747275448</v>
      </c>
      <c r="I441" s="118">
        <f t="shared" si="199"/>
        <v>1.6933563348494287</v>
      </c>
      <c r="J441" s="118">
        <f t="shared" si="199"/>
        <v>1.8588753975703647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1.4748507103845987</v>
      </c>
      <c r="R441" s="118">
        <f t="shared" ref="R441:V441" si="200">R442+R444+R446+R455</f>
        <v>1.5163476167034176</v>
      </c>
      <c r="S441" s="118">
        <f t="shared" si="200"/>
        <v>1.5953037486045116</v>
      </c>
      <c r="T441" s="118">
        <f t="shared" si="200"/>
        <v>1.2873832978435966</v>
      </c>
      <c r="U441" s="118">
        <f t="shared" si="200"/>
        <v>1.1541465584612793</v>
      </c>
      <c r="V441" s="118">
        <f t="shared" si="200"/>
        <v>1.0833144246731838</v>
      </c>
      <c r="W441" s="118">
        <f t="shared" ref="W441" si="201">W442+W444+W446+W455</f>
        <v>1.0470595503163351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1.8507447029010187</v>
      </c>
      <c r="D455" s="123">
        <v>1.3673586761430021</v>
      </c>
      <c r="E455" s="123">
        <v>1.3088154111421477</v>
      </c>
      <c r="F455" s="123">
        <v>1.7513859022497389</v>
      </c>
      <c r="G455" s="123">
        <v>1.7946320137187364</v>
      </c>
      <c r="H455" s="123">
        <v>1.651437747275448</v>
      </c>
      <c r="I455" s="123">
        <v>1.6933563348494287</v>
      </c>
      <c r="J455" s="123">
        <v>1.8588753975703647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1.4748507103845987</v>
      </c>
      <c r="R455" s="123">
        <v>1.5163476167034176</v>
      </c>
      <c r="S455" s="123">
        <v>1.5953037486045116</v>
      </c>
      <c r="T455" s="123">
        <v>1.2873832978435966</v>
      </c>
      <c r="U455" s="123">
        <v>1.1541465584612793</v>
      </c>
      <c r="V455" s="123">
        <v>1.0833144246731838</v>
      </c>
      <c r="W455" s="123">
        <v>1.0470595503163351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2.2917163649640773</v>
      </c>
      <c r="D456" s="99">
        <v>2.196501703165886</v>
      </c>
      <c r="E456" s="99">
        <v>1.9960529347184595</v>
      </c>
      <c r="F456" s="99">
        <v>2.3351812029996517</v>
      </c>
      <c r="G456" s="99">
        <v>2.2410125653543611</v>
      </c>
      <c r="H456" s="99">
        <v>1.9474701219471031</v>
      </c>
      <c r="I456" s="99">
        <v>1.8033939306158178</v>
      </c>
      <c r="J456" s="99">
        <v>2.0647024312113738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2.0421009836094441</v>
      </c>
      <c r="R456" s="99">
        <v>1.9311974363675601</v>
      </c>
      <c r="S456" s="99">
        <v>1.7840511937392431</v>
      </c>
      <c r="T456" s="99">
        <v>1.7004610095532546</v>
      </c>
      <c r="U456" s="99">
        <v>1.5392429844033102</v>
      </c>
      <c r="V456" s="99">
        <v>1.4667815313915042</v>
      </c>
      <c r="W456" s="99">
        <v>1.378105393789081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6A7CB6-3140-4B7B-8FC2-57A817DBF8B4}"/>
</file>

<file path=customXml/itemProps2.xml><?xml version="1.0" encoding="utf-8"?>
<ds:datastoreItem xmlns:ds="http://schemas.openxmlformats.org/officeDocument/2006/customXml" ds:itemID="{BC2C7EAE-60B1-4944-B59D-7E8EF3B26718}"/>
</file>

<file path=customXml/itemProps3.xml><?xml version="1.0" encoding="utf-8"?>
<ds:datastoreItem xmlns:ds="http://schemas.openxmlformats.org/officeDocument/2006/customXml" ds:itemID="{62AFE00D-AC02-48D1-94B7-F225D40A1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2024-05-20T16:53:50Z</dcterms:created>
  <dcterms:modified xsi:type="dcterms:W3CDTF">2024-05-20T16:53:51Z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